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G24" i="1"/>
  <c r="AH24" i="1" s="1"/>
  <c r="AD24" i="1"/>
  <c r="AC60" i="1" s="1"/>
  <c r="AC24" i="1"/>
  <c r="AB24" i="1"/>
  <c r="AJ23" i="1"/>
  <c r="AI23" i="1"/>
  <c r="AK23" i="1" s="1"/>
  <c r="AH23" i="1"/>
  <c r="AG23" i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37" i="1" l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<sst xmlns="http://schemas.openxmlformats.org/spreadsheetml/2006/main" count="147" uniqueCount="75">
  <si>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</si>
  <si>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</si>
  <si>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</si>
  <si>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</si>
  <si>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</si>
  <si>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</si>
  <si>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</si>
  <si>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</si>
  <si>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</si>
  <si>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</si>
  <si>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</si>
  <si>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</si>
  <si>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</si>
  <si>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</si>
  <si>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</si>
  <si>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</si>
  <si>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</si>
  <si>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</si>
  <si>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</si>
  <si>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</si>
  <si>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</si>
  <si>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</si>
  <si>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</si>
  <si>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</si>
  <si>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</si>
  <si>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</si>
  <si>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</si>
  <si>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</si>
  <si>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</si>
  <si>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</si>
  <si>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</si>
  <si>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</si>
  <si>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</si>
  <si>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</si>
  <si>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</si>
  <si>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</si>
  <si>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</si>
  <si>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</si>
  <si>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</si>
  <si>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</si>
  <si>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</si>
  <si>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</si>
  <si>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</si>
  <si>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</si>
  <si>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</si>
  <si>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</si>
  <si>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</si>
  <si>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</si>
  <si>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</si>
  <si>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</si>
  <si>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</si>
  <si>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</si>
  <si>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</si>
  <si>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</si>
  <si>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</si>
  <si>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</si>
  <si>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</si>
  <si>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</si>
  <si>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</si>
  <si>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</si>
  <si>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</si>
  <si>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143357-01-C-10</t>
  </si>
  <si>
    <t>143357-01-C</t>
  </si>
  <si>
    <t>45 SEC</t>
  </si>
  <si>
    <t>MR 7/14</t>
  </si>
  <si>
    <t>Routing:        WASH &amp; PACK DEPT</t>
  </si>
  <si>
    <t>DH</t>
  </si>
  <si>
    <t>210PM</t>
  </si>
  <si>
    <t>YES</t>
  </si>
  <si>
    <t>VG</t>
  </si>
  <si>
    <t>MP</t>
  </si>
  <si>
    <t>BW</t>
  </si>
  <si>
    <t>Hearing test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</si>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</sst>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62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377403</v>
      </c>
      <c r="F3" s="226"/>
      <c r="G3" s="227"/>
      <c r="H3" s="22"/>
      <c r="I3" s="25"/>
      <c r="J3" s="203" t="s">
        <v>25</v>
      </c>
      <c r="K3" s="228"/>
      <c r="L3" s="203" t="s">
        <v>61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1400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64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41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1400</v>
      </c>
      <c r="L12" s="153" t="s">
        <v>55</v>
      </c>
      <c r="M12" s="154"/>
      <c r="N12" s="153" t="s">
        <v>63</v>
      </c>
      <c r="O12" s="155"/>
      <c r="P12" s="70"/>
      <c r="Q12" s="70"/>
      <c r="R12" s="70"/>
      <c r="S12" s="71"/>
      <c r="T12" s="72">
        <v>64</v>
      </c>
      <c r="U12" s="72">
        <v>4</v>
      </c>
      <c r="V12" s="54">
        <f>SUM(F13:F23)</f>
        <v>0</v>
      </c>
      <c r="W12" s="55" t="e">
        <f>U12/V12</f>
        <v>#DIV/0!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42198</v>
      </c>
      <c r="C13" s="30" t="s">
        <v>66</v>
      </c>
      <c r="D13" s="30"/>
      <c r="E13" s="30">
        <v>8</v>
      </c>
      <c r="F13" s="80">
        <v>0</v>
      </c>
      <c r="G13" s="32">
        <v>311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311</v>
      </c>
      <c r="K13" s="6">
        <f>E$4-J13</f>
        <v>1089</v>
      </c>
      <c r="L13" s="7">
        <f t="shared" ref="L13:L23" si="1">IF(G13="",0,$T$12*(I13-F13-Q13))</f>
        <v>512</v>
      </c>
      <c r="M13" s="4">
        <f>G13</f>
        <v>311</v>
      </c>
      <c r="N13" s="134">
        <f>IF(L13=0,"",(M13/L13))</f>
        <v>0.607421875</v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>
        <v>42199</v>
      </c>
      <c r="C14" s="30" t="s">
        <v>66</v>
      </c>
      <c r="D14" s="30"/>
      <c r="E14" s="30">
        <v>8</v>
      </c>
      <c r="F14" s="81">
        <v>0</v>
      </c>
      <c r="G14" s="32">
        <v>325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636</v>
      </c>
      <c r="K14" s="6">
        <f>E$4-J14</f>
        <v>764</v>
      </c>
      <c r="L14" s="7">
        <f t="shared" si="1"/>
        <v>512</v>
      </c>
      <c r="M14" s="4">
        <f t="shared" ref="M14:M23" si="4">G14</f>
        <v>325</v>
      </c>
      <c r="N14" s="134">
        <f t="shared" ref="N14:N23" si="5">IF(L14=0,"",(M14/L14))</f>
        <v>0.634765625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>
        <v>42199</v>
      </c>
      <c r="C15" s="30" t="s">
        <v>70</v>
      </c>
      <c r="D15" s="30"/>
      <c r="E15" s="30">
        <v>0.5</v>
      </c>
      <c r="F15" s="81">
        <v>0</v>
      </c>
      <c r="G15" s="32">
        <v>30</v>
      </c>
      <c r="H15" s="4" t="e">
        <f>IF(G15="","",(IF(#REF!=0,"",(#REF!*G15*#REF!))))</f>
        <v>#REF!</v>
      </c>
      <c r="I15" s="5">
        <f t="shared" si="0"/>
        <v>0.5</v>
      </c>
      <c r="J15" s="6">
        <f>SUM(G$12:G15)</f>
        <v>666</v>
      </c>
      <c r="K15" s="6">
        <f>E$4-J15</f>
        <v>734</v>
      </c>
      <c r="L15" s="7">
        <f t="shared" si="1"/>
        <v>32</v>
      </c>
      <c r="M15" s="4">
        <f t="shared" si="4"/>
        <v>30</v>
      </c>
      <c r="N15" s="134">
        <f t="shared" si="5"/>
        <v>0.9375</v>
      </c>
      <c r="O15" s="135"/>
      <c r="P15" s="33"/>
      <c r="Q15" s="8">
        <v>0</v>
      </c>
      <c r="R15" s="8">
        <v>0</v>
      </c>
      <c r="S15" s="8">
        <v>0</v>
      </c>
      <c r="T15" s="165"/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>
        <v>42200</v>
      </c>
      <c r="C16" s="35" t="s">
        <v>71</v>
      </c>
      <c r="D16" s="50"/>
      <c r="E16" s="50">
        <v>7.6</v>
      </c>
      <c r="F16" s="82">
        <v>0</v>
      </c>
      <c r="G16" s="10">
        <v>365</v>
      </c>
      <c r="H16" s="4" t="e">
        <f>IF(G16="","",(IF(#REF!=0,"",(#REF!*G16*#REF!))))</f>
        <v>#REF!</v>
      </c>
      <c r="I16" s="5">
        <f t="shared" si="0"/>
        <v>7.6</v>
      </c>
      <c r="J16" s="6">
        <f>SUM(G$12:G16)</f>
        <v>1031</v>
      </c>
      <c r="K16" s="6">
        <f t="shared" ref="K16:K24" si="8">E$4-J16</f>
        <v>369</v>
      </c>
      <c r="L16" s="7">
        <f t="shared" si="1"/>
        <v>486.4</v>
      </c>
      <c r="M16" s="4">
        <f t="shared" si="4"/>
        <v>365</v>
      </c>
      <c r="N16" s="134">
        <f t="shared" si="5"/>
        <v>0.75041118421052633</v>
      </c>
      <c r="O16" s="135"/>
      <c r="P16" s="33"/>
      <c r="Q16" s="8">
        <v>0</v>
      </c>
      <c r="R16" s="8">
        <v>0</v>
      </c>
      <c r="S16" s="8">
        <v>0</v>
      </c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>
        <v>42200</v>
      </c>
      <c r="C17" s="35" t="s">
        <v>70</v>
      </c>
      <c r="D17" s="61"/>
      <c r="E17" s="61">
        <v>1</v>
      </c>
      <c r="F17" s="82">
        <v>0</v>
      </c>
      <c r="G17" s="10">
        <v>44</v>
      </c>
      <c r="H17" s="4"/>
      <c r="I17" s="5">
        <f t="shared" ref="I17" si="10">IF(G17="","",(SUM(E17+F17+Q17)))</f>
        <v>1</v>
      </c>
      <c r="J17" s="6">
        <f>SUM(G$12:G17)</f>
        <v>1075</v>
      </c>
      <c r="K17" s="6">
        <f t="shared" ref="K17" si="11">E$4-J17</f>
        <v>325</v>
      </c>
      <c r="L17" s="7">
        <f t="shared" ref="L17" si="12">IF(G17="",0,$T$12*(I17-F17-Q17))</f>
        <v>64</v>
      </c>
      <c r="M17" s="4">
        <f t="shared" ref="M17" si="13">G17</f>
        <v>44</v>
      </c>
      <c r="N17" s="134">
        <f t="shared" ref="N17" si="14">IF(L17=0,"",(M17/L17))</f>
        <v>0.6875</v>
      </c>
      <c r="O17" s="135"/>
      <c r="P17" s="33"/>
      <c r="Q17" s="61">
        <v>0</v>
      </c>
      <c r="R17" s="61">
        <v>0</v>
      </c>
      <c r="S17" s="61">
        <v>0</v>
      </c>
      <c r="T17" s="165"/>
      <c r="U17" s="166"/>
      <c r="V17" s="166"/>
      <c r="W17" s="167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>
        <v>42200</v>
      </c>
      <c r="C18" s="59" t="s">
        <v>66</v>
      </c>
      <c r="D18" s="61"/>
      <c r="E18" s="61">
        <v>4</v>
      </c>
      <c r="F18" s="82">
        <v>0</v>
      </c>
      <c r="G18" s="10">
        <v>177</v>
      </c>
      <c r="H18" s="4"/>
      <c r="I18" s="5">
        <f t="shared" ref="I18:I20" si="16">IF(G18="","",(SUM(E18+F18+Q18)))</f>
        <v>4</v>
      </c>
      <c r="J18" s="6">
        <f>SUM(G$12:G18)</f>
        <v>1252</v>
      </c>
      <c r="K18" s="6">
        <f t="shared" ref="K18:K20" si="17">E$4-J18</f>
        <v>148</v>
      </c>
      <c r="L18" s="7">
        <f t="shared" ref="L18:L20" si="18">IF(G18="",0,$T$12*(I18-F18-Q18))</f>
        <v>256</v>
      </c>
      <c r="M18" s="4">
        <f t="shared" ref="M18:M20" si="19">G18</f>
        <v>177</v>
      </c>
      <c r="N18" s="134">
        <f t="shared" ref="N18:N20" si="20">IF(L18=0,"",(M18/L18))</f>
        <v>0.69140625</v>
      </c>
      <c r="O18" s="135"/>
      <c r="P18" s="33"/>
      <c r="Q18" s="61">
        <v>0</v>
      </c>
      <c r="R18" s="61">
        <v>0</v>
      </c>
      <c r="S18" s="61">
        <v>0</v>
      </c>
      <c r="T18" s="165" t="s">
        <v>72</v>
      </c>
      <c r="U18" s="166"/>
      <c r="V18" s="166"/>
      <c r="W18" s="167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1252</v>
      </c>
      <c r="K19" s="6">
        <f t="shared" si="17"/>
        <v>148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1252</v>
      </c>
      <c r="K20" s="6">
        <f t="shared" si="17"/>
        <v>148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239" t="s">
        <v>73</v>
      </c>
      <c r="U20" s="240"/>
      <c r="V20" s="240"/>
      <c r="W20" s="241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1252</v>
      </c>
      <c r="K21" s="6">
        <f t="shared" si="8"/>
        <v>148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 t="s">
        <v>74</v>
      </c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1252</v>
      </c>
      <c r="K22" s="6">
        <f t="shared" si="8"/>
        <v>148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1252</v>
      </c>
      <c r="K23" s="6">
        <f t="shared" si="8"/>
        <v>148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29.1</v>
      </c>
      <c r="F24" s="62">
        <f>SUM(F13:F23)</f>
        <v>0</v>
      </c>
      <c r="G24" s="62">
        <f>SUM(G13:G23)</f>
        <v>1252</v>
      </c>
      <c r="H24" s="84"/>
      <c r="I24" s="62">
        <f t="shared" si="0"/>
        <v>29.1</v>
      </c>
      <c r="J24" s="85">
        <f>J23</f>
        <v>1252</v>
      </c>
      <c r="K24" s="85">
        <f t="shared" si="8"/>
        <v>148</v>
      </c>
      <c r="L24" s="86">
        <f>SUM(L13:L23)</f>
        <v>1862.4</v>
      </c>
      <c r="M24" s="84">
        <f>SUM(M13:M23)</f>
        <v>1252</v>
      </c>
      <c r="N24" s="141">
        <f>SUM(M24/L24)</f>
        <v>0.67225085910652915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42" t="s">
        <v>65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1400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1400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1400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1400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1400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1400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1400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1400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1400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1400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1400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1400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1400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1400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1400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1400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1400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1400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1400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1400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1400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1400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1400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1400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1400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1400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1221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42198</v>
      </c>
      <c r="N56" s="113"/>
      <c r="O56" s="121" t="s">
        <v>67</v>
      </c>
      <c r="P56" s="114"/>
      <c r="Q56" s="114"/>
      <c r="R56" s="114" t="s">
        <v>68</v>
      </c>
      <c r="S56" s="114"/>
      <c r="T56" s="114" t="s">
        <v>69</v>
      </c>
      <c r="U56" s="114"/>
      <c r="V56" s="114"/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1252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20:W20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2015-07-17T18:44:41Z</dcterms:modified>
</cp:coreProperties>
</file>