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<sst xmlns="http://schemas.openxmlformats.org/spreadsheetml/2006/main" count="142" uniqueCount="71">
  <si>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</si>
  <si>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</si>
  <si>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</si>
  <si>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</si>
  <si>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</si>
  <si>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</si>
  <si>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</si>
  <si>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</si>
  <si>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</si>
  <si>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</si>
  <si>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</si>
  <si>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</si>
  <si>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</si>
  <si>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</si>
  <si>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</si>
  <si>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</si>
  <si>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</si>
  <si>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</si>
  <si>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</si>
  <si>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</si>
  <si>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</si>
  <si>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</si>
  <si>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</si>
  <si>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</si>
  <si>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</si>
  <si>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</si>
  <si>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</si>
  <si>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</si>
  <si>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</si>
  <si>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</si>
  <si>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</si>
  <si>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</si>
  <si>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</si>
  <si>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</si>
  <si>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</si>
  <si>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</si>
  <si>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</si>
  <si>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</si>
  <si>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</si>
  <si>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</si>
  <si>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</si>
  <si>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</si>
  <si>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</si>
  <si>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</si>
  <si>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</si>
  <si>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</si>
  <si>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</si>
  <si>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</si>
  <si>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</si>
  <si>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</si>
  <si>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</si>
  <si>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</si>
  <si>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</si>
  <si>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</si>
  <si>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</si>
  <si>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</si>
  <si>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</si>
  <si>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</si>
  <si>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</si>
  <si>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</si>
  <si>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</si>
  <si>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143359-01-C</t>
  </si>
  <si>
    <t>143359-01-C-10</t>
  </si>
  <si>
    <t>Routing:        WASH &amp; PACK DEPT</t>
  </si>
  <si>
    <t>47 SEC</t>
  </si>
  <si>
    <t>MR 9/16/14</t>
  </si>
  <si>
    <t>Machine #  B/S 17</t>
  </si>
  <si>
    <t>MP</t>
  </si>
  <si>
    <t>Need scrap ticket/meeting</t>
  </si>
  <si>
    <t>JOB OUT</t>
  </si>
  <si>
    <t>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</si>
</sst>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70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383354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>
        <v>351226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621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41" t="s">
        <v>57</v>
      </c>
      <c r="S7" s="241"/>
      <c r="T7" s="241"/>
      <c r="U7" s="204" t="s">
        <v>65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66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621</v>
      </c>
      <c r="L12" s="154" t="s">
        <v>55</v>
      </c>
      <c r="M12" s="155"/>
      <c r="N12" s="154" t="s">
        <v>64</v>
      </c>
      <c r="O12" s="156"/>
      <c r="P12" s="70"/>
      <c r="Q12" s="70"/>
      <c r="R12" s="70"/>
      <c r="S12" s="71"/>
      <c r="T12" s="72">
        <v>61</v>
      </c>
      <c r="U12" s="72">
        <v>4</v>
      </c>
      <c r="V12" s="54">
        <f>SUM(F13:F23)</f>
        <v>4.5</v>
      </c>
      <c r="W12" s="55">
        <f>U12/V12</f>
        <v>0.88888888888888884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42261</v>
      </c>
      <c r="C13" s="30" t="s">
        <v>67</v>
      </c>
      <c r="D13" s="30"/>
      <c r="E13" s="30">
        <v>0</v>
      </c>
      <c r="F13" s="80">
        <v>2</v>
      </c>
      <c r="G13" s="32">
        <v>11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11</v>
      </c>
      <c r="K13" s="6">
        <f>E$4-J13</f>
        <v>610</v>
      </c>
      <c r="L13" s="7">
        <f t="shared" ref="L13:L23" si="1">IF(G13="",0,$T$12*(I13-F13-Q13))</f>
        <v>0</v>
      </c>
      <c r="M13" s="4">
        <f>G13</f>
        <v>11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10</v>
      </c>
      <c r="T13" s="172">
        <v>11</v>
      </c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42262</v>
      </c>
      <c r="C14" s="30" t="s">
        <v>67</v>
      </c>
      <c r="D14" s="30"/>
      <c r="E14" s="30">
        <v>2</v>
      </c>
      <c r="F14" s="81">
        <v>2.5</v>
      </c>
      <c r="G14" s="32">
        <v>135</v>
      </c>
      <c r="H14" s="4" t="e">
        <f>IF(G14="","",(IF(#REF!=0,"",(#REF!*G14*#REF!))))</f>
        <v>#REF!</v>
      </c>
      <c r="I14" s="5">
        <f t="shared" si="0"/>
        <v>4.5</v>
      </c>
      <c r="J14" s="6">
        <f>SUM(G$12:G14)</f>
        <v>146</v>
      </c>
      <c r="K14" s="6">
        <f>E$4-J14</f>
        <v>475</v>
      </c>
      <c r="L14" s="7">
        <f t="shared" si="1"/>
        <v>122</v>
      </c>
      <c r="M14" s="4">
        <f t="shared" ref="M14:M23" si="4">G14</f>
        <v>135</v>
      </c>
      <c r="N14" s="135">
        <f t="shared" ref="N14:N23" si="5">IF(L14=0,"",(M14/L14))</f>
        <v>1.1065573770491803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42263</v>
      </c>
      <c r="C15" s="30" t="s">
        <v>67</v>
      </c>
      <c r="D15" s="30"/>
      <c r="E15" s="30">
        <v>4.5</v>
      </c>
      <c r="F15" s="81">
        <v>0</v>
      </c>
      <c r="G15" s="32">
        <v>262</v>
      </c>
      <c r="H15" s="4" t="e">
        <f>IF(G15="","",(IF(#REF!=0,"",(#REF!*G15*#REF!))))</f>
        <v>#REF!</v>
      </c>
      <c r="I15" s="5">
        <f t="shared" si="0"/>
        <v>4.5</v>
      </c>
      <c r="J15" s="6">
        <f>SUM(G$12:G15)</f>
        <v>408</v>
      </c>
      <c r="K15" s="6">
        <f>E$4-J15</f>
        <v>213</v>
      </c>
      <c r="L15" s="7">
        <f t="shared" si="1"/>
        <v>274.5</v>
      </c>
      <c r="M15" s="4">
        <f t="shared" si="4"/>
        <v>262</v>
      </c>
      <c r="N15" s="135">
        <f t="shared" si="5"/>
        <v>0.95446265938069219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42264</v>
      </c>
      <c r="C16" s="35" t="s">
        <v>67</v>
      </c>
      <c r="D16" s="50"/>
      <c r="E16" s="50">
        <v>3</v>
      </c>
      <c r="F16" s="82">
        <v>0</v>
      </c>
      <c r="G16" s="10">
        <v>128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536</v>
      </c>
      <c r="K16" s="6">
        <f t="shared" ref="K16:K24" si="8">E$4-J16</f>
        <v>85</v>
      </c>
      <c r="L16" s="7">
        <f t="shared" si="1"/>
        <v>183</v>
      </c>
      <c r="M16" s="4">
        <f t="shared" si="4"/>
        <v>128</v>
      </c>
      <c r="N16" s="135">
        <f t="shared" si="5"/>
        <v>0.69945355191256831</v>
      </c>
      <c r="O16" s="136"/>
      <c r="P16" s="33"/>
      <c r="Q16" s="8">
        <v>0</v>
      </c>
      <c r="R16" s="8">
        <v>0</v>
      </c>
      <c r="S16" s="8">
        <v>5</v>
      </c>
      <c r="T16" s="166" t="s">
        <v>68</v>
      </c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536</v>
      </c>
      <c r="K17" s="6">
        <f t="shared" ref="K17" si="11">E$4-J17</f>
        <v>85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72" t="s">
        <v>69</v>
      </c>
      <c r="U17" s="173"/>
      <c r="V17" s="173"/>
      <c r="W17" s="174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536</v>
      </c>
      <c r="K18" s="6">
        <f t="shared" ref="K18:K20" si="17">E$4-J18</f>
        <v>85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536</v>
      </c>
      <c r="K19" s="6">
        <f t="shared" si="17"/>
        <v>85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536</v>
      </c>
      <c r="K20" s="6">
        <f t="shared" si="17"/>
        <v>85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536</v>
      </c>
      <c r="K21" s="6">
        <f t="shared" si="8"/>
        <v>85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536</v>
      </c>
      <c r="K22" s="6">
        <f t="shared" si="8"/>
        <v>85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536</v>
      </c>
      <c r="K23" s="6">
        <f t="shared" si="8"/>
        <v>85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9.5</v>
      </c>
      <c r="F24" s="62">
        <f>SUM(F13:F23)</f>
        <v>4.5</v>
      </c>
      <c r="G24" s="62">
        <f>SUM(G13:G23)</f>
        <v>536</v>
      </c>
      <c r="H24" s="84"/>
      <c r="I24" s="62">
        <f t="shared" si="0"/>
        <v>14</v>
      </c>
      <c r="J24" s="85">
        <f>J23</f>
        <v>536</v>
      </c>
      <c r="K24" s="85">
        <f t="shared" si="8"/>
        <v>85</v>
      </c>
      <c r="L24" s="86">
        <f>SUM(L13:L23)</f>
        <v>579.5</v>
      </c>
      <c r="M24" s="84">
        <f>SUM(M13:M23)</f>
        <v>536</v>
      </c>
      <c r="N24" s="142">
        <f>SUM(M24/L24)</f>
        <v>0.92493528904227784</v>
      </c>
      <c r="O24" s="143"/>
      <c r="P24" s="87"/>
      <c r="Q24" s="86">
        <f>SUM(Q13:Q23)</f>
        <v>0</v>
      </c>
      <c r="R24" s="86"/>
      <c r="S24" s="86">
        <f>SUM(S13:S23)</f>
        <v>15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63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621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621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621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621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621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621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621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621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621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621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621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621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621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621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621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621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621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621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621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621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621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621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621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621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621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621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507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15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536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2015-09-16T13:00:45Z</cp:lastPrinted>
  <dcterms:created xsi:type="dcterms:W3CDTF">2014-06-10T19:48:08Z</dcterms:created>
  <dcterms:modified xsi:type="dcterms:W3CDTF">2015-09-28T16:52:19Z</dcterms:modified>
</cp:coreProperties>
</file>