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45621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J50"/>
  <c r="AI50"/>
  <c r="AK50" s="1"/>
  <c r="AG50"/>
  <c r="AG51" s="1"/>
  <c r="AC59" s="1"/>
  <c r="AF50"/>
  <c r="AE50"/>
  <c r="AJ49"/>
  <c r="AI49"/>
  <c r="AK49" s="1"/>
  <c r="AG49"/>
  <c r="AH49" s="1"/>
  <c r="AF49"/>
  <c r="AJ48"/>
  <c r="AI48"/>
  <c r="AK48" s="1"/>
  <c r="AH48"/>
  <c r="AG48"/>
  <c r="AF48"/>
  <c r="AJ47"/>
  <c r="AI47"/>
  <c r="AK47" s="1"/>
  <c r="AG47"/>
  <c r="AH47" s="1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G39"/>
  <c r="AH39" s="1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G28"/>
  <c r="AH28" s="1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G22"/>
  <c r="AH22" s="1"/>
  <c r="AF22"/>
  <c r="AJ21"/>
  <c r="AI21"/>
  <c r="AK21" s="1"/>
  <c r="AG21"/>
  <c r="AH21" s="1"/>
  <c r="AF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E18"/>
  <c r="AJ17"/>
  <c r="AI17"/>
  <c r="AK17" s="1"/>
  <c r="AG17"/>
  <c r="AH17" s="1"/>
  <c r="AF17"/>
  <c r="AE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G13"/>
  <c r="AH13" s="1"/>
  <c r="AF13"/>
  <c r="AE13"/>
  <c r="AS12"/>
  <c r="AT12" s="1"/>
  <c r="AH12"/>
  <c r="AI51" l="1"/>
  <c r="AK51" s="1"/>
  <c r="AF51"/>
  <c r="AJ51"/>
  <c r="AK13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<sst xmlns="http://schemas.openxmlformats.org/spreadsheetml/2006/main" count="124" uniqueCount="67">
  <si>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</si>
  <si>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</si>
  <si>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</si>
  <si>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</si>
  <si>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</si>
  <si>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</si>
  <si>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</si>
  <si>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</si>
  <si>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</si>
  <si>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</si>
  <si>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</si>
  <si>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</si>
  <si>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</si>
  <si>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</si>
  <si>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</si>
  <si>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</si>
  <si>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</si>
  <si>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</si>
  <si>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</si>
  <si>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</si>
  <si>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</si>
  <si>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</si>
  <si>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</si>
  <si>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</si>
  <si>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</si>
  <si>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</si>
  <si>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</si>
  <si>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</si>
  <si>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</si>
  <si>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</si>
  <si>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</si>
  <si>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</si>
  <si>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</si>
  <si>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</si>
  <si>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</si>
  <si>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</si>
  <si>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</si>
  <si>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</si>
  <si>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</si>
  <si>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</si>
  <si>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</si>
  <si>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</si>
  <si>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</si>
  <si>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</si>
  <si>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</si>
  <si>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</si>
  <si>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</si>
  <si>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</si>
  <si>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</si>
  <si>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</si>
  <si>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</si>
  <si>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</si>
  <si>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</si>
  <si>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</si>
  <si>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PWN40030-HS</t>
  </si>
  <si>
    <t>A</t>
  </si>
  <si>
    <t>PWN40030-HS-10</t>
  </si>
  <si>
    <t>GK</t>
  </si>
  <si>
    <t>????</t>
  </si>
  <si>
    <t>JOB OUT</t>
  </si>
  <si>
    <t xml:space="preserve">Holding at HEN until </t>
  </si>
  <si>
    <t xml:space="preserve">further notice- Mike </t>
  </si>
  <si>
    <t>will give ok on when to</t>
  </si>
  <si>
    <t>job out</t>
  </si>
  <si>
    <t>BACK FROM H.T.</t>
  </si>
  <si>
    <t>AT 1055 PIECES</t>
  </si>
  <si>
    <t>ADJUSTED BY A.M.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</si>
</sst>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4" fillId="0" borderId="9" xfId="1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78" t="s">
        <v>54</v>
      </c>
      <c r="F2" s="179"/>
      <c r="G2" s="180"/>
      <c r="H2" s="22"/>
      <c r="I2" s="2"/>
      <c r="J2" s="181" t="s">
        <v>0</v>
      </c>
      <c r="K2" s="182"/>
      <c r="L2" s="54" t="s">
        <v>55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349167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1120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3" t="s">
        <v>53</v>
      </c>
      <c r="S7" s="194"/>
      <c r="T7" s="194"/>
      <c r="U7" s="194"/>
      <c r="V7" s="194"/>
      <c r="W7" s="195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3" t="s">
        <v>53</v>
      </c>
      <c r="AP7" s="194"/>
      <c r="AQ7" s="194"/>
      <c r="AR7" s="194"/>
      <c r="AS7" s="194"/>
      <c r="AT7" s="195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196"/>
      <c r="S8" s="197"/>
      <c r="T8" s="197"/>
      <c r="U8" s="197"/>
      <c r="V8" s="197"/>
      <c r="W8" s="198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196"/>
      <c r="AP8" s="197"/>
      <c r="AQ8" s="197"/>
      <c r="AR8" s="197"/>
      <c r="AS8" s="197"/>
      <c r="AT8" s="198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37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1120</v>
      </c>
      <c r="L12" s="145" t="s">
        <v>52</v>
      </c>
      <c r="M12" s="146"/>
      <c r="N12" s="145" t="s">
        <v>58</v>
      </c>
      <c r="O12" s="147"/>
      <c r="P12" s="64"/>
      <c r="Q12" s="64"/>
      <c r="R12" s="64"/>
      <c r="S12" s="65"/>
      <c r="T12" s="66">
        <v>180</v>
      </c>
      <c r="U12" s="66">
        <v>1</v>
      </c>
      <c r="V12" s="44">
        <f>SUM(F13:F50)</f>
        <v>1</v>
      </c>
      <c r="W12" s="45">
        <f>IF(V12=0,"",U12/V12)</f>
        <v>1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41905</v>
      </c>
      <c r="C13" s="28" t="s">
        <v>57</v>
      </c>
      <c r="D13" s="28"/>
      <c r="E13" s="28">
        <v>7</v>
      </c>
      <c r="F13" s="29">
        <v>1</v>
      </c>
      <c r="G13" s="30">
        <v>270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270</v>
      </c>
      <c r="K13" s="6">
        <f>E$4-J13</f>
        <v>850</v>
      </c>
      <c r="L13" s="7">
        <f t="shared" ref="L13:L50" si="1">IF(G13="",0,$T$12*(I13-F13-Q13))</f>
        <v>1260</v>
      </c>
      <c r="M13" s="4">
        <f>G13</f>
        <v>270</v>
      </c>
      <c r="N13" s="103">
        <f>IF(L13=0,"",(M13/L13))</f>
        <v>0.21428571428571427</v>
      </c>
      <c r="O13" s="104"/>
      <c r="P13" s="31"/>
      <c r="Q13" s="28"/>
      <c r="R13" s="28"/>
      <c r="S13" s="28">
        <v>2</v>
      </c>
      <c r="T13" s="133">
        <v>11</v>
      </c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41906</v>
      </c>
      <c r="C14" s="28" t="s">
        <v>57</v>
      </c>
      <c r="D14" s="28"/>
      <c r="E14" s="28">
        <v>8</v>
      </c>
      <c r="F14" s="32">
        <v>0</v>
      </c>
      <c r="G14" s="30">
        <v>425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695</v>
      </c>
      <c r="K14" s="6">
        <f>E$4-J14</f>
        <v>425</v>
      </c>
      <c r="L14" s="7">
        <f t="shared" si="1"/>
        <v>1440</v>
      </c>
      <c r="M14" s="4">
        <f t="shared" ref="M14:M50" si="4">G14</f>
        <v>425</v>
      </c>
      <c r="N14" s="103">
        <f t="shared" ref="N14:N50" si="5">IF(L14=0,"",(M14/L14))</f>
        <v>0.2951388888888889</v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41907</v>
      </c>
      <c r="C15" s="28" t="s">
        <v>57</v>
      </c>
      <c r="D15" s="28"/>
      <c r="E15" s="28">
        <v>8</v>
      </c>
      <c r="F15" s="32">
        <v>0</v>
      </c>
      <c r="G15" s="30">
        <v>425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1120</v>
      </c>
      <c r="K15" s="6">
        <f>E$4-J15</f>
        <v>0</v>
      </c>
      <c r="L15" s="7">
        <f t="shared" si="1"/>
        <v>1440</v>
      </c>
      <c r="M15" s="4">
        <f t="shared" si="4"/>
        <v>425</v>
      </c>
      <c r="N15" s="103">
        <f t="shared" si="5"/>
        <v>0.2951388888888889</v>
      </c>
      <c r="O15" s="104"/>
      <c r="P15" s="31"/>
      <c r="Q15" s="46"/>
      <c r="R15" s="46"/>
      <c r="S15" s="46"/>
      <c r="T15" s="130" t="s">
        <v>59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1120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 t="s">
        <v>60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1120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 t="s">
        <v>61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1120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05" t="s">
        <v>62</v>
      </c>
      <c r="U18" s="106"/>
      <c r="V18" s="106"/>
      <c r="W18" s="107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1120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 t="s">
        <v>63</v>
      </c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1120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05"/>
      <c r="U20" s="106"/>
      <c r="V20" s="106"/>
      <c r="W20" s="107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1120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1120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05" t="s">
        <v>64</v>
      </c>
      <c r="U22" s="106"/>
      <c r="V22" s="106"/>
      <c r="W22" s="107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1120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05" t="s">
        <v>65</v>
      </c>
      <c r="U23" s="106"/>
      <c r="V23" s="106"/>
      <c r="W23" s="107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1120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05" t="s">
        <v>66</v>
      </c>
      <c r="U24" s="106"/>
      <c r="V24" s="106"/>
      <c r="W24" s="107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1120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99">
        <v>41964</v>
      </c>
      <c r="U25" s="106"/>
      <c r="V25" s="106"/>
      <c r="W25" s="107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1120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05"/>
      <c r="U26" s="106"/>
      <c r="V26" s="106"/>
      <c r="W26" s="107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1120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05"/>
      <c r="U27" s="106"/>
      <c r="V27" s="106"/>
      <c r="W27" s="107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1120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05"/>
      <c r="U28" s="106"/>
      <c r="V28" s="106"/>
      <c r="W28" s="107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1120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05"/>
      <c r="U29" s="106"/>
      <c r="V29" s="106"/>
      <c r="W29" s="107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1120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05"/>
      <c r="U30" s="106"/>
      <c r="V30" s="106"/>
      <c r="W30" s="107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1120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05"/>
      <c r="U31" s="106"/>
      <c r="V31" s="106"/>
      <c r="W31" s="107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1120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05"/>
      <c r="U32" s="106"/>
      <c r="V32" s="106"/>
      <c r="W32" s="107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1120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05"/>
      <c r="U33" s="106"/>
      <c r="V33" s="106"/>
      <c r="W33" s="107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1120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05"/>
      <c r="U34" s="106"/>
      <c r="V34" s="106"/>
      <c r="W34" s="107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1120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05"/>
      <c r="U35" s="106"/>
      <c r="V35" s="106"/>
      <c r="W35" s="107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1120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05"/>
      <c r="U36" s="106"/>
      <c r="V36" s="106"/>
      <c r="W36" s="107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1120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05"/>
      <c r="U37" s="106"/>
      <c r="V37" s="106"/>
      <c r="W37" s="107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1120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05"/>
      <c r="U38" s="106"/>
      <c r="V38" s="106"/>
      <c r="W38" s="107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1120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05"/>
      <c r="U39" s="106"/>
      <c r="V39" s="106"/>
      <c r="W39" s="107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1120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05"/>
      <c r="U40" s="106"/>
      <c r="V40" s="106"/>
      <c r="W40" s="107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1120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05"/>
      <c r="U41" s="106"/>
      <c r="V41" s="106"/>
      <c r="W41" s="107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1120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05"/>
      <c r="U42" s="106"/>
      <c r="V42" s="106"/>
      <c r="W42" s="107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1120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1120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1120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1120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1120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1120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1120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1120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23</v>
      </c>
      <c r="F51" s="56">
        <f>SUM(F13:F50)</f>
        <v>1</v>
      </c>
      <c r="G51" s="56">
        <f>SUM(G13:G50)</f>
        <v>1120</v>
      </c>
      <c r="H51" s="57"/>
      <c r="I51" s="56">
        <f>SUM(I13:I50)</f>
        <v>24</v>
      </c>
      <c r="J51" s="58">
        <f>J50</f>
        <v>1120</v>
      </c>
      <c r="K51" s="58">
        <f>K50</f>
        <v>0</v>
      </c>
      <c r="L51" s="59">
        <f>SUM(L13:L50)</f>
        <v>4140</v>
      </c>
      <c r="M51" s="57">
        <f>SUM(M13:M50)</f>
        <v>1120</v>
      </c>
      <c r="N51" s="110">
        <f>IF(L51&lt;&gt;0,SUM(M51/L51),"")</f>
        <v>0.27053140096618356</v>
      </c>
      <c r="O51" s="111"/>
      <c r="P51" s="60"/>
      <c r="Q51" s="56">
        <f>SUM(Q13:Q50)</f>
        <v>0</v>
      </c>
      <c r="R51" s="59"/>
      <c r="S51" s="59">
        <f>SUM(S13:S50)</f>
        <v>2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38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1063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2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1120</v>
      </c>
      <c r="G59" s="86"/>
      <c r="H59" s="18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8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2014-09-26T20:16:57Z</cp:lastPrinted>
  <dcterms:created xsi:type="dcterms:W3CDTF">2014-06-10T19:48:08Z</dcterms:created>
  <dcterms:modified xsi:type="dcterms:W3CDTF">2015-03-25T22:09:47Z</dcterms:modified>
</cp:coreProperties>
</file>