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<sst xmlns="http://schemas.openxmlformats.org/spreadsheetml/2006/main" count="143" uniqueCount="70">
  <si>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</si>
  <si>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</si>
  <si>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</si>
  <si>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</si>
  <si>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</si>
  <si>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</si>
  <si>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</si>
  <si>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</si>
  <si>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</si>
  <si>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</si>
  <si>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</si>
  <si>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</si>
  <si>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</si>
  <si>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</si>
  <si>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</si>
  <si>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</si>
  <si>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</si>
  <si>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</si>
  <si>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</si>
  <si>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</si>
  <si>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</si>
  <si>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</si>
  <si>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</si>
  <si>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</si>
  <si>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</si>
  <si>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</si>
  <si>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</si>
  <si>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</si>
  <si>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</si>
  <si>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</si>
  <si>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</si>
  <si>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</si>
  <si>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</si>
  <si>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</si>
  <si>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</si>
  <si>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</si>
  <si>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</si>
  <si>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</si>
  <si>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</si>
  <si>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</si>
  <si>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</si>
  <si>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</si>
  <si>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</si>
  <si>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</si>
  <si>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</si>
  <si>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</si>
  <si>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</si>
  <si>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</si>
  <si>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</si>
  <si>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</si>
  <si>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</si>
  <si>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</si>
  <si>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</si>
  <si>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</si>
  <si>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</si>
  <si>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</si>
  <si>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</si>
  <si>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</si>
  <si>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</si>
  <si>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</si>
  <si>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</si>
  <si>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FS110</t>
  </si>
  <si>
    <t>REWORK</t>
  </si>
  <si>
    <t>A</t>
  </si>
  <si>
    <t>N/A</t>
  </si>
  <si>
    <t>JO</t>
  </si>
  <si>
    <t>BJ</t>
  </si>
  <si>
    <t>Rework order # MS143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</si>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</sst>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61</v>
      </c>
      <c r="F2" s="148"/>
      <c r="G2" s="149"/>
      <c r="H2" s="22"/>
      <c r="I2" s="2"/>
      <c r="J2" s="143" t="s">
        <v>0</v>
      </c>
      <c r="K2" s="144"/>
      <c r="L2" s="23" t="s">
        <v>63</v>
      </c>
      <c r="M2" s="22"/>
      <c r="N2" s="22"/>
      <c r="O2" s="22"/>
      <c r="P2" s="22"/>
      <c r="Q2" s="22"/>
      <c r="R2" s="187" t="s">
        <v>45</v>
      </c>
      <c r="S2" s="188"/>
      <c r="T2" s="189"/>
      <c r="U2" s="143" t="s">
        <v>64</v>
      </c>
      <c r="V2" s="146"/>
      <c r="W2" s="181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87" t="s">
        <v>45</v>
      </c>
      <c r="AP2" s="188"/>
      <c r="AQ2" s="189"/>
      <c r="AR2" s="143"/>
      <c r="AS2" s="146"/>
      <c r="AT2" s="181"/>
    </row>
    <row r="3" spans="2:46" ht="19.5" customHeight="1">
      <c r="B3" s="145" t="s">
        <v>22</v>
      </c>
      <c r="C3" s="146"/>
      <c r="D3" s="24"/>
      <c r="E3" s="147" t="s">
        <v>62</v>
      </c>
      <c r="F3" s="148"/>
      <c r="G3" s="149"/>
      <c r="H3" s="22"/>
      <c r="I3" s="25"/>
      <c r="J3" s="143" t="s">
        <v>25</v>
      </c>
      <c r="K3" s="144"/>
      <c r="L3" s="143" t="s">
        <v>64</v>
      </c>
      <c r="M3" s="146"/>
      <c r="N3" s="146"/>
      <c r="O3" s="144"/>
      <c r="P3" s="22"/>
      <c r="Q3" s="22"/>
      <c r="R3" s="190"/>
      <c r="S3" s="191"/>
      <c r="T3" s="192"/>
      <c r="U3" s="143"/>
      <c r="V3" s="146"/>
      <c r="W3" s="181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0"/>
      <c r="AP3" s="191"/>
      <c r="AQ3" s="192"/>
      <c r="AR3" s="143"/>
      <c r="AS3" s="146"/>
      <c r="AT3" s="181"/>
    </row>
    <row r="4" spans="2:46" ht="19.5" customHeight="1">
      <c r="B4" s="208" t="s">
        <v>23</v>
      </c>
      <c r="C4" s="189"/>
      <c r="D4" s="24"/>
      <c r="E4" s="187"/>
      <c r="F4" s="188"/>
      <c r="G4" s="189"/>
      <c r="H4" s="22"/>
      <c r="I4" s="26"/>
      <c r="J4" s="185"/>
      <c r="K4" s="185"/>
      <c r="L4" s="185"/>
      <c r="M4" s="185"/>
      <c r="N4" s="185"/>
      <c r="O4" s="185"/>
      <c r="P4" s="27"/>
      <c r="Q4" s="27"/>
      <c r="R4" s="193"/>
      <c r="S4" s="194"/>
      <c r="T4" s="195"/>
      <c r="U4" s="185"/>
      <c r="V4" s="185"/>
      <c r="W4" s="186"/>
      <c r="Y4" s="208" t="s">
        <v>23</v>
      </c>
      <c r="Z4" s="189"/>
      <c r="AA4" s="95"/>
      <c r="AB4" s="187"/>
      <c r="AC4" s="188"/>
      <c r="AD4" s="189"/>
      <c r="AE4" s="22"/>
      <c r="AF4" s="26"/>
      <c r="AG4" s="185"/>
      <c r="AH4" s="185"/>
      <c r="AI4" s="185"/>
      <c r="AJ4" s="185"/>
      <c r="AK4" s="185"/>
      <c r="AL4" s="185"/>
      <c r="AM4" s="27"/>
      <c r="AN4" s="27"/>
      <c r="AO4" s="193"/>
      <c r="AP4" s="194"/>
      <c r="AQ4" s="195"/>
      <c r="AR4" s="185"/>
      <c r="AS4" s="185"/>
      <c r="AT4" s="186"/>
    </row>
    <row r="5" spans="2:46" ht="6.75" customHeight="1">
      <c r="B5" s="217"/>
      <c r="C5" s="194"/>
      <c r="D5" s="194"/>
      <c r="E5" s="194"/>
      <c r="F5" s="194"/>
      <c r="G5" s="194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7"/>
      <c r="Z5" s="194"/>
      <c r="AA5" s="194"/>
      <c r="AB5" s="194"/>
      <c r="AC5" s="194"/>
      <c r="AD5" s="194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2" t="s">
        <v>56</v>
      </c>
      <c r="C6" s="213"/>
      <c r="D6" s="213"/>
      <c r="E6" s="214"/>
      <c r="F6" s="170"/>
      <c r="G6" s="171"/>
      <c r="H6" s="22"/>
      <c r="I6" s="26"/>
      <c r="J6" s="27"/>
      <c r="K6" s="27"/>
      <c r="L6" s="27"/>
      <c r="M6" s="77"/>
      <c r="N6" s="88"/>
      <c r="O6" s="88"/>
      <c r="P6" s="88"/>
      <c r="Q6" s="89"/>
      <c r="R6" s="182" t="s">
        <v>60</v>
      </c>
      <c r="S6" s="183"/>
      <c r="T6" s="183"/>
      <c r="U6" s="183"/>
      <c r="V6" s="183"/>
      <c r="W6" s="184"/>
      <c r="Y6" s="212" t="s">
        <v>56</v>
      </c>
      <c r="Z6" s="213"/>
      <c r="AA6" s="213"/>
      <c r="AB6" s="214"/>
      <c r="AC6" s="170"/>
      <c r="AD6" s="171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2" t="s">
        <v>60</v>
      </c>
      <c r="AP6" s="183"/>
      <c r="AQ6" s="183"/>
      <c r="AR6" s="183"/>
      <c r="AS6" s="183"/>
      <c r="AT6" s="184"/>
    </row>
    <row r="7" spans="2:46" ht="16.5" customHeight="1">
      <c r="B7" s="205" t="s">
        <v>46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  <c r="M7" s="76"/>
      <c r="N7" s="172"/>
      <c r="O7" s="173"/>
      <c r="P7" s="173"/>
      <c r="Q7" s="173"/>
      <c r="R7" s="196" t="s">
        <v>57</v>
      </c>
      <c r="S7" s="196"/>
      <c r="T7" s="196"/>
      <c r="U7" s="143"/>
      <c r="V7" s="146"/>
      <c r="W7" s="181"/>
      <c r="Y7" s="205" t="s">
        <v>46</v>
      </c>
      <c r="Z7" s="206"/>
      <c r="AA7" s="206"/>
      <c r="AB7" s="206"/>
      <c r="AC7" s="206"/>
      <c r="AD7" s="206"/>
      <c r="AE7" s="206"/>
      <c r="AF7" s="206"/>
      <c r="AG7" s="206"/>
      <c r="AH7" s="206"/>
      <c r="AI7" s="207"/>
      <c r="AJ7" s="76"/>
      <c r="AK7" s="172"/>
      <c r="AL7" s="173"/>
      <c r="AM7" s="173"/>
      <c r="AN7" s="173"/>
      <c r="AO7" s="196" t="s">
        <v>57</v>
      </c>
      <c r="AP7" s="196"/>
      <c r="AQ7" s="196"/>
      <c r="AR7" s="143"/>
      <c r="AS7" s="146"/>
      <c r="AT7" s="181"/>
    </row>
    <row r="8" spans="2:46" ht="16.5" customHeight="1">
      <c r="B8" s="208" t="s">
        <v>67</v>
      </c>
      <c r="C8" s="188"/>
      <c r="D8" s="188"/>
      <c r="E8" s="188"/>
      <c r="F8" s="188"/>
      <c r="G8" s="188"/>
      <c r="H8" s="188"/>
      <c r="I8" s="188"/>
      <c r="J8" s="188"/>
      <c r="K8" s="188"/>
      <c r="L8" s="189"/>
      <c r="M8" s="76"/>
      <c r="N8" s="172"/>
      <c r="O8" s="173"/>
      <c r="P8" s="173"/>
      <c r="Q8" s="173"/>
      <c r="R8" s="196" t="s">
        <v>58</v>
      </c>
      <c r="S8" s="196"/>
      <c r="T8" s="196"/>
      <c r="U8" s="143"/>
      <c r="V8" s="146"/>
      <c r="W8" s="181"/>
      <c r="Y8" s="208"/>
      <c r="Z8" s="188"/>
      <c r="AA8" s="188"/>
      <c r="AB8" s="188"/>
      <c r="AC8" s="188"/>
      <c r="AD8" s="188"/>
      <c r="AE8" s="188"/>
      <c r="AF8" s="188"/>
      <c r="AG8" s="188"/>
      <c r="AH8" s="188"/>
      <c r="AI8" s="189"/>
      <c r="AJ8" s="76"/>
      <c r="AK8" s="172"/>
      <c r="AL8" s="173"/>
      <c r="AM8" s="173"/>
      <c r="AN8" s="173"/>
      <c r="AO8" s="196" t="s">
        <v>58</v>
      </c>
      <c r="AP8" s="196"/>
      <c r="AQ8" s="196"/>
      <c r="AR8" s="143"/>
      <c r="AS8" s="146"/>
      <c r="AT8" s="181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03"/>
      <c r="O9" s="204"/>
      <c r="P9" s="204"/>
      <c r="Q9" s="204"/>
      <c r="R9" s="227" t="s">
        <v>59</v>
      </c>
      <c r="S9" s="227"/>
      <c r="T9" s="227"/>
      <c r="U9" s="200"/>
      <c r="V9" s="201"/>
      <c r="W9" s="202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03"/>
      <c r="AL9" s="204"/>
      <c r="AM9" s="204"/>
      <c r="AN9" s="204"/>
      <c r="AO9" s="227" t="s">
        <v>59</v>
      </c>
      <c r="AP9" s="227"/>
      <c r="AQ9" s="227"/>
      <c r="AR9" s="200"/>
      <c r="AS9" s="201"/>
      <c r="AT9" s="202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7" t="s">
        <v>17</v>
      </c>
      <c r="O10" s="178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197" t="s">
        <v>19</v>
      </c>
      <c r="V10" s="152" t="s">
        <v>28</v>
      </c>
      <c r="W10" s="174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7" t="s">
        <v>17</v>
      </c>
      <c r="AL10" s="178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197" t="s">
        <v>19</v>
      </c>
      <c r="AS10" s="152" t="s">
        <v>28</v>
      </c>
      <c r="AT10" s="174" t="s">
        <v>29</v>
      </c>
    </row>
    <row r="11" spans="2:46" ht="30.75" customHeight="1" thickBot="1">
      <c r="B11" s="151"/>
      <c r="C11" s="153"/>
      <c r="D11" s="176"/>
      <c r="E11" s="176"/>
      <c r="F11" s="153"/>
      <c r="G11" s="176"/>
      <c r="H11" s="155"/>
      <c r="I11" s="155"/>
      <c r="J11" s="155"/>
      <c r="K11" s="155"/>
      <c r="L11" s="155"/>
      <c r="M11" s="155"/>
      <c r="N11" s="179"/>
      <c r="O11" s="180"/>
      <c r="P11" s="166"/>
      <c r="Q11" s="166"/>
      <c r="R11" s="166"/>
      <c r="S11" s="166"/>
      <c r="T11" s="166"/>
      <c r="U11" s="198"/>
      <c r="V11" s="199"/>
      <c r="W11" s="175"/>
      <c r="Y11" s="151"/>
      <c r="Z11" s="153"/>
      <c r="AA11" s="176"/>
      <c r="AB11" s="176"/>
      <c r="AC11" s="153"/>
      <c r="AD11" s="176"/>
      <c r="AE11" s="155"/>
      <c r="AF11" s="155"/>
      <c r="AG11" s="155"/>
      <c r="AH11" s="155"/>
      <c r="AI11" s="155"/>
      <c r="AJ11" s="155"/>
      <c r="AK11" s="179"/>
      <c r="AL11" s="180"/>
      <c r="AM11" s="166"/>
      <c r="AN11" s="166"/>
      <c r="AO11" s="166"/>
      <c r="AP11" s="166"/>
      <c r="AQ11" s="166"/>
      <c r="AR11" s="198"/>
      <c r="AS11" s="199"/>
      <c r="AT11" s="175"/>
    </row>
    <row r="12" spans="2:46" ht="15" customHeight="1">
      <c r="B12" s="162" t="s">
        <v>41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0</v>
      </c>
      <c r="L12" s="167" t="s">
        <v>55</v>
      </c>
      <c r="M12" s="168"/>
      <c r="N12" s="167"/>
      <c r="O12" s="169"/>
      <c r="P12" s="70"/>
      <c r="Q12" s="70"/>
      <c r="R12" s="70"/>
      <c r="S12" s="71"/>
      <c r="T12" s="72"/>
      <c r="U12" s="72"/>
      <c r="V12" s="54">
        <f>SUM(F13:F23)</f>
        <v>1.5</v>
      </c>
      <c r="W12" s="55">
        <f>U12/V12</f>
        <v>0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6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41878</v>
      </c>
      <c r="C13" s="30" t="s">
        <v>65</v>
      </c>
      <c r="D13" s="30"/>
      <c r="E13" s="30">
        <v>6</v>
      </c>
      <c r="F13" s="80">
        <v>1.5</v>
      </c>
      <c r="G13" s="32">
        <v>231</v>
      </c>
      <c r="H13" s="4" t="e">
        <f>IF(G13="","",(IF(#REF!=0,"",(#REF!*G13*#REF!))))</f>
        <v>#REF!</v>
      </c>
      <c r="I13" s="5">
        <f t="shared" ref="I13:I24" si="0">IF(G13="","",(SUM(E13+F13+Q13)))</f>
        <v>7.5</v>
      </c>
      <c r="J13" s="6">
        <f>SUM(G$12:G13)</f>
        <v>231</v>
      </c>
      <c r="K13" s="6">
        <f>E$4-J13</f>
        <v>-231</v>
      </c>
      <c r="L13" s="7">
        <f t="shared" ref="L13:L23" si="1">IF(G13="",0,$T$12*(I13-F13-Q13))</f>
        <v>0</v>
      </c>
      <c r="M13" s="4">
        <f>G13</f>
        <v>231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35"/>
      <c r="U13" s="236"/>
      <c r="V13" s="236"/>
      <c r="W13" s="237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5"/>
      <c r="AR13" s="236"/>
      <c r="AS13" s="236"/>
      <c r="AT13" s="237"/>
    </row>
    <row r="14" spans="2:46" ht="15" customHeight="1">
      <c r="B14" s="29">
        <v>41879</v>
      </c>
      <c r="C14" s="30" t="s">
        <v>66</v>
      </c>
      <c r="D14" s="30"/>
      <c r="E14" s="30">
        <v>8</v>
      </c>
      <c r="F14" s="81">
        <v>0</v>
      </c>
      <c r="G14" s="32">
        <v>266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497</v>
      </c>
      <c r="K14" s="6">
        <f>E$4-J14</f>
        <v>-497</v>
      </c>
      <c r="L14" s="7">
        <f t="shared" si="1"/>
        <v>0</v>
      </c>
      <c r="M14" s="4">
        <f t="shared" ref="M14:M23" si="4">G14</f>
        <v>266</v>
      </c>
      <c r="N14" s="109" t="str">
        <f t="shared" ref="N14:N23" si="5">IF(L14=0,"",(M14/L14))</f>
        <v/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41880</v>
      </c>
      <c r="C15" s="30" t="s">
        <v>66</v>
      </c>
      <c r="D15" s="30"/>
      <c r="E15" s="30">
        <v>5</v>
      </c>
      <c r="F15" s="81">
        <v>0</v>
      </c>
      <c r="G15" s="32">
        <v>166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663</v>
      </c>
      <c r="K15" s="6">
        <f>E$4-J15</f>
        <v>-663</v>
      </c>
      <c r="L15" s="7">
        <f t="shared" si="1"/>
        <v>0</v>
      </c>
      <c r="M15" s="4">
        <f t="shared" si="4"/>
        <v>166</v>
      </c>
      <c r="N15" s="109" t="str">
        <f t="shared" si="5"/>
        <v/>
      </c>
      <c r="O15" s="110"/>
      <c r="P15" s="33"/>
      <c r="Q15" s="8">
        <v>0</v>
      </c>
      <c r="R15" s="8">
        <v>0</v>
      </c>
      <c r="S15" s="8">
        <v>0</v>
      </c>
      <c r="T15" s="235" t="s">
        <v>68</v>
      </c>
      <c r="U15" s="236"/>
      <c r="V15" s="236"/>
      <c r="W15" s="23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663</v>
      </c>
      <c r="K16" s="6">
        <f t="shared" ref="K16:K24" si="8">E$4-J16</f>
        <v>-663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 t="s">
        <v>69</v>
      </c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663</v>
      </c>
      <c r="K17" s="6">
        <f t="shared" ref="K17" si="11">E$4-J17</f>
        <v>-663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663</v>
      </c>
      <c r="K18" s="6">
        <f t="shared" ref="K18:K20" si="17">E$4-J18</f>
        <v>-663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663</v>
      </c>
      <c r="K19" s="6">
        <f t="shared" si="17"/>
        <v>-663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663</v>
      </c>
      <c r="K20" s="6">
        <f t="shared" si="17"/>
        <v>-663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663</v>
      </c>
      <c r="K21" s="6">
        <f t="shared" si="8"/>
        <v>-663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663</v>
      </c>
      <c r="K22" s="6">
        <f t="shared" si="8"/>
        <v>-663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663</v>
      </c>
      <c r="K23" s="6">
        <f t="shared" si="8"/>
        <v>-663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19</v>
      </c>
      <c r="F24" s="62">
        <f>SUM(F13:F23)</f>
        <v>1.5</v>
      </c>
      <c r="G24" s="62">
        <f>SUM(G13:G23)</f>
        <v>663</v>
      </c>
      <c r="H24" s="84"/>
      <c r="I24" s="62">
        <f t="shared" si="0"/>
        <v>20.5</v>
      </c>
      <c r="J24" s="85">
        <f>J23</f>
        <v>663</v>
      </c>
      <c r="K24" s="85">
        <f t="shared" si="8"/>
        <v>-663</v>
      </c>
      <c r="L24" s="86">
        <f>SUM(L13:L23)</f>
        <v>0</v>
      </c>
      <c r="M24" s="84">
        <f>SUM(M13:M23)</f>
        <v>663</v>
      </c>
      <c r="N24" s="119" t="e">
        <f>SUM(M24/L24)</f>
        <v>#DIV/0!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37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38" t="s">
        <v>37</v>
      </c>
      <c r="Z25" s="239"/>
      <c r="AA25" s="239"/>
      <c r="AB25" s="239"/>
      <c r="AC25" s="239"/>
      <c r="AD25" s="240"/>
      <c r="AE25" s="240"/>
      <c r="AF25" s="240"/>
      <c r="AG25" s="240"/>
      <c r="AH25" s="240"/>
      <c r="AI25" s="239"/>
      <c r="AJ25" s="239"/>
      <c r="AK25" s="239"/>
      <c r="AL25" s="239"/>
      <c r="AM25" s="239"/>
      <c r="AN25" s="239"/>
      <c r="AO25" s="239"/>
      <c r="AP25" s="239"/>
      <c r="AQ25" s="240"/>
      <c r="AR25" s="240"/>
      <c r="AS25" s="240"/>
      <c r="AT25" s="241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7" t="s">
        <v>55</v>
      </c>
      <c r="M26" s="168"/>
      <c r="N26" s="167"/>
      <c r="O26" s="169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6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28"/>
      <c r="U27" s="229"/>
      <c r="V27" s="229"/>
      <c r="W27" s="230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28"/>
      <c r="AR27" s="229"/>
      <c r="AS27" s="229"/>
      <c r="AT27" s="230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7" t="s">
        <v>55</v>
      </c>
      <c r="M40" s="168"/>
      <c r="N40" s="167"/>
      <c r="O40" s="16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6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2" t="s">
        <v>42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4"/>
      <c r="X53" s="100"/>
      <c r="Y53" s="232" t="s">
        <v>42</v>
      </c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24" t="s">
        <v>52</v>
      </c>
      <c r="C55" s="225"/>
      <c r="D55" s="225"/>
      <c r="E55" s="225"/>
      <c r="F55" s="225"/>
      <c r="G55" s="225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4" t="s">
        <v>52</v>
      </c>
      <c r="Z55" s="225"/>
      <c r="AA55" s="225"/>
      <c r="AB55" s="225"/>
      <c r="AC55" s="225"/>
      <c r="AD55" s="225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 t="s">
        <v>53</v>
      </c>
      <c r="G56" s="124"/>
      <c r="H56" s="2"/>
      <c r="I56" s="43">
        <v>1</v>
      </c>
      <c r="J56" s="226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1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26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5" t="s">
        <v>44</v>
      </c>
      <c r="K58" s="216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5" t="s">
        <v>44</v>
      </c>
      <c r="AH58" s="216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18" t="s">
        <v>47</v>
      </c>
      <c r="C60" s="219"/>
      <c r="D60" s="219"/>
      <c r="E60" s="219"/>
      <c r="F60" s="220">
        <f>G24</f>
        <v>663</v>
      </c>
      <c r="G60" s="221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18" t="s">
        <v>47</v>
      </c>
      <c r="Z60" s="219"/>
      <c r="AA60" s="219"/>
      <c r="AB60" s="219"/>
      <c r="AC60" s="220">
        <f>AD24</f>
        <v>0</v>
      </c>
      <c r="AD60" s="221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2"/>
      <c r="C61" s="222"/>
      <c r="D61" s="222"/>
      <c r="E61" s="222"/>
      <c r="F61" s="223"/>
      <c r="G61" s="223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2014-08-29T16:07:09Z</dcterms:modified>
</cp:coreProperties>
</file>