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<sst xmlns="http://schemas.openxmlformats.org/spreadsheetml/2006/main" count="147" uniqueCount="70">
  <si>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</si>
  <si>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</si>
  <si>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</si>
  <si>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</si>
  <si>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</si>
  <si>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</si>
  <si>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</si>
  <si>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</si>
  <si>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</si>
  <si>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</si>
  <si>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</si>
  <si>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</si>
  <si>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</si>
  <si>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</si>
  <si>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</si>
  <si>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</si>
  <si>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</si>
  <si>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</si>
  <si>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</si>
  <si>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</si>
  <si>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</si>
  <si>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</si>
  <si>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</si>
  <si>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</si>
  <si>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</si>
  <si>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</si>
  <si>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</si>
  <si>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</si>
  <si>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</si>
  <si>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</si>
  <si>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</si>
  <si>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</si>
  <si>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</si>
  <si>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</si>
  <si>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</si>
  <si>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</si>
  <si>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</si>
  <si>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</si>
  <si>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</si>
  <si>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</si>
  <si>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</si>
  <si>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</si>
  <si>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</si>
  <si>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</si>
  <si>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</si>
  <si>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</si>
  <si>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</si>
  <si>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</si>
  <si>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</si>
  <si>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</si>
  <si>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</si>
  <si>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</si>
  <si>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</si>
  <si>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</si>
  <si>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</si>
  <si>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</si>
  <si>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</si>
  <si>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</si>
  <si>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</si>
  <si>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</si>
  <si>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</si>
  <si>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PWN25030-HS-10</t>
  </si>
  <si>
    <t>Machine #  HEN</t>
  </si>
  <si>
    <t>PWN25030-HS</t>
  </si>
  <si>
    <t>GK</t>
  </si>
  <si>
    <t>JOB OUT</t>
  </si>
  <si>
    <t>H</t>
  </si>
  <si>
    <t>YES</t>
  </si>
  <si>
    <t>DH</t>
  </si>
  <si>
    <t>JC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</si>
</sst>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0" sqref="B20"/>
    </sheetView>
  </sheetViews>
  <sheetFormatPr defaultRowHeight="15"/>
  <cols>
    <col min="1" max="1" width="2.7109375" style="1" hidden="1" customWidth="1"/>
    <col min="2" max="2" width="9.28515625" style="1" bestFit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9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6"/>
      <c r="AT1" s="20"/>
    </row>
    <row r="2" spans="2:46" ht="19.5" customHeight="1">
      <c r="B2" s="148" t="s">
        <v>24</v>
      </c>
      <c r="C2" s="149"/>
      <c r="D2" s="21"/>
      <c r="E2" s="150" t="s">
        <v>63</v>
      </c>
      <c r="F2" s="151"/>
      <c r="G2" s="152"/>
      <c r="H2" s="22"/>
      <c r="I2" s="2"/>
      <c r="J2" s="146" t="s">
        <v>0</v>
      </c>
      <c r="K2" s="147"/>
      <c r="L2" s="23" t="s">
        <v>66</v>
      </c>
      <c r="M2" s="22"/>
      <c r="N2" s="22"/>
      <c r="O2" s="22"/>
      <c r="P2" s="22"/>
      <c r="Q2" s="22"/>
      <c r="R2" s="193" t="s">
        <v>45</v>
      </c>
      <c r="S2" s="194"/>
      <c r="T2" s="195"/>
      <c r="U2" s="146"/>
      <c r="V2" s="149"/>
      <c r="W2" s="187"/>
      <c r="Y2" s="148" t="s">
        <v>24</v>
      </c>
      <c r="Z2" s="149"/>
      <c r="AA2" s="95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6"/>
      <c r="AS2" s="149"/>
      <c r="AT2" s="187"/>
    </row>
    <row r="3" spans="2:46" ht="19.5" customHeight="1">
      <c r="B3" s="148" t="s">
        <v>22</v>
      </c>
      <c r="C3" s="149"/>
      <c r="D3" s="24"/>
      <c r="E3" s="150">
        <v>349869</v>
      </c>
      <c r="F3" s="151"/>
      <c r="G3" s="152"/>
      <c r="H3" s="22"/>
      <c r="I3" s="25"/>
      <c r="J3" s="146" t="s">
        <v>25</v>
      </c>
      <c r="K3" s="147"/>
      <c r="L3" s="146" t="s">
        <v>61</v>
      </c>
      <c r="M3" s="149"/>
      <c r="N3" s="149"/>
      <c r="O3" s="147"/>
      <c r="P3" s="22"/>
      <c r="Q3" s="22"/>
      <c r="R3" s="196"/>
      <c r="S3" s="197"/>
      <c r="T3" s="198"/>
      <c r="U3" s="146"/>
      <c r="V3" s="149"/>
      <c r="W3" s="187"/>
      <c r="Y3" s="148" t="s">
        <v>22</v>
      </c>
      <c r="Z3" s="149"/>
      <c r="AA3" s="94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6"/>
      <c r="AP3" s="197"/>
      <c r="AQ3" s="198"/>
      <c r="AR3" s="146"/>
      <c r="AS3" s="149"/>
      <c r="AT3" s="187"/>
    </row>
    <row r="4" spans="2:46" ht="19.5" customHeight="1">
      <c r="B4" s="214" t="s">
        <v>23</v>
      </c>
      <c r="C4" s="195"/>
      <c r="D4" s="24"/>
      <c r="E4" s="193">
        <v>3000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4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>
      <c r="B5" s="223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8"/>
      <c r="S5" s="78"/>
      <c r="T5" s="78"/>
      <c r="U5" s="77"/>
      <c r="V5" s="77"/>
      <c r="W5" s="77"/>
      <c r="Y5" s="223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4"/>
      <c r="AP5" s="94"/>
      <c r="AQ5" s="94"/>
      <c r="AR5" s="93"/>
      <c r="AS5" s="93"/>
      <c r="AT5" s="93"/>
    </row>
    <row r="6" spans="2:46" ht="13.5" customHeight="1">
      <c r="B6" s="218" t="s">
        <v>56</v>
      </c>
      <c r="C6" s="219"/>
      <c r="D6" s="219"/>
      <c r="E6" s="220"/>
      <c r="F6" s="176"/>
      <c r="G6" s="177"/>
      <c r="H6" s="22"/>
      <c r="I6" s="26"/>
      <c r="J6" s="27"/>
      <c r="K6" s="27"/>
      <c r="L6" s="27"/>
      <c r="M6" s="76"/>
      <c r="N6" s="87"/>
      <c r="O6" s="87"/>
      <c r="P6" s="87"/>
      <c r="Q6" s="88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6"/>
      <c r="AD6" s="177"/>
      <c r="AE6" s="22"/>
      <c r="AF6" s="26"/>
      <c r="AG6" s="27"/>
      <c r="AH6" s="27"/>
      <c r="AI6" s="27"/>
      <c r="AJ6" s="76"/>
      <c r="AK6" s="87"/>
      <c r="AL6" s="87"/>
      <c r="AM6" s="87"/>
      <c r="AN6" s="88"/>
      <c r="AO6" s="188" t="s">
        <v>60</v>
      </c>
      <c r="AP6" s="189"/>
      <c r="AQ6" s="189"/>
      <c r="AR6" s="189"/>
      <c r="AS6" s="189"/>
      <c r="AT6" s="190"/>
    </row>
    <row r="7" spans="2:46" ht="16.5" customHeight="1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5"/>
      <c r="N7" s="178"/>
      <c r="O7" s="179"/>
      <c r="P7" s="179"/>
      <c r="Q7" s="179"/>
      <c r="R7" s="202" t="s">
        <v>57</v>
      </c>
      <c r="S7" s="202"/>
      <c r="T7" s="202"/>
      <c r="U7" s="146"/>
      <c r="V7" s="149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5"/>
      <c r="AK7" s="178"/>
      <c r="AL7" s="179"/>
      <c r="AM7" s="179"/>
      <c r="AN7" s="179"/>
      <c r="AO7" s="202" t="s">
        <v>57</v>
      </c>
      <c r="AP7" s="202"/>
      <c r="AQ7" s="202"/>
      <c r="AR7" s="146"/>
      <c r="AS7" s="149"/>
      <c r="AT7" s="187"/>
    </row>
    <row r="8" spans="2:46" ht="16.5" customHeight="1">
      <c r="B8" s="214"/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5"/>
      <c r="N8" s="178"/>
      <c r="O8" s="179"/>
      <c r="P8" s="179"/>
      <c r="Q8" s="179"/>
      <c r="R8" s="202" t="s">
        <v>58</v>
      </c>
      <c r="S8" s="202"/>
      <c r="T8" s="202"/>
      <c r="U8" s="146"/>
      <c r="V8" s="149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5"/>
      <c r="AK8" s="178"/>
      <c r="AL8" s="179"/>
      <c r="AM8" s="179"/>
      <c r="AN8" s="179"/>
      <c r="AO8" s="202" t="s">
        <v>58</v>
      </c>
      <c r="AP8" s="202"/>
      <c r="AQ8" s="202"/>
      <c r="AR8" s="146"/>
      <c r="AS8" s="149"/>
      <c r="AT8" s="187"/>
    </row>
    <row r="9" spans="2:46" ht="16.5" customHeight="1" thickBot="1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3" t="s">
        <v>59</v>
      </c>
      <c r="S9" s="233"/>
      <c r="T9" s="233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3" t="s">
        <v>59</v>
      </c>
      <c r="AP9" s="233"/>
      <c r="AQ9" s="233"/>
      <c r="AR9" s="206"/>
      <c r="AS9" s="207"/>
      <c r="AT9" s="208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3" t="s">
        <v>17</v>
      </c>
      <c r="O10" s="184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3" t="s">
        <v>19</v>
      </c>
      <c r="V10" s="155" t="s">
        <v>28</v>
      </c>
      <c r="W10" s="180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3" t="s">
        <v>17</v>
      </c>
      <c r="AL10" s="184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3" t="s">
        <v>19</v>
      </c>
      <c r="AS10" s="155" t="s">
        <v>28</v>
      </c>
      <c r="AT10" s="180" t="s">
        <v>29</v>
      </c>
    </row>
    <row r="11" spans="2:46" ht="30.75" customHeight="1" thickBot="1">
      <c r="B11" s="154"/>
      <c r="C11" s="156"/>
      <c r="D11" s="182"/>
      <c r="E11" s="182"/>
      <c r="F11" s="156"/>
      <c r="G11" s="182"/>
      <c r="H11" s="158"/>
      <c r="I11" s="158"/>
      <c r="J11" s="158"/>
      <c r="K11" s="158"/>
      <c r="L11" s="158"/>
      <c r="M11" s="158"/>
      <c r="N11" s="185"/>
      <c r="O11" s="186"/>
      <c r="P11" s="169"/>
      <c r="Q11" s="169"/>
      <c r="R11" s="169"/>
      <c r="S11" s="169"/>
      <c r="T11" s="169"/>
      <c r="U11" s="204"/>
      <c r="V11" s="205"/>
      <c r="W11" s="181"/>
      <c r="Y11" s="154"/>
      <c r="Z11" s="156"/>
      <c r="AA11" s="182"/>
      <c r="AB11" s="182"/>
      <c r="AC11" s="156"/>
      <c r="AD11" s="182"/>
      <c r="AE11" s="158"/>
      <c r="AF11" s="158"/>
      <c r="AG11" s="158"/>
      <c r="AH11" s="158"/>
      <c r="AI11" s="158"/>
      <c r="AJ11" s="158"/>
      <c r="AK11" s="185"/>
      <c r="AL11" s="186"/>
      <c r="AM11" s="169"/>
      <c r="AN11" s="169"/>
      <c r="AO11" s="169"/>
      <c r="AP11" s="169"/>
      <c r="AQ11" s="169"/>
      <c r="AR11" s="204"/>
      <c r="AS11" s="205"/>
      <c r="AT11" s="181"/>
    </row>
    <row r="12" spans="2:46" ht="15" customHeight="1">
      <c r="B12" s="165" t="s">
        <v>62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3000</v>
      </c>
      <c r="L12" s="173" t="s">
        <v>55</v>
      </c>
      <c r="M12" s="174"/>
      <c r="N12" s="173"/>
      <c r="O12" s="175"/>
      <c r="P12" s="69"/>
      <c r="Q12" s="69"/>
      <c r="R12" s="69"/>
      <c r="S12" s="70"/>
      <c r="T12" s="71"/>
      <c r="U12" s="71"/>
      <c r="V12" s="54">
        <f>SUM(F13:F23)</f>
        <v>0</v>
      </c>
      <c r="W12" s="55" t="e">
        <f>U12/V12</f>
        <v>#DIV/0!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3" t="s">
        <v>55</v>
      </c>
      <c r="AJ12" s="174"/>
      <c r="AK12" s="173"/>
      <c r="AL12" s="175"/>
      <c r="AM12" s="69"/>
      <c r="AN12" s="69"/>
      <c r="AO12" s="69"/>
      <c r="AP12" s="70"/>
      <c r="AQ12" s="71"/>
      <c r="AR12" s="71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41967</v>
      </c>
      <c r="C13" s="30" t="s">
        <v>64</v>
      </c>
      <c r="D13" s="30"/>
      <c r="E13" s="30">
        <v>0.5</v>
      </c>
      <c r="F13" s="79">
        <v>0</v>
      </c>
      <c r="G13" s="32">
        <v>83</v>
      </c>
      <c r="H13" s="4" t="e">
        <f>IF(G13="","",(IF(#REF!=0,"",(#REF!*G13*#REF!))))</f>
        <v>#REF!</v>
      </c>
      <c r="I13" s="5">
        <f t="shared" ref="I13:I24" si="0">IF(G13="","",(SUM(E13+F13+Q13)))</f>
        <v>1</v>
      </c>
      <c r="J13" s="6">
        <f>SUM(G$12:G13)</f>
        <v>83</v>
      </c>
      <c r="K13" s="6">
        <f>E$4-J13</f>
        <v>2917</v>
      </c>
      <c r="L13" s="7">
        <f t="shared" ref="L13:L23" si="1">IF(G13="",0,$T$12*(I13-F13-Q13))</f>
        <v>0</v>
      </c>
      <c r="M13" s="4">
        <f>G13</f>
        <v>83</v>
      </c>
      <c r="N13" s="111" t="str">
        <f>IF(L13=0,"",(M13/L13))</f>
        <v/>
      </c>
      <c r="O13" s="112"/>
      <c r="P13" s="33"/>
      <c r="Q13" s="30">
        <v>0.5</v>
      </c>
      <c r="R13" s="30">
        <v>4</v>
      </c>
      <c r="S13" s="30">
        <v>4</v>
      </c>
      <c r="T13" s="170">
        <v>11</v>
      </c>
      <c r="U13" s="171"/>
      <c r="V13" s="171"/>
      <c r="W13" s="172"/>
      <c r="Y13" s="29"/>
      <c r="Z13" s="30"/>
      <c r="AA13" s="30"/>
      <c r="AB13" s="30"/>
      <c r="AC13" s="79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170"/>
      <c r="AR13" s="171"/>
      <c r="AS13" s="171"/>
      <c r="AT13" s="172"/>
    </row>
    <row r="14" spans="2:46" ht="15" customHeight="1">
      <c r="B14" s="29">
        <v>41968</v>
      </c>
      <c r="C14" s="30" t="s">
        <v>64</v>
      </c>
      <c r="D14" s="30"/>
      <c r="E14" s="30">
        <v>4</v>
      </c>
      <c r="F14" s="80">
        <v>0</v>
      </c>
      <c r="G14" s="32">
        <v>468</v>
      </c>
      <c r="H14" s="4" t="e">
        <f>IF(G14="","",(IF(#REF!=0,"",(#REF!*G14*#REF!))))</f>
        <v>#REF!</v>
      </c>
      <c r="I14" s="5">
        <f t="shared" si="0"/>
        <v>5</v>
      </c>
      <c r="J14" s="6">
        <f>SUM(G$12:G14)</f>
        <v>551</v>
      </c>
      <c r="K14" s="6">
        <f>E$4-J14</f>
        <v>2449</v>
      </c>
      <c r="L14" s="7">
        <f t="shared" si="1"/>
        <v>0</v>
      </c>
      <c r="M14" s="4">
        <f t="shared" ref="M14:M23" si="4">G14</f>
        <v>468</v>
      </c>
      <c r="N14" s="111" t="str">
        <f t="shared" ref="N14:N23" si="5">IF(L14=0,"",(M14/L14))</f>
        <v/>
      </c>
      <c r="O14" s="112"/>
      <c r="P14" s="33"/>
      <c r="Q14" s="30">
        <v>1</v>
      </c>
      <c r="R14" s="30">
        <v>4</v>
      </c>
      <c r="S14" s="30">
        <v>9</v>
      </c>
      <c r="T14" s="170">
        <v>11</v>
      </c>
      <c r="U14" s="171"/>
      <c r="V14" s="171"/>
      <c r="W14" s="172"/>
      <c r="Y14" s="29"/>
      <c r="Z14" s="30"/>
      <c r="AA14" s="30"/>
      <c r="AB14" s="30"/>
      <c r="AC14" s="80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1" t="str">
        <f t="shared" ref="AK14:AK23" si="7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>
        <v>41969</v>
      </c>
      <c r="C15" s="30" t="s">
        <v>64</v>
      </c>
      <c r="D15" s="30"/>
      <c r="E15" s="30">
        <v>1.5</v>
      </c>
      <c r="F15" s="80">
        <v>0</v>
      </c>
      <c r="G15" s="32">
        <v>150</v>
      </c>
      <c r="H15" s="4" t="e">
        <f>IF(G15="","",(IF(#REF!=0,"",(#REF!*G15*#REF!))))</f>
        <v>#REF!</v>
      </c>
      <c r="I15" s="5">
        <f t="shared" si="0"/>
        <v>2</v>
      </c>
      <c r="J15" s="6">
        <f>SUM(G$12:G15)</f>
        <v>701</v>
      </c>
      <c r="K15" s="6">
        <f>E$4-J15</f>
        <v>2299</v>
      </c>
      <c r="L15" s="7">
        <f t="shared" si="1"/>
        <v>0</v>
      </c>
      <c r="M15" s="4">
        <f t="shared" si="4"/>
        <v>150</v>
      </c>
      <c r="N15" s="111" t="str">
        <f t="shared" si="5"/>
        <v/>
      </c>
      <c r="O15" s="112"/>
      <c r="P15" s="33"/>
      <c r="Q15" s="8">
        <v>0.5</v>
      </c>
      <c r="R15" s="8">
        <v>4</v>
      </c>
      <c r="S15" s="8">
        <v>1</v>
      </c>
      <c r="T15" s="170">
        <v>11</v>
      </c>
      <c r="U15" s="171"/>
      <c r="V15" s="171"/>
      <c r="W15" s="172"/>
      <c r="Y15" s="29"/>
      <c r="Z15" s="30"/>
      <c r="AA15" s="30"/>
      <c r="AB15" s="30"/>
      <c r="AC15" s="80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1" t="str">
        <f t="shared" si="7"/>
        <v/>
      </c>
      <c r="AL15" s="112"/>
      <c r="AM15" s="33"/>
      <c r="AN15" s="89"/>
      <c r="AO15" s="89"/>
      <c r="AP15" s="89"/>
      <c r="AQ15" s="108"/>
      <c r="AR15" s="109"/>
      <c r="AS15" s="109"/>
      <c r="AT15" s="110"/>
    </row>
    <row r="16" spans="2:46" ht="15" customHeight="1">
      <c r="B16" s="9">
        <v>41969</v>
      </c>
      <c r="C16" s="35" t="s">
        <v>64</v>
      </c>
      <c r="D16" s="50"/>
      <c r="E16" s="50">
        <v>0</v>
      </c>
      <c r="F16" s="81">
        <v>0</v>
      </c>
      <c r="G16" s="10">
        <v>0</v>
      </c>
      <c r="H16" s="4" t="e">
        <f>IF(G16="","",(IF(#REF!=0,"",(#REF!*G16*#REF!))))</f>
        <v>#REF!</v>
      </c>
      <c r="I16" s="5">
        <f t="shared" si="0"/>
        <v>1</v>
      </c>
      <c r="J16" s="6">
        <f>SUM(G$12:G16)</f>
        <v>701</v>
      </c>
      <c r="K16" s="6">
        <f t="shared" ref="K16:K24" si="8">E$4-J16</f>
        <v>2299</v>
      </c>
      <c r="L16" s="7">
        <f t="shared" si="1"/>
        <v>0</v>
      </c>
      <c r="M16" s="4">
        <f t="shared" si="4"/>
        <v>0</v>
      </c>
      <c r="N16" s="111" t="str">
        <f t="shared" si="5"/>
        <v/>
      </c>
      <c r="O16" s="112"/>
      <c r="P16" s="33"/>
      <c r="Q16" s="8">
        <v>1</v>
      </c>
      <c r="R16" s="8">
        <v>2</v>
      </c>
      <c r="S16" s="8">
        <v>0</v>
      </c>
      <c r="T16" s="108"/>
      <c r="U16" s="109"/>
      <c r="V16" s="109"/>
      <c r="W16" s="110"/>
      <c r="Y16" s="9"/>
      <c r="Z16" s="35"/>
      <c r="AA16" s="89"/>
      <c r="AB16" s="89"/>
      <c r="AC16" s="81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1" t="str">
        <f t="shared" si="7"/>
        <v/>
      </c>
      <c r="AL16" s="112"/>
      <c r="AM16" s="33"/>
      <c r="AN16" s="89"/>
      <c r="AO16" s="89"/>
      <c r="AP16" s="89"/>
      <c r="AQ16" s="108"/>
      <c r="AR16" s="109"/>
      <c r="AS16" s="109"/>
      <c r="AT16" s="110"/>
    </row>
    <row r="17" spans="2:46" ht="15" customHeight="1">
      <c r="B17" s="9">
        <v>41975</v>
      </c>
      <c r="C17" s="35" t="s">
        <v>64</v>
      </c>
      <c r="D17" s="61"/>
      <c r="E17" s="61">
        <v>5</v>
      </c>
      <c r="F17" s="81">
        <v>0</v>
      </c>
      <c r="G17" s="10">
        <v>426</v>
      </c>
      <c r="H17" s="4"/>
      <c r="I17" s="5">
        <f t="shared" ref="I17" si="10">IF(G17="","",(SUM(E17+F17+Q17)))</f>
        <v>8</v>
      </c>
      <c r="J17" s="6">
        <f>SUM(G$12:G17)</f>
        <v>1127</v>
      </c>
      <c r="K17" s="6">
        <f t="shared" ref="K17" si="11">E$4-J17</f>
        <v>1873</v>
      </c>
      <c r="L17" s="7">
        <f t="shared" ref="L17" si="12">IF(G17="",0,$T$12*(I17-F17-Q17))</f>
        <v>0</v>
      </c>
      <c r="M17" s="4">
        <f t="shared" ref="M17" si="13">G17</f>
        <v>426</v>
      </c>
      <c r="N17" s="111" t="str">
        <f t="shared" ref="N17" si="14">IF(L17=0,"",(M17/L17))</f>
        <v/>
      </c>
      <c r="O17" s="112"/>
      <c r="P17" s="33"/>
      <c r="Q17" s="61">
        <v>3</v>
      </c>
      <c r="R17" s="61">
        <v>4</v>
      </c>
      <c r="S17" s="61">
        <v>32</v>
      </c>
      <c r="T17" s="170">
        <v>11</v>
      </c>
      <c r="U17" s="171"/>
      <c r="V17" s="171"/>
      <c r="W17" s="172"/>
      <c r="Y17" s="9"/>
      <c r="Z17" s="35"/>
      <c r="AA17" s="89"/>
      <c r="AB17" s="89"/>
      <c r="AC17" s="81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1" t="str">
        <f t="shared" si="7"/>
        <v/>
      </c>
      <c r="AL17" s="112"/>
      <c r="AM17" s="33"/>
      <c r="AN17" s="89"/>
      <c r="AO17" s="89"/>
      <c r="AP17" s="89"/>
      <c r="AQ17" s="108"/>
      <c r="AR17" s="109"/>
      <c r="AS17" s="109"/>
      <c r="AT17" s="110"/>
    </row>
    <row r="18" spans="2:46" ht="15" customHeight="1">
      <c r="B18" s="100">
        <v>41976</v>
      </c>
      <c r="C18" s="59" t="s">
        <v>64</v>
      </c>
      <c r="D18" s="61"/>
      <c r="E18" s="61">
        <v>7</v>
      </c>
      <c r="F18" s="81">
        <v>0</v>
      </c>
      <c r="G18" s="10">
        <v>578</v>
      </c>
      <c r="H18" s="4"/>
      <c r="I18" s="5">
        <f t="shared" ref="I18:I20" si="16">IF(G18="","",(SUM(E18+F18+Q18)))</f>
        <v>8</v>
      </c>
      <c r="J18" s="6">
        <f>SUM(G$12:G18)</f>
        <v>1705</v>
      </c>
      <c r="K18" s="6">
        <f t="shared" ref="K18:K20" si="17">E$4-J18</f>
        <v>1295</v>
      </c>
      <c r="L18" s="7">
        <f t="shared" ref="L18:L20" si="18">IF(G18="",0,$T$12*(I18-F18-Q18))</f>
        <v>0</v>
      </c>
      <c r="M18" s="4">
        <f t="shared" ref="M18:M20" si="19">G18</f>
        <v>578</v>
      </c>
      <c r="N18" s="111" t="str">
        <f t="shared" ref="N18:N20" si="20">IF(L18=0,"",(M18/L18))</f>
        <v/>
      </c>
      <c r="O18" s="112"/>
      <c r="P18" s="33"/>
      <c r="Q18" s="61">
        <v>1</v>
      </c>
      <c r="R18" s="61">
        <v>4</v>
      </c>
      <c r="S18" s="61">
        <v>3</v>
      </c>
      <c r="T18" s="102">
        <v>11</v>
      </c>
      <c r="U18" s="67"/>
      <c r="V18" s="67"/>
      <c r="W18" s="68"/>
      <c r="Y18" s="9"/>
      <c r="Z18" s="59"/>
      <c r="AA18" s="89"/>
      <c r="AB18" s="89"/>
      <c r="AC18" s="81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1" t="str">
        <f t="shared" si="7"/>
        <v/>
      </c>
      <c r="AL18" s="112"/>
      <c r="AM18" s="33"/>
      <c r="AN18" s="89"/>
      <c r="AO18" s="89"/>
      <c r="AP18" s="89"/>
      <c r="AQ18" s="90"/>
      <c r="AR18" s="91"/>
      <c r="AS18" s="91"/>
      <c r="AT18" s="92"/>
    </row>
    <row r="19" spans="2:46" ht="15" customHeight="1">
      <c r="B19" s="9">
        <v>41977</v>
      </c>
      <c r="C19" s="59" t="s">
        <v>64</v>
      </c>
      <c r="D19" s="61"/>
      <c r="E19" s="61">
        <v>6</v>
      </c>
      <c r="F19" s="81">
        <v>0</v>
      </c>
      <c r="G19" s="10">
        <v>475</v>
      </c>
      <c r="H19" s="4"/>
      <c r="I19" s="5">
        <f t="shared" si="16"/>
        <v>6.5</v>
      </c>
      <c r="J19" s="6">
        <f>SUM(G$12:G19)</f>
        <v>2180</v>
      </c>
      <c r="K19" s="6">
        <f t="shared" si="17"/>
        <v>820</v>
      </c>
      <c r="L19" s="7">
        <f t="shared" si="18"/>
        <v>0</v>
      </c>
      <c r="M19" s="4">
        <f t="shared" si="19"/>
        <v>475</v>
      </c>
      <c r="N19" s="111" t="str">
        <f t="shared" si="20"/>
        <v/>
      </c>
      <c r="O19" s="112"/>
      <c r="P19" s="33"/>
      <c r="Q19" s="61">
        <v>0.5</v>
      </c>
      <c r="R19" s="61">
        <v>4</v>
      </c>
      <c r="S19" s="61">
        <v>0</v>
      </c>
      <c r="T19" s="102" t="s">
        <v>65</v>
      </c>
      <c r="U19" s="67"/>
      <c r="V19" s="67"/>
      <c r="W19" s="68"/>
      <c r="Y19" s="9"/>
      <c r="Z19" s="59"/>
      <c r="AA19" s="89"/>
      <c r="AB19" s="89"/>
      <c r="AC19" s="81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1" t="str">
        <f t="shared" si="7"/>
        <v/>
      </c>
      <c r="AL19" s="112"/>
      <c r="AM19" s="33"/>
      <c r="AN19" s="89"/>
      <c r="AO19" s="89"/>
      <c r="AP19" s="89"/>
      <c r="AQ19" s="90"/>
      <c r="AR19" s="91"/>
      <c r="AS19" s="91"/>
      <c r="AT19" s="92"/>
    </row>
    <row r="20" spans="2:46" ht="15" customHeight="1">
      <c r="B20" s="9"/>
      <c r="C20" s="59"/>
      <c r="D20" s="61"/>
      <c r="E20" s="61"/>
      <c r="F20" s="81"/>
      <c r="G20" s="10"/>
      <c r="H20" s="4"/>
      <c r="I20" s="5" t="str">
        <f t="shared" si="16"/>
        <v/>
      </c>
      <c r="J20" s="6">
        <f>SUM(G$12:G20)</f>
        <v>2180</v>
      </c>
      <c r="K20" s="6">
        <f t="shared" si="17"/>
        <v>820</v>
      </c>
      <c r="L20" s="7">
        <f t="shared" si="18"/>
        <v>0</v>
      </c>
      <c r="M20" s="4">
        <f t="shared" si="19"/>
        <v>0</v>
      </c>
      <c r="N20" s="111" t="str">
        <f t="shared" si="20"/>
        <v/>
      </c>
      <c r="O20" s="112"/>
      <c r="P20" s="33"/>
      <c r="Q20" s="61"/>
      <c r="R20" s="61"/>
      <c r="S20" s="61"/>
      <c r="T20" s="101"/>
      <c r="U20" s="67"/>
      <c r="V20" s="67"/>
      <c r="W20" s="68"/>
      <c r="Y20" s="9"/>
      <c r="Z20" s="59"/>
      <c r="AA20" s="89"/>
      <c r="AB20" s="89"/>
      <c r="AC20" s="81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1" t="str">
        <f t="shared" si="7"/>
        <v/>
      </c>
      <c r="AL20" s="112"/>
      <c r="AM20" s="33"/>
      <c r="AN20" s="89"/>
      <c r="AO20" s="89"/>
      <c r="AP20" s="89"/>
      <c r="AQ20" s="90"/>
      <c r="AR20" s="91"/>
      <c r="AS20" s="91"/>
      <c r="AT20" s="92"/>
    </row>
    <row r="21" spans="2:46" ht="15" customHeight="1">
      <c r="B21" s="9"/>
      <c r="C21" s="36"/>
      <c r="D21" s="50"/>
      <c r="E21" s="50"/>
      <c r="F21" s="81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2180</v>
      </c>
      <c r="K21" s="6">
        <f t="shared" si="8"/>
        <v>820</v>
      </c>
      <c r="L21" s="7">
        <f t="shared" si="1"/>
        <v>0</v>
      </c>
      <c r="M21" s="4">
        <f t="shared" si="4"/>
        <v>0</v>
      </c>
      <c r="N21" s="111" t="str">
        <f t="shared" si="5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9"/>
      <c r="AB21" s="89"/>
      <c r="AC21" s="81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1" t="str">
        <f t="shared" si="7"/>
        <v/>
      </c>
      <c r="AL21" s="112"/>
      <c r="AM21" s="33"/>
      <c r="AN21" s="89"/>
      <c r="AO21" s="89"/>
      <c r="AP21" s="89"/>
      <c r="AQ21" s="108"/>
      <c r="AR21" s="109"/>
      <c r="AS21" s="109"/>
      <c r="AT21" s="110"/>
    </row>
    <row r="22" spans="2:46" ht="15" customHeight="1">
      <c r="B22" s="9"/>
      <c r="C22" s="11"/>
      <c r="D22" s="50"/>
      <c r="E22" s="50"/>
      <c r="F22" s="81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2180</v>
      </c>
      <c r="K22" s="6">
        <f t="shared" si="8"/>
        <v>820</v>
      </c>
      <c r="L22" s="7">
        <f t="shared" si="1"/>
        <v>0</v>
      </c>
      <c r="M22" s="4">
        <f t="shared" si="4"/>
        <v>0</v>
      </c>
      <c r="N22" s="111" t="str">
        <f t="shared" si="5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9"/>
      <c r="AB22" s="89"/>
      <c r="AC22" s="81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1" t="str">
        <f t="shared" si="7"/>
        <v/>
      </c>
      <c r="AL22" s="112"/>
      <c r="AM22" s="33"/>
      <c r="AN22" s="89"/>
      <c r="AO22" s="89"/>
      <c r="AP22" s="89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2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2180</v>
      </c>
      <c r="K23" s="6">
        <f t="shared" si="8"/>
        <v>820</v>
      </c>
      <c r="L23" s="7">
        <f t="shared" si="1"/>
        <v>0</v>
      </c>
      <c r="M23" s="4">
        <f t="shared" si="4"/>
        <v>0</v>
      </c>
      <c r="N23" s="111" t="str">
        <f t="shared" si="5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8"/>
      <c r="AB23" s="89"/>
      <c r="AC23" s="82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1" t="str">
        <f t="shared" si="7"/>
        <v/>
      </c>
      <c r="AL23" s="112"/>
      <c r="AM23" s="33"/>
      <c r="AN23" s="89"/>
      <c r="AO23" s="89"/>
      <c r="AP23" s="89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24</v>
      </c>
      <c r="F24" s="62">
        <f>SUM(F13:F23)</f>
        <v>0</v>
      </c>
      <c r="G24" s="62">
        <f>SUM(G13:G23)</f>
        <v>2180</v>
      </c>
      <c r="H24" s="83"/>
      <c r="I24" s="62">
        <f t="shared" si="0"/>
        <v>31.5</v>
      </c>
      <c r="J24" s="84">
        <f>J23</f>
        <v>2180</v>
      </c>
      <c r="K24" s="84">
        <f t="shared" si="8"/>
        <v>820</v>
      </c>
      <c r="L24" s="85">
        <f>SUM(L13:L23)</f>
        <v>0</v>
      </c>
      <c r="M24" s="83">
        <f>SUM(M13:M23)</f>
        <v>2180</v>
      </c>
      <c r="N24" s="122" t="e">
        <f>SUM(M24/L24)</f>
        <v>#DIV/0!</v>
      </c>
      <c r="O24" s="123"/>
      <c r="P24" s="86"/>
      <c r="Q24" s="85">
        <f>SUM(Q13:Q23)</f>
        <v>7.5</v>
      </c>
      <c r="R24" s="85"/>
      <c r="S24" s="85">
        <f>SUM(S13:S23)</f>
        <v>49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3"/>
      <c r="AF24" s="62">
        <f t="shared" si="22"/>
        <v>0</v>
      </c>
      <c r="AG24" s="84">
        <f>AG23</f>
        <v>0</v>
      </c>
      <c r="AH24" s="84">
        <f t="shared" si="9"/>
        <v>0</v>
      </c>
      <c r="AI24" s="85">
        <f>SUM(AI13:AI23)</f>
        <v>0</v>
      </c>
      <c r="AJ24" s="83">
        <f>SUM(AJ13:AJ23)</f>
        <v>0</v>
      </c>
      <c r="AK24" s="122" t="e">
        <f>SUM(AJ24/AI24)</f>
        <v>#DIV/0!</v>
      </c>
      <c r="AL24" s="123"/>
      <c r="AM24" s="86"/>
      <c r="AN24" s="85">
        <f>SUM(AN13:AN23)</f>
        <v>0</v>
      </c>
      <c r="AO24" s="85"/>
      <c r="AP24" s="85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9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3000</v>
      </c>
      <c r="L26" s="173" t="s">
        <v>55</v>
      </c>
      <c r="M26" s="174"/>
      <c r="N26" s="173"/>
      <c r="O26" s="175"/>
      <c r="P26" s="69"/>
      <c r="Q26" s="69"/>
      <c r="R26" s="69"/>
      <c r="S26" s="70"/>
      <c r="T26" s="72"/>
      <c r="U26" s="73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3" t="s">
        <v>55</v>
      </c>
      <c r="AJ26" s="174"/>
      <c r="AK26" s="173"/>
      <c r="AL26" s="175"/>
      <c r="AM26" s="69"/>
      <c r="AN26" s="69"/>
      <c r="AO26" s="69"/>
      <c r="AP26" s="70"/>
      <c r="AQ26" s="72"/>
      <c r="AR26" s="73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3000</v>
      </c>
      <c r="L27" s="7">
        <f t="shared" ref="L27:L37" si="24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9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9"/>
      <c r="AO27" s="89"/>
      <c r="AP27" s="89"/>
      <c r="AQ27" s="234"/>
      <c r="AR27" s="235"/>
      <c r="AS27" s="235"/>
      <c r="AT27" s="236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3000</v>
      </c>
      <c r="L28" s="7">
        <f t="shared" si="24"/>
        <v>0</v>
      </c>
      <c r="M28" s="4">
        <f t="shared" ref="M28:M37" si="27">G28</f>
        <v>0</v>
      </c>
      <c r="N28" s="111" t="str">
        <f t="shared" ref="N28:N37" si="28">IF(L28=0,"",(M28/L28))</f>
        <v/>
      </c>
      <c r="O28" s="112"/>
      <c r="P28" s="33"/>
      <c r="Q28" s="8"/>
      <c r="R28" s="8"/>
      <c r="S28" s="8"/>
      <c r="T28" s="105"/>
      <c r="U28" s="106"/>
      <c r="V28" s="106"/>
      <c r="W28" s="107"/>
      <c r="Y28" s="9"/>
      <c r="Z28" s="11"/>
      <c r="AA28" s="89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1" t="str">
        <f t="shared" ref="AK28:AK37" si="30">IF(AI28=0,"",(AJ28/AI28))</f>
        <v/>
      </c>
      <c r="AL28" s="112"/>
      <c r="AM28" s="33"/>
      <c r="AN28" s="89"/>
      <c r="AO28" s="89"/>
      <c r="AP28" s="89"/>
      <c r="AQ28" s="105"/>
      <c r="AR28" s="106"/>
      <c r="AS28" s="106"/>
      <c r="AT28" s="10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3000</v>
      </c>
      <c r="L29" s="7">
        <f t="shared" ref="L29:L31" si="33">IF(G29="",0,T$26*(I29-F29-Q29))</f>
        <v>0</v>
      </c>
      <c r="M29" s="4">
        <f t="shared" ref="M29:M31" si="34">G29</f>
        <v>0</v>
      </c>
      <c r="N29" s="111" t="str">
        <f t="shared" ref="N29:N31" si="35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9"/>
      <c r="AB29" s="89"/>
      <c r="AC29" s="89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1" t="str">
        <f t="shared" si="30"/>
        <v/>
      </c>
      <c r="AL29" s="112"/>
      <c r="AM29" s="33"/>
      <c r="AN29" s="89"/>
      <c r="AO29" s="89"/>
      <c r="AP29" s="89"/>
      <c r="AQ29" s="105"/>
      <c r="AR29" s="106"/>
      <c r="AS29" s="106"/>
      <c r="AT29" s="10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3000</v>
      </c>
      <c r="L30" s="7">
        <f t="shared" si="33"/>
        <v>0</v>
      </c>
      <c r="M30" s="4">
        <f t="shared" si="34"/>
        <v>0</v>
      </c>
      <c r="N30" s="111" t="str">
        <f t="shared" si="35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9"/>
      <c r="AB30" s="89"/>
      <c r="AC30" s="89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1" t="str">
        <f t="shared" si="30"/>
        <v/>
      </c>
      <c r="AL30" s="112"/>
      <c r="AM30" s="33"/>
      <c r="AN30" s="89"/>
      <c r="AO30" s="89"/>
      <c r="AP30" s="89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3000</v>
      </c>
      <c r="L31" s="7">
        <f t="shared" si="33"/>
        <v>0</v>
      </c>
      <c r="M31" s="4">
        <f t="shared" si="34"/>
        <v>0</v>
      </c>
      <c r="N31" s="111" t="str">
        <f t="shared" si="35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9"/>
      <c r="AB31" s="89"/>
      <c r="AC31" s="89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1" t="str">
        <f t="shared" si="30"/>
        <v/>
      </c>
      <c r="AL31" s="112"/>
      <c r="AM31" s="33"/>
      <c r="AN31" s="89"/>
      <c r="AO31" s="89"/>
      <c r="AP31" s="89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3000</v>
      </c>
      <c r="L32" s="7">
        <f t="shared" ref="L32" si="40">IF(G32="",0,T$26*(I32-F32-Q32))</f>
        <v>0</v>
      </c>
      <c r="M32" s="4">
        <f t="shared" ref="M32" si="41">G32</f>
        <v>0</v>
      </c>
      <c r="N32" s="111" t="str">
        <f t="shared" ref="N32" si="42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9"/>
      <c r="AB32" s="89"/>
      <c r="AC32" s="89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1" t="str">
        <f t="shared" si="30"/>
        <v/>
      </c>
      <c r="AL32" s="112"/>
      <c r="AM32" s="33"/>
      <c r="AN32" s="89"/>
      <c r="AO32" s="89"/>
      <c r="AP32" s="89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3000</v>
      </c>
      <c r="L33" s="7">
        <f t="shared" si="24"/>
        <v>0</v>
      </c>
      <c r="M33" s="4">
        <f t="shared" si="27"/>
        <v>0</v>
      </c>
      <c r="N33" s="111" t="str">
        <f t="shared" si="28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9"/>
      <c r="AB33" s="89"/>
      <c r="AC33" s="89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1" t="str">
        <f t="shared" si="30"/>
        <v/>
      </c>
      <c r="AL33" s="112"/>
      <c r="AM33" s="33"/>
      <c r="AN33" s="89"/>
      <c r="AO33" s="89"/>
      <c r="AP33" s="89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3000</v>
      </c>
      <c r="L34" s="7">
        <f t="shared" si="24"/>
        <v>0</v>
      </c>
      <c r="M34" s="4">
        <f t="shared" si="27"/>
        <v>0</v>
      </c>
      <c r="N34" s="111" t="str">
        <f t="shared" si="28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9"/>
      <c r="AB34" s="89"/>
      <c r="AC34" s="89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1" t="str">
        <f t="shared" si="30"/>
        <v/>
      </c>
      <c r="AL34" s="112"/>
      <c r="AM34" s="33"/>
      <c r="AN34" s="89"/>
      <c r="AO34" s="89"/>
      <c r="AP34" s="89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3000</v>
      </c>
      <c r="L35" s="7">
        <f t="shared" si="24"/>
        <v>0</v>
      </c>
      <c r="M35" s="4">
        <f t="shared" si="27"/>
        <v>0</v>
      </c>
      <c r="N35" s="111" t="str">
        <f t="shared" si="28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9"/>
      <c r="AB35" s="89"/>
      <c r="AC35" s="89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1" t="str">
        <f t="shared" si="30"/>
        <v/>
      </c>
      <c r="AL35" s="112"/>
      <c r="AM35" s="33"/>
      <c r="AN35" s="89"/>
      <c r="AO35" s="89"/>
      <c r="AP35" s="89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3000</v>
      </c>
      <c r="L36" s="7">
        <f t="shared" si="24"/>
        <v>0</v>
      </c>
      <c r="M36" s="4">
        <f t="shared" si="27"/>
        <v>0</v>
      </c>
      <c r="N36" s="111" t="str">
        <f t="shared" si="28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1" t="str">
        <f t="shared" si="30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3000</v>
      </c>
      <c r="L37" s="7">
        <f t="shared" si="24"/>
        <v>0</v>
      </c>
      <c r="M37" s="4">
        <f t="shared" si="27"/>
        <v>0</v>
      </c>
      <c r="N37" s="111" t="str">
        <f t="shared" si="28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1" t="str">
        <f t="shared" si="30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3"/>
      <c r="I38" s="85">
        <f t="shared" ref="I38" si="48">IF(G38="","",(SUM(E38+F38+Q38)))</f>
        <v>0</v>
      </c>
      <c r="J38" s="84">
        <f>J37</f>
        <v>0</v>
      </c>
      <c r="K38" s="84">
        <f t="shared" si="45"/>
        <v>3000</v>
      </c>
      <c r="L38" s="85">
        <f>SUM(L27:L37)</f>
        <v>0</v>
      </c>
      <c r="M38" s="83">
        <f>SUM(M27:M37)</f>
        <v>0</v>
      </c>
      <c r="N38" s="122" t="e">
        <f>SUM(M38/L38)</f>
        <v>#DIV/0!</v>
      </c>
      <c r="O38" s="123"/>
      <c r="P38" s="86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3"/>
      <c r="AF38" s="85">
        <f t="shared" ref="AF38" si="50">IF(AD38="","",(SUM(AB38+AC38+AN38)))</f>
        <v>0</v>
      </c>
      <c r="AG38" s="84">
        <f>AG37</f>
        <v>0</v>
      </c>
      <c r="AH38" s="84">
        <f t="shared" si="46"/>
        <v>0</v>
      </c>
      <c r="AI38" s="85">
        <f>SUM(AI27:AI37)</f>
        <v>0</v>
      </c>
      <c r="AJ38" s="83">
        <f>SUM(AJ27:AJ37)</f>
        <v>0</v>
      </c>
      <c r="AK38" s="122" t="e">
        <f>SUM(AJ38/AI38)</f>
        <v>#DIV/0!</v>
      </c>
      <c r="AL38" s="123"/>
      <c r="AM38" s="86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9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3000</v>
      </c>
      <c r="L40" s="173" t="s">
        <v>55</v>
      </c>
      <c r="M40" s="174"/>
      <c r="N40" s="173"/>
      <c r="O40" s="175"/>
      <c r="P40" s="69"/>
      <c r="Q40" s="69"/>
      <c r="R40" s="69"/>
      <c r="S40" s="70"/>
      <c r="T40" s="74"/>
      <c r="U40" s="73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3" t="s">
        <v>55</v>
      </c>
      <c r="AJ40" s="174"/>
      <c r="AK40" s="173"/>
      <c r="AL40" s="175"/>
      <c r="AM40" s="69"/>
      <c r="AN40" s="69"/>
      <c r="AO40" s="69"/>
      <c r="AP40" s="70"/>
      <c r="AQ40" s="74"/>
      <c r="AR40" s="73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3000</v>
      </c>
      <c r="L41" s="7">
        <f t="shared" ref="L41:L51" si="52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3000</v>
      </c>
      <c r="L42" s="7">
        <f t="shared" si="52"/>
        <v>0</v>
      </c>
      <c r="M42" s="4">
        <f t="shared" ref="M42:M51" si="55">G42</f>
        <v>0</v>
      </c>
      <c r="N42" s="111" t="str">
        <f t="shared" ref="N42:N51" si="56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1" t="str">
        <f t="shared" ref="AK42:AK51" si="58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3000</v>
      </c>
      <c r="L43" s="7">
        <f t="shared" ref="L43:L45" si="61">IF(G43="",0,T$26*(I43-F43-Q43))</f>
        <v>0</v>
      </c>
      <c r="M43" s="4">
        <f t="shared" ref="M43:M45" si="62">G43</f>
        <v>0</v>
      </c>
      <c r="N43" s="111" t="str">
        <f t="shared" ref="N43:N45" si="63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1" t="str">
        <f t="shared" si="58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3000</v>
      </c>
      <c r="L44" s="7">
        <f t="shared" si="61"/>
        <v>0</v>
      </c>
      <c r="M44" s="4">
        <f t="shared" si="62"/>
        <v>0</v>
      </c>
      <c r="N44" s="111" t="str">
        <f t="shared" si="63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1" t="str">
        <f t="shared" si="58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3000</v>
      </c>
      <c r="L45" s="7">
        <f t="shared" si="61"/>
        <v>0</v>
      </c>
      <c r="M45" s="4">
        <f t="shared" si="62"/>
        <v>0</v>
      </c>
      <c r="N45" s="111" t="str">
        <f t="shared" si="63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1" t="str">
        <f t="shared" si="58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3000</v>
      </c>
      <c r="L46" s="7">
        <f t="shared" si="52"/>
        <v>0</v>
      </c>
      <c r="M46" s="4">
        <f t="shared" si="55"/>
        <v>0</v>
      </c>
      <c r="N46" s="111" t="str">
        <f t="shared" si="56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1" t="str">
        <f t="shared" si="58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3000</v>
      </c>
      <c r="L47" s="7">
        <f t="shared" si="52"/>
        <v>0</v>
      </c>
      <c r="M47" s="4">
        <f t="shared" si="55"/>
        <v>0</v>
      </c>
      <c r="N47" s="111" t="str">
        <f t="shared" si="56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1" t="str">
        <f t="shared" si="58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3000</v>
      </c>
      <c r="L48" s="7">
        <f t="shared" ref="L48" si="70">IF(G48="",0,T$26*(I48-F48-Q48))</f>
        <v>0</v>
      </c>
      <c r="M48" s="4">
        <f t="shared" ref="M48" si="71">G48</f>
        <v>0</v>
      </c>
      <c r="N48" s="111" t="str">
        <f t="shared" ref="N48" si="72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1" t="str">
        <f t="shared" si="58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3000</v>
      </c>
      <c r="L49" s="7">
        <f t="shared" si="52"/>
        <v>0</v>
      </c>
      <c r="M49" s="4">
        <f t="shared" si="55"/>
        <v>0</v>
      </c>
      <c r="N49" s="111" t="str">
        <f t="shared" si="56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1" t="str">
        <f t="shared" si="58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3000</v>
      </c>
      <c r="L50" s="7">
        <f t="shared" si="52"/>
        <v>0</v>
      </c>
      <c r="M50" s="4">
        <f t="shared" si="55"/>
        <v>0</v>
      </c>
      <c r="N50" s="111" t="str">
        <f t="shared" si="56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1" t="str">
        <f t="shared" si="58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3000</v>
      </c>
      <c r="L51" s="7">
        <f t="shared" si="52"/>
        <v>0</v>
      </c>
      <c r="M51" s="4">
        <f t="shared" si="55"/>
        <v>0</v>
      </c>
      <c r="N51" s="111" t="str">
        <f t="shared" si="56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1" t="str">
        <f t="shared" si="58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3" t="e">
        <f>IF(G52="","",(IF(#REF!=0,"",(#REF!*G52*#REF!))))</f>
        <v>#REF!</v>
      </c>
      <c r="I52" s="85">
        <f t="shared" ref="I52" si="73">IF(G52="","",(SUM(E52+F52+Q52)))</f>
        <v>0</v>
      </c>
      <c r="J52" s="84">
        <f>J51</f>
        <v>0</v>
      </c>
      <c r="K52" s="84">
        <f t="shared" si="67"/>
        <v>3000</v>
      </c>
      <c r="L52" s="85">
        <f>SUM(L41:L51)</f>
        <v>0</v>
      </c>
      <c r="M52" s="83">
        <f>SUM(M41:M51)</f>
        <v>0</v>
      </c>
      <c r="N52" s="122" t="e">
        <f>SUM(M52/L52)</f>
        <v>#DIV/0!</v>
      </c>
      <c r="O52" s="123"/>
      <c r="P52" s="86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3" t="e">
        <f>IF(AD52="","",(IF(#REF!=0,"",(#REF!*AD52*#REF!))))</f>
        <v>#REF!</v>
      </c>
      <c r="AF52" s="85">
        <f t="shared" ref="AF52" si="74">IF(AD52="","",(SUM(AB52+AC52+AN52)))</f>
        <v>0</v>
      </c>
      <c r="AG52" s="84">
        <f>AG51</f>
        <v>0</v>
      </c>
      <c r="AH52" s="84">
        <f t="shared" si="68"/>
        <v>0</v>
      </c>
      <c r="AI52" s="85">
        <f>SUM(AI41:AI51)</f>
        <v>0</v>
      </c>
      <c r="AJ52" s="83">
        <f>SUM(AJ41:AJ51)</f>
        <v>0</v>
      </c>
      <c r="AK52" s="122" t="e">
        <f>SUM(AJ52/AI52)</f>
        <v>#DIV/0!</v>
      </c>
      <c r="AL52" s="123"/>
      <c r="AM52" s="86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9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9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9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7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>
        <v>41941</v>
      </c>
      <c r="N56" s="143"/>
      <c r="O56" s="237">
        <v>0.4375</v>
      </c>
      <c r="P56" s="117"/>
      <c r="Q56" s="117"/>
      <c r="R56" s="116" t="s">
        <v>67</v>
      </c>
      <c r="S56" s="117"/>
      <c r="T56" s="116" t="s">
        <v>68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37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49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1</v>
      </c>
      <c r="M57" s="143">
        <v>41967</v>
      </c>
      <c r="N57" s="143"/>
      <c r="O57" s="237">
        <v>0.58333333333333337</v>
      </c>
      <c r="P57" s="117"/>
      <c r="Q57" s="117"/>
      <c r="R57" s="116" t="s">
        <v>67</v>
      </c>
      <c r="S57" s="117"/>
      <c r="T57" s="116" t="s">
        <v>69</v>
      </c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1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6.5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6.5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2180</v>
      </c>
      <c r="G60" s="227"/>
      <c r="H60" s="66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4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2014-12-23T17:02:01Z</dcterms:modified>
</cp:coreProperties>
</file>