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<sst xmlns="http://schemas.openxmlformats.org/spreadsheetml/2006/main" count="151" uniqueCount="74">
  <si>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</si>
  <si>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</si>
  <si>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</si>
  <si>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</si>
  <si>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</si>
  <si>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</si>
  <si>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</si>
  <si>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</si>
  <si>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</si>
  <si>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</si>
  <si>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</si>
  <si>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</si>
  <si>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</si>
  <si>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</si>
  <si>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</si>
  <si>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</si>
  <si>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</si>
  <si>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</si>
  <si>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</si>
  <si>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</si>
  <si>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</si>
  <si>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</si>
  <si>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</si>
  <si>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</si>
  <si>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</si>
  <si>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</si>
  <si>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</si>
  <si>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</si>
  <si>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</si>
  <si>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</si>
  <si>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</si>
  <si>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</si>
  <si>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</si>
  <si>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</si>
  <si>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</si>
  <si>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</si>
  <si>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</si>
  <si>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</si>
  <si>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</si>
  <si>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</si>
  <si>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</si>
  <si>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</si>
  <si>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</si>
  <si>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</si>
  <si>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</si>
  <si>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</si>
  <si>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</si>
  <si>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</si>
  <si>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</si>
  <si>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</si>
  <si>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</si>
  <si>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</si>
  <si>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</si>
  <si>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</si>
  <si>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</si>
  <si>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</si>
  <si>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</si>
  <si>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</si>
  <si>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</si>
  <si>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</si>
  <si>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</si>
  <si>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</si>
  <si>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PR140</t>
  </si>
  <si>
    <t>SAMPLE</t>
  </si>
  <si>
    <t>ENG SAMPLES</t>
  </si>
  <si>
    <t>A02001-0024</t>
  </si>
  <si>
    <t>JO</t>
  </si>
  <si>
    <t>MF</t>
  </si>
  <si>
    <t>BJ</t>
  </si>
  <si>
    <t>Finish s/u edits</t>
  </si>
  <si>
    <t>AW 1/21</t>
  </si>
  <si>
    <t>JO/BA</t>
  </si>
  <si>
    <t>JOB OUT</t>
  </si>
  <si>
    <t>No part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</si>
</sst>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1" sqref="B31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63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185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 t="s">
        <v>70</v>
      </c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64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185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42021</v>
      </c>
      <c r="C13" s="30" t="s">
        <v>66</v>
      </c>
      <c r="D13" s="30"/>
      <c r="E13" s="30">
        <v>0</v>
      </c>
      <c r="F13" s="77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185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42023</v>
      </c>
      <c r="C14" s="30" t="s">
        <v>66</v>
      </c>
      <c r="D14" s="30"/>
      <c r="E14" s="30">
        <v>3</v>
      </c>
      <c r="F14" s="78">
        <v>2</v>
      </c>
      <c r="G14" s="32">
        <v>20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20</v>
      </c>
      <c r="K14" s="6">
        <f>E$4-J14</f>
        <v>165</v>
      </c>
      <c r="L14" s="7">
        <f t="shared" si="1"/>
        <v>0</v>
      </c>
      <c r="M14" s="4">
        <f t="shared" ref="M14:M23" si="4">G14</f>
        <v>20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 t="s">
        <v>69</v>
      </c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42023</v>
      </c>
      <c r="C15" s="30" t="s">
        <v>67</v>
      </c>
      <c r="D15" s="30"/>
      <c r="E15" s="30">
        <v>7</v>
      </c>
      <c r="F15" s="78">
        <v>0</v>
      </c>
      <c r="G15" s="32">
        <v>30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50</v>
      </c>
      <c r="K15" s="6">
        <f>E$4-J15</f>
        <v>135</v>
      </c>
      <c r="L15" s="7">
        <f t="shared" si="1"/>
        <v>0</v>
      </c>
      <c r="M15" s="4">
        <f t="shared" si="4"/>
        <v>30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42024</v>
      </c>
      <c r="C16" s="35" t="s">
        <v>68</v>
      </c>
      <c r="D16" s="50"/>
      <c r="E16" s="50">
        <v>6.5</v>
      </c>
      <c r="F16" s="79">
        <v>0</v>
      </c>
      <c r="G16" s="10">
        <v>37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87</v>
      </c>
      <c r="K16" s="6">
        <f t="shared" ref="K16:K24" si="8">E$4-J16</f>
        <v>98</v>
      </c>
      <c r="L16" s="7">
        <f t="shared" si="1"/>
        <v>0</v>
      </c>
      <c r="M16" s="4">
        <f t="shared" si="4"/>
        <v>37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42024</v>
      </c>
      <c r="C17" s="35" t="s">
        <v>66</v>
      </c>
      <c r="D17" s="61"/>
      <c r="E17" s="61">
        <v>7.5</v>
      </c>
      <c r="F17" s="79">
        <v>0</v>
      </c>
      <c r="G17" s="10">
        <v>48</v>
      </c>
      <c r="H17" s="4"/>
      <c r="I17" s="5">
        <f t="shared" ref="I17" si="10">IF(G17="","",(SUM(E17+F17+Q17)))</f>
        <v>7.5</v>
      </c>
      <c r="J17" s="6">
        <f>SUM(G$12:G17)</f>
        <v>135</v>
      </c>
      <c r="K17" s="6">
        <f t="shared" ref="K17" si="11">E$4-J17</f>
        <v>50</v>
      </c>
      <c r="L17" s="7">
        <f t="shared" ref="L17" si="12">IF(G17="",0,$T$12*(I17-F17-Q17))</f>
        <v>0</v>
      </c>
      <c r="M17" s="4">
        <f t="shared" ref="M17" si="13">G17</f>
        <v>48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42024</v>
      </c>
      <c r="C18" s="59" t="s">
        <v>67</v>
      </c>
      <c r="D18" s="61"/>
      <c r="E18" s="61">
        <v>8</v>
      </c>
      <c r="F18" s="79">
        <v>0</v>
      </c>
      <c r="G18" s="10">
        <v>0</v>
      </c>
      <c r="H18" s="4"/>
      <c r="I18" s="5">
        <f t="shared" ref="I18:I20" si="16">IF(G18="","",(SUM(E18+F18+Q18)))</f>
        <v>8</v>
      </c>
      <c r="J18" s="6">
        <f>SUM(G$12:G18)</f>
        <v>135</v>
      </c>
      <c r="K18" s="6">
        <f t="shared" ref="K18:K20" si="17">E$4-J18</f>
        <v>50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19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42025</v>
      </c>
      <c r="C19" s="59" t="s">
        <v>68</v>
      </c>
      <c r="D19" s="61"/>
      <c r="E19" s="61">
        <v>7</v>
      </c>
      <c r="F19" s="79">
        <v>0</v>
      </c>
      <c r="G19" s="10">
        <v>38</v>
      </c>
      <c r="H19" s="4"/>
      <c r="I19" s="5">
        <f t="shared" si="16"/>
        <v>7</v>
      </c>
      <c r="J19" s="6">
        <f>SUM(G$12:G19)</f>
        <v>173</v>
      </c>
      <c r="K19" s="6">
        <f t="shared" si="17"/>
        <v>12</v>
      </c>
      <c r="L19" s="7">
        <f t="shared" si="18"/>
        <v>0</v>
      </c>
      <c r="M19" s="4">
        <f t="shared" si="19"/>
        <v>38</v>
      </c>
      <c r="N19" s="135" t="str">
        <f t="shared" si="20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173</v>
      </c>
      <c r="K20" s="6">
        <f t="shared" si="17"/>
        <v>12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173</v>
      </c>
      <c r="K21" s="6">
        <f t="shared" si="8"/>
        <v>12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173</v>
      </c>
      <c r="K22" s="6">
        <f t="shared" si="8"/>
        <v>12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173</v>
      </c>
      <c r="K23" s="6">
        <f t="shared" si="8"/>
        <v>12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39</v>
      </c>
      <c r="F24" s="62">
        <f>SUM(F13:F23)</f>
        <v>5</v>
      </c>
      <c r="G24" s="62">
        <f>SUM(G13:G23)</f>
        <v>173</v>
      </c>
      <c r="H24" s="81"/>
      <c r="I24" s="62">
        <f t="shared" si="0"/>
        <v>44</v>
      </c>
      <c r="J24" s="82">
        <f>J23</f>
        <v>173</v>
      </c>
      <c r="K24" s="82">
        <f t="shared" si="8"/>
        <v>12</v>
      </c>
      <c r="L24" s="83">
        <f>SUM(L13:L23)</f>
        <v>0</v>
      </c>
      <c r="M24" s="81">
        <f>SUM(M13:M23)</f>
        <v>173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19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185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42025</v>
      </c>
      <c r="C27" s="60" t="s">
        <v>66</v>
      </c>
      <c r="D27" s="8"/>
      <c r="E27" s="30">
        <v>0.5</v>
      </c>
      <c r="F27" s="31">
        <v>3</v>
      </c>
      <c r="G27" s="32">
        <v>6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6</v>
      </c>
      <c r="K27" s="6">
        <f>E$4-J27</f>
        <v>179</v>
      </c>
      <c r="L27" s="7">
        <f t="shared" ref="L27:L37" si="24">IF(G27="",0,T$26*(I27-F27-Q27))</f>
        <v>0</v>
      </c>
      <c r="M27" s="4">
        <f>G27</f>
        <v>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42026</v>
      </c>
      <c r="C28" s="60" t="s">
        <v>68</v>
      </c>
      <c r="D28" s="8"/>
      <c r="E28" s="30">
        <v>8</v>
      </c>
      <c r="F28" s="34">
        <v>0</v>
      </c>
      <c r="G28" s="32">
        <v>62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68</v>
      </c>
      <c r="K28" s="6">
        <f>E$4-J28</f>
        <v>117</v>
      </c>
      <c r="L28" s="7">
        <f t="shared" si="24"/>
        <v>0</v>
      </c>
      <c r="M28" s="4">
        <f t="shared" ref="M28:M37" si="27">G28</f>
        <v>62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>
        <v>42026</v>
      </c>
      <c r="C29" s="60" t="s">
        <v>71</v>
      </c>
      <c r="D29" s="58"/>
      <c r="E29" s="58">
        <v>10</v>
      </c>
      <c r="F29" s="58">
        <v>0</v>
      </c>
      <c r="G29" s="10">
        <v>82</v>
      </c>
      <c r="H29" s="4"/>
      <c r="I29" s="7">
        <f t="shared" ref="I29:I31" si="31">IF(G29="","",(SUM(E29+F29+Q29)))</f>
        <v>10</v>
      </c>
      <c r="J29" s="6">
        <f>SUM(G$26:G29)</f>
        <v>150</v>
      </c>
      <c r="K29" s="6">
        <f t="shared" ref="K29:K31" si="32">E$4-J29</f>
        <v>35</v>
      </c>
      <c r="L29" s="7">
        <f t="shared" ref="L29:L31" si="33">IF(G29="",0,T$26*(I29-F29-Q29))</f>
        <v>0</v>
      </c>
      <c r="M29" s="4">
        <f t="shared" ref="M29:M31" si="34">G29</f>
        <v>82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>
        <v>42027</v>
      </c>
      <c r="C30" s="60" t="s">
        <v>68</v>
      </c>
      <c r="D30" s="58"/>
      <c r="E30" s="58">
        <v>3.5</v>
      </c>
      <c r="F30" s="58">
        <v>0</v>
      </c>
      <c r="G30" s="10">
        <v>29</v>
      </c>
      <c r="H30" s="4"/>
      <c r="I30" s="7">
        <f t="shared" si="31"/>
        <v>3.5</v>
      </c>
      <c r="J30" s="6">
        <f>SUM(G$26:G30)</f>
        <v>179</v>
      </c>
      <c r="K30" s="6">
        <f t="shared" si="32"/>
        <v>6</v>
      </c>
      <c r="L30" s="7">
        <f t="shared" si="33"/>
        <v>0</v>
      </c>
      <c r="M30" s="4">
        <f t="shared" si="34"/>
        <v>29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63" t="s">
        <v>72</v>
      </c>
      <c r="U30" s="164"/>
      <c r="V30" s="164"/>
      <c r="W30" s="165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179</v>
      </c>
      <c r="K31" s="6">
        <f t="shared" si="32"/>
        <v>6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21" t="s">
        <v>73</v>
      </c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179</v>
      </c>
      <c r="K32" s="6">
        <f t="shared" ref="K32" si="39">E$4-J32</f>
        <v>6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179</v>
      </c>
      <c r="K33" s="6">
        <f>E$4-J33</f>
        <v>6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179</v>
      </c>
      <c r="K34" s="6">
        <f t="shared" ref="K34:K38" si="45">E$4-J34</f>
        <v>6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179</v>
      </c>
      <c r="K35" s="6">
        <f t="shared" si="45"/>
        <v>6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179</v>
      </c>
      <c r="K36" s="6">
        <f t="shared" si="45"/>
        <v>6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179</v>
      </c>
      <c r="K37" s="6">
        <f t="shared" si="45"/>
        <v>6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22</v>
      </c>
      <c r="F38" s="63">
        <f t="shared" si="47"/>
        <v>3</v>
      </c>
      <c r="G38" s="63">
        <f>SUM(G27:G37)</f>
        <v>179</v>
      </c>
      <c r="H38" s="81"/>
      <c r="I38" s="83">
        <f t="shared" ref="I38" si="48">IF(G38="","",(SUM(E38+F38+Q38)))</f>
        <v>25</v>
      </c>
      <c r="J38" s="82">
        <f>J37</f>
        <v>179</v>
      </c>
      <c r="K38" s="82">
        <f t="shared" si="45"/>
        <v>6</v>
      </c>
      <c r="L38" s="83">
        <f>SUM(L27:L37)</f>
        <v>0</v>
      </c>
      <c r="M38" s="81">
        <f>SUM(M27:M37)</f>
        <v>179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185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185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185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185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185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185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185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185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185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185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185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185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185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19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179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173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2015-01-23T12:55:56Z</dcterms:modified>
</cp:coreProperties>
</file>