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I41" i="51"/>
  <c r="X6" i="51"/>
  <c r="AH21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<sst xmlns="http://schemas.openxmlformats.org/spreadsheetml/2006/main" count="309" uniqueCount="90">
  <si>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</si>
  <si>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</si>
  <si>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</si>
  <si>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</si>
  <si>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</si>
  <si>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</si>
  <si>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</si>
  <si>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</si>
  <si>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</si>
  <si>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</si>
  <si>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</si>
  <si>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</si>
  <si>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</si>
  <si>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</si>
  <si>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</si>
  <si>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</si>
  <si>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</si>
  <si>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</si>
  <si>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</si>
  <si>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</si>
  <si>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</si>
  <si>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</si>
  <si>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</si>
  <si>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</si>
  <si>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</si>
  <si>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</si>
  <si>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</si>
  <si>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</si>
  <si>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</si>
  <si>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</si>
  <si>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</si>
  <si>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</si>
  <si>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</si>
  <si>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</si>
  <si>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</si>
  <si>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</si>
  <si>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</si>
  <si>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</si>
  <si>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</si>
  <si>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</si>
  <si>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</si>
  <si>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</si>
  <si>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</si>
  <si>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</si>
  <si>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</si>
  <si>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</si>
  <si>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</si>
  <si>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</si>
  <si>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</si>
  <si>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</si>
  <si>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</si>
  <si>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</si>
  <si>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</si>
  <si>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</si>
  <si>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</si>
  <si>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</si>
  <si>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</si>
  <si>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</si>
  <si>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</si>
  <si>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</si>
  <si>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</si>
  <si>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</si>
  <si>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</si>
  <si>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</si>
  <si>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</si>
  <si>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</si>
  <si>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</si>
  <si>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</si>
  <si>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</si>
  <si>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</si>
  <si>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</si>
  <si>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</si>
  <si>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</si>
  <si>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</si>
  <si>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</si>
  <si>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</si>
  <si>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</si>
  <si>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PWN00020-H</t>
  </si>
  <si>
    <t>S4</t>
  </si>
  <si>
    <t>JC</t>
  </si>
  <si>
    <t>M5B9</t>
  </si>
  <si>
    <t>BW</t>
  </si>
  <si>
    <t>Changed st.4 drill @ start</t>
  </si>
  <si>
    <t>JOB OUT</t>
  </si>
  <si>
    <t>NO PARTS AT MACH-MR</t>
  </si>
  <si>
    <t>915 PM</t>
  </si>
  <si>
    <t>YES</t>
  </si>
  <si>
    <t>ok</t>
  </si>
  <si>
    <t>VG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</si>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</sst>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L50" sqref="L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S4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S4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S4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89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5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5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5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5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2</v>
      </c>
      <c r="Y6" s="29"/>
      <c r="Z6" s="78" t="s">
        <v>62</v>
      </c>
      <c r="AA6" s="308" t="str">
        <f>IF($C$6="","",$C$6)</f>
        <v>PWN00020-H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2</v>
      </c>
      <c r="AW6" s="29"/>
      <c r="AX6" s="78" t="s">
        <v>62</v>
      </c>
      <c r="AY6" s="308" t="str">
        <f>IF($C$6="","",$C$6)</f>
        <v>PWN00020-H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2</v>
      </c>
      <c r="BU6" s="29"/>
      <c r="BV6" s="78" t="s">
        <v>62</v>
      </c>
      <c r="BW6" s="308" t="str">
        <f>IF($C$6="","",$C$6)</f>
        <v>PWN00020-H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6" t="s">
        <v>64</v>
      </c>
      <c r="C8" s="423">
        <v>364660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364660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364660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364660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7" t="s">
        <v>63</v>
      </c>
      <c r="C10" s="216">
        <v>500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500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500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500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500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2.35</v>
      </c>
      <c r="AD14" s="118">
        <f t="shared" ref="AD14:AI14" si="0">F41</f>
        <v>2</v>
      </c>
      <c r="AE14" s="119">
        <f t="shared" si="0"/>
        <v>650</v>
      </c>
      <c r="AF14" s="120">
        <f>H41</f>
        <v>5.681481481481482</v>
      </c>
      <c r="AG14" s="118">
        <f t="shared" si="0"/>
        <v>2.8499999999999996</v>
      </c>
      <c r="AH14" s="119">
        <f t="shared" si="0"/>
        <v>650</v>
      </c>
      <c r="AI14" s="119">
        <f t="shared" si="0"/>
        <v>-150</v>
      </c>
      <c r="AJ14" s="121">
        <f>L41</f>
        <v>775.5</v>
      </c>
      <c r="AK14" s="64"/>
      <c r="AL14" s="357"/>
      <c r="AM14" s="358"/>
      <c r="AN14" s="359"/>
      <c r="AO14" s="360"/>
      <c r="AP14" s="361"/>
      <c r="AQ14" s="124">
        <f>S41</f>
        <v>0.5</v>
      </c>
      <c r="AR14" s="63"/>
      <c r="AS14" s="121">
        <f>U41</f>
        <v>13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2.35</v>
      </c>
      <c r="BB14" s="118">
        <f t="shared" ref="BB14" si="1">AD41</f>
        <v>2</v>
      </c>
      <c r="BC14" s="119">
        <f t="shared" ref="BC14" si="2">AE41</f>
        <v>650</v>
      </c>
      <c r="BD14" s="120">
        <f>AF41</f>
        <v>5.681481481481482</v>
      </c>
      <c r="BE14" s="118">
        <f t="shared" ref="BE14" si="3">AG41</f>
        <v>2.8499999999999996</v>
      </c>
      <c r="BF14" s="119">
        <f t="shared" ref="BF14" si="4">AH41</f>
        <v>650</v>
      </c>
      <c r="BG14" s="119">
        <f t="shared" ref="BG14" si="5">AI41</f>
        <v>-150</v>
      </c>
      <c r="BH14" s="121">
        <f>AJ41</f>
        <v>775.5</v>
      </c>
      <c r="BI14" s="64"/>
      <c r="BJ14" s="357"/>
      <c r="BK14" s="358"/>
      <c r="BL14" s="359"/>
      <c r="BM14" s="360"/>
      <c r="BN14" s="361"/>
      <c r="BO14" s="124">
        <f>AQ41</f>
        <v>0.5</v>
      </c>
      <c r="BP14" s="63"/>
      <c r="BQ14" s="121">
        <f>AS41</f>
        <v>13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2.35</v>
      </c>
      <c r="BZ14" s="118">
        <f t="shared" ref="BZ14" si="6">BB41</f>
        <v>2</v>
      </c>
      <c r="CA14" s="119">
        <f t="shared" ref="CA14" si="7">BC41</f>
        <v>650</v>
      </c>
      <c r="CB14" s="120">
        <f>BD41</f>
        <v>5.681481481481482</v>
      </c>
      <c r="CC14" s="118">
        <f t="shared" ref="CC14" si="8">BE41</f>
        <v>2.8499999999999996</v>
      </c>
      <c r="CD14" s="119">
        <f t="shared" ref="CD14" si="9">BF41</f>
        <v>650</v>
      </c>
      <c r="CE14" s="119">
        <f t="shared" ref="CE14" si="10">BG41</f>
        <v>-150</v>
      </c>
      <c r="CF14" s="121">
        <f>BH41</f>
        <v>775.5</v>
      </c>
      <c r="CG14" s="64"/>
      <c r="CH14" s="357"/>
      <c r="CI14" s="358"/>
      <c r="CJ14" s="359"/>
      <c r="CK14" s="360"/>
      <c r="CL14" s="361"/>
      <c r="CM14" s="124">
        <f>BO41</f>
        <v>0.5</v>
      </c>
      <c r="CN14" s="63"/>
      <c r="CO14" s="121">
        <f>BQ41</f>
        <v>13</v>
      </c>
      <c r="CP14" s="362" t="s">
        <v>45</v>
      </c>
      <c r="CQ14" s="363"/>
      <c r="CR14" s="363"/>
      <c r="CS14" s="364"/>
    </row>
    <row r="15" spans="2:97" ht="15" customHeight="1" x14ac:dyDescent="0.2">
      <c r="B15" s="137">
        <v>42086</v>
      </c>
      <c r="C15" s="161" t="s">
        <v>79</v>
      </c>
      <c r="D15" s="138">
        <v>27923</v>
      </c>
      <c r="E15" s="138">
        <v>0.6</v>
      </c>
      <c r="F15" s="141">
        <v>2</v>
      </c>
      <c r="G15" s="142">
        <v>200</v>
      </c>
      <c r="H15" s="98">
        <f>IF(G15="","",(IF($P$8=0,"",(G15/$M$6)/$P$8)))</f>
        <v>1.7481481481481482</v>
      </c>
      <c r="I15" s="99">
        <f>IF(G15="","",(SUM(E15+F15+S15)))</f>
        <v>3.1</v>
      </c>
      <c r="J15" s="100">
        <f>SUM(G$14:G15)</f>
        <v>200</v>
      </c>
      <c r="K15" s="100">
        <f t="shared" ref="K15:K40" si="11">C$10-J15</f>
        <v>300</v>
      </c>
      <c r="L15" s="101">
        <f>IF(G15="",0,$J$6*(I15-F15-S15))</f>
        <v>198.00000000000003</v>
      </c>
      <c r="M15" s="102">
        <f>G15</f>
        <v>200</v>
      </c>
      <c r="N15" s="178">
        <f>IF(L15=0,"",(M15/L15))</f>
        <v>1.0101010101010099</v>
      </c>
      <c r="O15" s="179"/>
      <c r="P15" s="163" t="s">
        <v>80</v>
      </c>
      <c r="Q15" s="164"/>
      <c r="R15" s="165"/>
      <c r="S15" s="145">
        <v>0.5</v>
      </c>
      <c r="T15" s="147">
        <v>0</v>
      </c>
      <c r="U15" s="147">
        <v>13</v>
      </c>
      <c r="V15" s="169">
        <v>11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650</v>
      </c>
      <c r="AI15" s="100">
        <f>C$10-AH15</f>
        <v>-150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650</v>
      </c>
      <c r="BG15" s="100">
        <f>$C$10-BF15</f>
        <v>-150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650</v>
      </c>
      <c r="CE15" s="100">
        <f>$C$10-CD15</f>
        <v>-150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7">
        <v>42087</v>
      </c>
      <c r="C16" s="161" t="s">
        <v>81</v>
      </c>
      <c r="D16" s="138">
        <v>27833</v>
      </c>
      <c r="E16" s="138">
        <v>1.75</v>
      </c>
      <c r="F16" s="140">
        <v>0</v>
      </c>
      <c r="G16" s="142">
        <v>450</v>
      </c>
      <c r="H16" s="98">
        <f t="shared" ref="H16:H40" si="12">IF(G16="","",(IF($P$8=0,"",(G16/$M$6)/$P$8)))</f>
        <v>3.9333333333333336</v>
      </c>
      <c r="I16" s="99">
        <f t="shared" ref="I16:I40" si="13">IF(G16="","",(SUM(E16+F16+S16)))</f>
        <v>1.75</v>
      </c>
      <c r="J16" s="100">
        <f>SUM(G$14:G16)</f>
        <v>650</v>
      </c>
      <c r="K16" s="100">
        <f>C$10-J16</f>
        <v>-150</v>
      </c>
      <c r="L16" s="101">
        <f t="shared" ref="L16:L40" si="14">IF(G16="",0,$J$6*(I16-F16-S16))</f>
        <v>577.5</v>
      </c>
      <c r="M16" s="102">
        <f t="shared" ref="M16:M40" si="15">G16</f>
        <v>450</v>
      </c>
      <c r="N16" s="178">
        <f t="shared" ref="N16:N40" si="16">IF(L16=0,"",(M16/L16))</f>
        <v>0.77922077922077926</v>
      </c>
      <c r="O16" s="179"/>
      <c r="P16" s="163"/>
      <c r="Q16" s="164"/>
      <c r="R16" s="165"/>
      <c r="S16" s="145">
        <v>0</v>
      </c>
      <c r="T16" s="147">
        <v>0</v>
      </c>
      <c r="U16" s="147">
        <v>0</v>
      </c>
      <c r="V16" s="166" t="s">
        <v>82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650</v>
      </c>
      <c r="AI16" s="100">
        <f t="shared" ref="AI16:AI40" si="19">C$10-AH16</f>
        <v>-150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650</v>
      </c>
      <c r="BG16" s="100">
        <f t="shared" ref="BG16:BG40" si="25">$C$10-BF16</f>
        <v>-150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650</v>
      </c>
      <c r="CE16" s="100">
        <f t="shared" ref="CE16:CE40" si="31">$C$10-CD16</f>
        <v>-150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650</v>
      </c>
      <c r="K17" s="100">
        <f t="shared" si="11"/>
        <v>-150</v>
      </c>
      <c r="L17" s="101">
        <f t="shared" si="14"/>
        <v>0</v>
      </c>
      <c r="M17" s="102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5"/>
      <c r="T17" s="147"/>
      <c r="U17" s="147"/>
      <c r="V17" s="169" t="s">
        <v>83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650</v>
      </c>
      <c r="AI17" s="100">
        <f t="shared" si="19"/>
        <v>-150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650</v>
      </c>
      <c r="BG17" s="100">
        <f t="shared" si="25"/>
        <v>-150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650</v>
      </c>
      <c r="CE17" s="100">
        <f t="shared" si="31"/>
        <v>-150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650</v>
      </c>
      <c r="K18" s="100">
        <f t="shared" si="11"/>
        <v>-150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84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650</v>
      </c>
      <c r="AI18" s="100">
        <f t="shared" si="19"/>
        <v>-150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650</v>
      </c>
      <c r="BG18" s="100">
        <f t="shared" si="25"/>
        <v>-150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650</v>
      </c>
      <c r="CE18" s="100">
        <f t="shared" si="31"/>
        <v>-150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650</v>
      </c>
      <c r="K19" s="100">
        <f t="shared" si="11"/>
        <v>-150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650</v>
      </c>
      <c r="AI19" s="100">
        <f t="shared" si="19"/>
        <v>-150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650</v>
      </c>
      <c r="BG19" s="100">
        <f t="shared" si="25"/>
        <v>-150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650</v>
      </c>
      <c r="CE19" s="100">
        <f t="shared" si="31"/>
        <v>-150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650</v>
      </c>
      <c r="K20" s="100">
        <f t="shared" si="11"/>
        <v>-150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650</v>
      </c>
      <c r="AI20" s="100">
        <f t="shared" si="19"/>
        <v>-150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650</v>
      </c>
      <c r="BG20" s="100">
        <f t="shared" si="25"/>
        <v>-150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650</v>
      </c>
      <c r="CE20" s="100">
        <f t="shared" si="31"/>
        <v>-150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650</v>
      </c>
      <c r="K21" s="100">
        <f t="shared" si="11"/>
        <v>-150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650</v>
      </c>
      <c r="AI21" s="100">
        <f t="shared" si="19"/>
        <v>-150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650</v>
      </c>
      <c r="BG21" s="100">
        <f t="shared" si="25"/>
        <v>-150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650</v>
      </c>
      <c r="CE21" s="100">
        <f t="shared" si="31"/>
        <v>-150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650</v>
      </c>
      <c r="K22" s="100">
        <f t="shared" si="11"/>
        <v>-150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650</v>
      </c>
      <c r="AI22" s="100">
        <f t="shared" si="19"/>
        <v>-150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650</v>
      </c>
      <c r="BG22" s="100">
        <f t="shared" si="25"/>
        <v>-150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650</v>
      </c>
      <c r="CE22" s="100">
        <f t="shared" si="31"/>
        <v>-150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650</v>
      </c>
      <c r="K23" s="100">
        <f t="shared" si="11"/>
        <v>-150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650</v>
      </c>
      <c r="AI23" s="100">
        <f t="shared" si="19"/>
        <v>-150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650</v>
      </c>
      <c r="BG23" s="100">
        <f t="shared" si="25"/>
        <v>-150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650</v>
      </c>
      <c r="CE23" s="100">
        <f t="shared" si="31"/>
        <v>-150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650</v>
      </c>
      <c r="K24" s="100">
        <f t="shared" si="11"/>
        <v>-150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650</v>
      </c>
      <c r="AI24" s="100">
        <f t="shared" si="19"/>
        <v>-150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650</v>
      </c>
      <c r="BG24" s="100">
        <f t="shared" si="25"/>
        <v>-150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650</v>
      </c>
      <c r="CE24" s="100">
        <f t="shared" si="31"/>
        <v>-150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650</v>
      </c>
      <c r="K25" s="100">
        <f t="shared" si="11"/>
        <v>-150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650</v>
      </c>
      <c r="AI25" s="100">
        <f t="shared" si="19"/>
        <v>-150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650</v>
      </c>
      <c r="BG25" s="100">
        <f t="shared" si="25"/>
        <v>-150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650</v>
      </c>
      <c r="CE25" s="100">
        <f t="shared" si="31"/>
        <v>-150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650</v>
      </c>
      <c r="K26" s="100">
        <f t="shared" si="11"/>
        <v>-150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650</v>
      </c>
      <c r="AI26" s="100">
        <f t="shared" si="19"/>
        <v>-150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650</v>
      </c>
      <c r="BG26" s="100">
        <f t="shared" si="25"/>
        <v>-150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650</v>
      </c>
      <c r="CE26" s="100">
        <f t="shared" si="31"/>
        <v>-150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650</v>
      </c>
      <c r="K27" s="100">
        <f t="shared" si="11"/>
        <v>-150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650</v>
      </c>
      <c r="AI27" s="100">
        <f t="shared" si="19"/>
        <v>-150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650</v>
      </c>
      <c r="BG27" s="100">
        <f t="shared" si="25"/>
        <v>-150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650</v>
      </c>
      <c r="CE27" s="100">
        <f t="shared" si="31"/>
        <v>-150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650</v>
      </c>
      <c r="K28" s="100">
        <f t="shared" si="11"/>
        <v>-150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650</v>
      </c>
      <c r="AI28" s="100">
        <f t="shared" si="19"/>
        <v>-150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650</v>
      </c>
      <c r="BG28" s="100">
        <f t="shared" si="25"/>
        <v>-150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650</v>
      </c>
      <c r="CE28" s="100">
        <f t="shared" si="31"/>
        <v>-150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650</v>
      </c>
      <c r="K29" s="100">
        <f t="shared" si="11"/>
        <v>-150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650</v>
      </c>
      <c r="AI29" s="100">
        <f t="shared" si="19"/>
        <v>-150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650</v>
      </c>
      <c r="BG29" s="100">
        <f t="shared" si="25"/>
        <v>-150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650</v>
      </c>
      <c r="CE29" s="100">
        <f t="shared" si="31"/>
        <v>-150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650</v>
      </c>
      <c r="K30" s="100">
        <f t="shared" si="11"/>
        <v>-150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650</v>
      </c>
      <c r="AI30" s="100">
        <f t="shared" si="19"/>
        <v>-150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650</v>
      </c>
      <c r="BG30" s="100">
        <f t="shared" si="25"/>
        <v>-150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650</v>
      </c>
      <c r="CE30" s="100">
        <f t="shared" si="31"/>
        <v>-150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650</v>
      </c>
      <c r="K31" s="100">
        <f t="shared" si="11"/>
        <v>-150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650</v>
      </c>
      <c r="AI31" s="100">
        <f t="shared" si="19"/>
        <v>-150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650</v>
      </c>
      <c r="BG31" s="100">
        <f t="shared" si="25"/>
        <v>-150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650</v>
      </c>
      <c r="CE31" s="100">
        <f t="shared" si="31"/>
        <v>-150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650</v>
      </c>
      <c r="K32" s="100">
        <f t="shared" si="11"/>
        <v>-150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650</v>
      </c>
      <c r="AI32" s="100">
        <f t="shared" si="19"/>
        <v>-150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650</v>
      </c>
      <c r="BG32" s="100">
        <f t="shared" si="25"/>
        <v>-150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650</v>
      </c>
      <c r="CE32" s="100">
        <f t="shared" si="31"/>
        <v>-150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650</v>
      </c>
      <c r="K33" s="100">
        <f t="shared" si="11"/>
        <v>-150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650</v>
      </c>
      <c r="AI33" s="100">
        <f t="shared" si="19"/>
        <v>-150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650</v>
      </c>
      <c r="BG33" s="100">
        <f t="shared" si="25"/>
        <v>-150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650</v>
      </c>
      <c r="CE33" s="100">
        <f t="shared" si="31"/>
        <v>-150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650</v>
      </c>
      <c r="K34" s="100">
        <f t="shared" si="11"/>
        <v>-150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650</v>
      </c>
      <c r="AI34" s="100">
        <f t="shared" si="19"/>
        <v>-150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650</v>
      </c>
      <c r="BG34" s="100">
        <f t="shared" si="25"/>
        <v>-150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650</v>
      </c>
      <c r="CE34" s="100">
        <f t="shared" si="31"/>
        <v>-150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650</v>
      </c>
      <c r="K35" s="100">
        <f t="shared" si="11"/>
        <v>-150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650</v>
      </c>
      <c r="AI35" s="100">
        <f t="shared" si="19"/>
        <v>-150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650</v>
      </c>
      <c r="BG35" s="100">
        <f t="shared" si="25"/>
        <v>-150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650</v>
      </c>
      <c r="CE35" s="100">
        <f t="shared" si="31"/>
        <v>-150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650</v>
      </c>
      <c r="K36" s="100">
        <f t="shared" si="11"/>
        <v>-150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650</v>
      </c>
      <c r="AI36" s="100">
        <f t="shared" si="19"/>
        <v>-150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650</v>
      </c>
      <c r="BG36" s="100">
        <f t="shared" si="25"/>
        <v>-150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650</v>
      </c>
      <c r="CE36" s="100">
        <f t="shared" si="31"/>
        <v>-150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650</v>
      </c>
      <c r="K37" s="100">
        <f t="shared" si="11"/>
        <v>-150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650</v>
      </c>
      <c r="AI37" s="100">
        <f t="shared" si="19"/>
        <v>-150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650</v>
      </c>
      <c r="BG37" s="100">
        <f t="shared" si="25"/>
        <v>-150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650</v>
      </c>
      <c r="CE37" s="100">
        <f t="shared" si="31"/>
        <v>-150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650</v>
      </c>
      <c r="K38" s="100">
        <f t="shared" si="11"/>
        <v>-150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650</v>
      </c>
      <c r="AI38" s="100">
        <f t="shared" si="19"/>
        <v>-150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650</v>
      </c>
      <c r="BG38" s="100">
        <f t="shared" si="25"/>
        <v>-150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650</v>
      </c>
      <c r="CE38" s="100">
        <f t="shared" si="31"/>
        <v>-150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650</v>
      </c>
      <c r="K39" s="100">
        <f t="shared" si="11"/>
        <v>-150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650</v>
      </c>
      <c r="AI39" s="100">
        <f t="shared" si="19"/>
        <v>-150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650</v>
      </c>
      <c r="BG39" s="100">
        <f t="shared" si="25"/>
        <v>-150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650</v>
      </c>
      <c r="CE39" s="100">
        <f t="shared" si="31"/>
        <v>-150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650</v>
      </c>
      <c r="K40" s="100">
        <f t="shared" si="11"/>
        <v>-150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650</v>
      </c>
      <c r="AI40" s="100">
        <f t="shared" si="19"/>
        <v>-150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650</v>
      </c>
      <c r="BG40" s="100">
        <f t="shared" si="25"/>
        <v>-150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650</v>
      </c>
      <c r="CE40" s="100">
        <f t="shared" si="31"/>
        <v>-150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4">
        <f>SUM(E15:E40)</f>
        <v>2.35</v>
      </c>
      <c r="F41" s="114">
        <f>SUM(F15:F40)</f>
        <v>2</v>
      </c>
      <c r="G41" s="115">
        <f>SUM(G15:G40)</f>
        <v>650</v>
      </c>
      <c r="H41" s="116">
        <f>SUM(H15:H40)</f>
        <v>5.681481481481482</v>
      </c>
      <c r="I41" s="114">
        <f>IF(X4="",0,(SUM(I15:I40)-X4))</f>
        <v>2.8499999999999996</v>
      </c>
      <c r="J41" s="115">
        <f>J40</f>
        <v>650</v>
      </c>
      <c r="K41" s="115">
        <f>K40</f>
        <v>-150</v>
      </c>
      <c r="L41" s="114">
        <f>SUM(L15:L40)</f>
        <v>775.5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0.5</v>
      </c>
      <c r="T41" s="111"/>
      <c r="U41" s="123">
        <f>SUM(U15:U40)</f>
        <v>13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2.35</v>
      </c>
      <c r="AD41" s="114">
        <f>SUM(AD14:AD40)</f>
        <v>2</v>
      </c>
      <c r="AE41" s="115">
        <f>SUM(AE14:AE40)</f>
        <v>650</v>
      </c>
      <c r="AF41" s="116">
        <f>SUM(AF14:AF40)</f>
        <v>5.681481481481482</v>
      </c>
      <c r="AG41" s="114">
        <f>SUM(AG14:AG40)</f>
        <v>2.8499999999999996</v>
      </c>
      <c r="AH41" s="115">
        <f>AH40</f>
        <v>650</v>
      </c>
      <c r="AI41" s="115">
        <f>AI40</f>
        <v>-150</v>
      </c>
      <c r="AJ41" s="114">
        <f>SUM(AJ14:AJ40)</f>
        <v>775.5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0.5</v>
      </c>
      <c r="AR41" s="68"/>
      <c r="AS41" s="125">
        <f>SUM(AS14:AS40)</f>
        <v>13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2.35</v>
      </c>
      <c r="BB41" s="114">
        <f>SUM(BB14:BB40)</f>
        <v>2</v>
      </c>
      <c r="BC41" s="115">
        <f>SUM(BC14:BC40)</f>
        <v>650</v>
      </c>
      <c r="BD41" s="116">
        <f>SUM(BD14:BD40)</f>
        <v>5.681481481481482</v>
      </c>
      <c r="BE41" s="114">
        <f>SUM(BE14:BE40)</f>
        <v>2.8499999999999996</v>
      </c>
      <c r="BF41" s="115">
        <f>BF40</f>
        <v>650</v>
      </c>
      <c r="BG41" s="115">
        <f>BG40</f>
        <v>-150</v>
      </c>
      <c r="BH41" s="114">
        <f>SUM(BH14:BH40)</f>
        <v>775.5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0.5</v>
      </c>
      <c r="BP41" s="114"/>
      <c r="BQ41" s="125">
        <f>SUM(BQ14:BQ40)</f>
        <v>13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2.35</v>
      </c>
      <c r="BZ41" s="114">
        <f>SUM(BZ14:BZ40)</f>
        <v>2</v>
      </c>
      <c r="CA41" s="115">
        <f>SUM(CA14:CA40)</f>
        <v>650</v>
      </c>
      <c r="CB41" s="116">
        <f>SUM(CB14:CB40)</f>
        <v>5.681481481481482</v>
      </c>
      <c r="CC41" s="114">
        <f>SUM(CC14:CC40)</f>
        <v>2.8499999999999996</v>
      </c>
      <c r="CD41" s="115">
        <f>CD40</f>
        <v>650</v>
      </c>
      <c r="CE41" s="115">
        <f>CE40</f>
        <v>-150</v>
      </c>
      <c r="CF41" s="114">
        <f>SUM(CF14:CF40)</f>
        <v>775.5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0.5</v>
      </c>
      <c r="CN41" s="114"/>
      <c r="CO41" s="125">
        <f>SUM(CO14:CO40)</f>
        <v>13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0">
        <f>IF(CF41=0,"",CF41)</f>
        <v>775.5</v>
      </c>
      <c r="E43" s="258" t="s">
        <v>58</v>
      </c>
      <c r="F43" s="258"/>
      <c r="G43" s="259"/>
      <c r="H43" s="79">
        <v>652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775.5</v>
      </c>
      <c r="AC43" s="258" t="s">
        <v>58</v>
      </c>
      <c r="AD43" s="258"/>
      <c r="AE43" s="259"/>
      <c r="AF43" s="132">
        <f>IF($H$43="","",$H$43)</f>
        <v>652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775.5</v>
      </c>
      <c r="BA43" s="258" t="s">
        <v>58</v>
      </c>
      <c r="BB43" s="258"/>
      <c r="BC43" s="259"/>
      <c r="BD43" s="132">
        <f>IF($H$43="","",$H$43)</f>
        <v>652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775.5</v>
      </c>
      <c r="BY43" s="258" t="s">
        <v>58</v>
      </c>
      <c r="BZ43" s="258"/>
      <c r="CA43" s="259"/>
      <c r="CB43" s="132">
        <f>IF($H$43="","",$H$43)</f>
        <v>652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1">
        <f>IF(D43="","",(D45/D43))</f>
        <v>0.83816892327530623</v>
      </c>
      <c r="E44" s="403" t="s">
        <v>54</v>
      </c>
      <c r="F44" s="403"/>
      <c r="G44" s="404"/>
      <c r="H44" s="92">
        <f>IF(CO41=0,"",CO41)</f>
        <v>13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0.83816892327530623</v>
      </c>
      <c r="AC44" s="403" t="s">
        <v>54</v>
      </c>
      <c r="AD44" s="403"/>
      <c r="AE44" s="404"/>
      <c r="AF44" s="92">
        <f>IF($H$44="","",$H$44)</f>
        <v>13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0.83816892327530623</v>
      </c>
      <c r="BA44" s="403" t="s">
        <v>54</v>
      </c>
      <c r="BB44" s="403"/>
      <c r="BC44" s="404"/>
      <c r="BD44" s="92">
        <f>IF($H$44="","",$H$44)</f>
        <v>13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0.83816892327530623</v>
      </c>
      <c r="BY44" s="403" t="s">
        <v>54</v>
      </c>
      <c r="BZ44" s="403"/>
      <c r="CA44" s="404"/>
      <c r="CB44" s="92">
        <f>IF($H$44="","",$H$44)</f>
        <v>13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2">
        <f>IF(CA41=0,"",CA41)</f>
        <v>650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0</v>
      </c>
      <c r="M45" s="272">
        <v>42086</v>
      </c>
      <c r="N45" s="273"/>
      <c r="O45" s="263" t="s">
        <v>85</v>
      </c>
      <c r="P45" s="264"/>
      <c r="Q45" s="251" t="s">
        <v>86</v>
      </c>
      <c r="R45" s="252"/>
      <c r="S45" s="251" t="s">
        <v>87</v>
      </c>
      <c r="T45" s="252"/>
      <c r="U45" s="251" t="s">
        <v>88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650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0</v>
      </c>
      <c r="AK45" s="395">
        <f>IF($M$45="","",$M$45)</f>
        <v>42086</v>
      </c>
      <c r="AL45" s="396"/>
      <c r="AM45" s="381" t="str">
        <f>IF($O$45="","",$O$45)</f>
        <v>915 PM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VG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650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0</v>
      </c>
      <c r="BI45" s="395">
        <f>IF($M$45="","",$M$45)</f>
        <v>42086</v>
      </c>
      <c r="BJ45" s="396"/>
      <c r="BK45" s="381" t="str">
        <f>IF($O$45="","",$O$45)</f>
        <v>915 PM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VG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650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42086</v>
      </c>
      <c r="CH45" s="396"/>
      <c r="CI45" s="381" t="str">
        <f>IF($O$45="","",$O$45)</f>
        <v>915 PM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VG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15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15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15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15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-1.0620000000000001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-1.0620000000000001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-1.0620000000000001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-1.0620000000000001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2015-03-24T15:36:02Z</cp:lastPrinted>
  <dcterms:created xsi:type="dcterms:W3CDTF">2004-06-10T22:10:31Z</dcterms:created>
  <dcterms:modified xsi:type="dcterms:W3CDTF">2015-03-26T19:22:57Z</dcterms:modified>
</cp:coreProperties>
</file>