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1" i="51"/>
  <c r="AH23" i="51"/>
  <c r="AH29" i="51"/>
  <c r="AH31" i="51"/>
  <c r="AH37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<sst xmlns="http://schemas.openxmlformats.org/spreadsheetml/2006/main" count="317" uniqueCount="93">
  <si>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</si>
  <si>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</si>
  <si>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</si>
  <si>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</si>
  <si>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</si>
  <si>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</si>
  <si>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</si>
  <si>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</si>
  <si>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</si>
  <si>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</si>
  <si>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</si>
  <si>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</si>
  <si>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</si>
  <si>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</si>
  <si>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</si>
  <si>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</si>
  <si>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</si>
  <si>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</si>
  <si>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</si>
  <si>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</si>
  <si>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</si>
  <si>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</si>
  <si>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</si>
  <si>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</si>
  <si>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</si>
  <si>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</si>
  <si>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</si>
  <si>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</si>
  <si>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</si>
  <si>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</si>
  <si>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</si>
  <si>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</si>
  <si>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</si>
  <si>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</si>
  <si>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</si>
  <si>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</si>
  <si>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</si>
  <si>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</si>
  <si>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</si>
  <si>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</si>
  <si>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</si>
  <si>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</si>
  <si>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</si>
  <si>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</si>
  <si>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</si>
  <si>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</si>
  <si>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</si>
  <si>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</si>
  <si>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</si>
  <si>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</si>
  <si>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</si>
  <si>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</si>
  <si>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</si>
  <si>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</si>
  <si>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</si>
  <si>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</si>
  <si>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</si>
  <si>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</si>
  <si>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</si>
  <si>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</si>
  <si>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</si>
  <si>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</si>
  <si>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</si>
  <si>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</si>
  <si>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</si>
  <si>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</si>
  <si>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</si>
  <si>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</si>
  <si>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</si>
  <si>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</si>
  <si>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</si>
  <si>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</si>
  <si>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</si>
  <si>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</si>
  <si>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</si>
  <si>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</si>
  <si>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PWN2009C-B</t>
  </si>
  <si>
    <t>Standard          S5</t>
  </si>
  <si>
    <t>A02061-0012</t>
  </si>
  <si>
    <t>S5</t>
  </si>
  <si>
    <t>DM</t>
  </si>
  <si>
    <t xml:space="preserve">1 on 1 </t>
  </si>
  <si>
    <t>Stayed over/2 hr block</t>
  </si>
  <si>
    <t>TG</t>
  </si>
  <si>
    <t>TC</t>
  </si>
  <si>
    <t>Wrk on L5/quality issue</t>
  </si>
  <si>
    <t>Yes</t>
  </si>
  <si>
    <t>OK</t>
  </si>
  <si>
    <t>SR</t>
  </si>
  <si>
    <t>1.5 Fair</t>
  </si>
  <si>
    <t>JOB OUT</t>
  </si>
  <si>
    <t>NO PARTS AT MACH-MR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</si>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</sst>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0" sqref="J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24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24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24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24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92</v>
      </c>
      <c r="K4" s="4"/>
      <c r="L4" s="82" t="s">
        <v>27</v>
      </c>
      <c r="M4" s="50">
        <v>4.88</v>
      </c>
      <c r="N4" s="358" t="s">
        <v>14</v>
      </c>
      <c r="O4" s="359"/>
      <c r="P4" s="297">
        <f>IF(M6="","",(ROUNDUP((C10*M8/M4/M6),0)*M6))</f>
        <v>32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34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G</v>
      </c>
      <c r="AI4" s="4"/>
      <c r="AJ4" s="82" t="s">
        <v>27</v>
      </c>
      <c r="AK4" s="107">
        <f>IF($M$4="","",$M$4)</f>
        <v>4.88</v>
      </c>
      <c r="AL4" s="358" t="s">
        <v>14</v>
      </c>
      <c r="AM4" s="359"/>
      <c r="AN4" s="297">
        <f>IF($P$4="","",$P$4)</f>
        <v>32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34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G</v>
      </c>
      <c r="BG4" s="4"/>
      <c r="BH4" s="82" t="s">
        <v>27</v>
      </c>
      <c r="BI4" s="107">
        <f>IF($M$4="","",$M$4)</f>
        <v>4.88</v>
      </c>
      <c r="BJ4" s="358" t="s">
        <v>14</v>
      </c>
      <c r="BK4" s="359"/>
      <c r="BL4" s="297">
        <f>IF($P$4="","",$P$4)</f>
        <v>32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34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G</v>
      </c>
      <c r="CE4" s="4"/>
      <c r="CF4" s="82" t="s">
        <v>27</v>
      </c>
      <c r="CG4" s="107">
        <f>IF($M$4="","",$M$4)</f>
        <v>4.88</v>
      </c>
      <c r="CH4" s="358" t="s">
        <v>14</v>
      </c>
      <c r="CI4" s="359"/>
      <c r="CJ4" s="297">
        <f>IF($P$4="","",$P$4)</f>
        <v>32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470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0.70588235294117652</v>
      </c>
      <c r="Y6" s="29"/>
      <c r="Z6" s="78" t="s">
        <v>62</v>
      </c>
      <c r="AA6" s="322" t="str">
        <f>IF($C$6="","",$C$6)</f>
        <v>PWN2009C-B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470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0.70588235294117652</v>
      </c>
      <c r="AW6" s="29"/>
      <c r="AX6" s="78" t="s">
        <v>62</v>
      </c>
      <c r="AY6" s="322" t="str">
        <f>IF($C$6="","",$C$6)</f>
        <v>PWN2009C-B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470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0.70588235294117652</v>
      </c>
      <c r="BU6" s="29"/>
      <c r="BV6" s="78" t="s">
        <v>62</v>
      </c>
      <c r="BW6" s="322" t="str">
        <f>IF($C$6="","",$C$6)</f>
        <v>PWN2009C-B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470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0.70588235294117652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365143</v>
      </c>
      <c r="D8" s="370"/>
      <c r="E8" s="371"/>
      <c r="F8" s="364"/>
      <c r="G8" s="365"/>
      <c r="H8" s="293" t="s">
        <v>77</v>
      </c>
      <c r="I8" s="294"/>
      <c r="J8" s="133"/>
      <c r="K8" s="28"/>
      <c r="L8" s="82" t="s">
        <v>28</v>
      </c>
      <c r="M8" s="56">
        <v>3.1E-2</v>
      </c>
      <c r="N8" s="295" t="s">
        <v>29</v>
      </c>
      <c r="O8" s="296"/>
      <c r="P8" s="297">
        <f>IF(M8="","",M4/M8)</f>
        <v>157.41935483870967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365143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3.1E-2</v>
      </c>
      <c r="AL8" s="295" t="s">
        <v>29</v>
      </c>
      <c r="AM8" s="296"/>
      <c r="AN8" s="297">
        <f>IF($P$8="","",$P$8)</f>
        <v>157.41935483870967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365143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3.1E-2</v>
      </c>
      <c r="BJ8" s="295" t="s">
        <v>29</v>
      </c>
      <c r="BK8" s="296"/>
      <c r="BL8" s="297">
        <f>IF($P$8="","",$P$8)</f>
        <v>157.41935483870967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365143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3.1E-2</v>
      </c>
      <c r="CH8" s="295" t="s">
        <v>29</v>
      </c>
      <c r="CI8" s="296"/>
      <c r="CJ8" s="297">
        <f>IF($P$8="","",$P$8)</f>
        <v>157.41935483870967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5000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A02061-0012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A02061-0012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A02061-0012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5000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10.199999999999999</v>
      </c>
      <c r="AD14" s="118">
        <f t="shared" ref="AD14:AI14" si="0">F41</f>
        <v>34</v>
      </c>
      <c r="AE14" s="119">
        <f t="shared" si="0"/>
        <v>5240</v>
      </c>
      <c r="AF14" s="120">
        <f>H41</f>
        <v>33.286885245901644</v>
      </c>
      <c r="AG14" s="118">
        <f t="shared" si="0"/>
        <v>15.700000000000003</v>
      </c>
      <c r="AH14" s="119">
        <f t="shared" si="0"/>
        <v>5240</v>
      </c>
      <c r="AI14" s="119">
        <f t="shared" si="0"/>
        <v>-240</v>
      </c>
      <c r="AJ14" s="121">
        <f>L41</f>
        <v>4794</v>
      </c>
      <c r="AK14" s="64"/>
      <c r="AL14" s="265"/>
      <c r="AM14" s="266"/>
      <c r="AN14" s="267"/>
      <c r="AO14" s="268"/>
      <c r="AP14" s="269"/>
      <c r="AQ14" s="124">
        <f>S41</f>
        <v>5.5</v>
      </c>
      <c r="AR14" s="63"/>
      <c r="AS14" s="121">
        <f>U41</f>
        <v>58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10.199999999999999</v>
      </c>
      <c r="BB14" s="118">
        <f t="shared" ref="BB14" si="1">AD41</f>
        <v>34</v>
      </c>
      <c r="BC14" s="119">
        <f t="shared" ref="BC14" si="2">AE41</f>
        <v>5240</v>
      </c>
      <c r="BD14" s="120">
        <f>AF41</f>
        <v>33.286885245901644</v>
      </c>
      <c r="BE14" s="118">
        <f t="shared" ref="BE14" si="3">AG41</f>
        <v>15.700000000000003</v>
      </c>
      <c r="BF14" s="119">
        <f t="shared" ref="BF14" si="4">AH41</f>
        <v>5240</v>
      </c>
      <c r="BG14" s="119">
        <f t="shared" ref="BG14" si="5">AI41</f>
        <v>-240</v>
      </c>
      <c r="BH14" s="121">
        <f>AJ41</f>
        <v>4794</v>
      </c>
      <c r="BI14" s="64"/>
      <c r="BJ14" s="265"/>
      <c r="BK14" s="266"/>
      <c r="BL14" s="267"/>
      <c r="BM14" s="268"/>
      <c r="BN14" s="269"/>
      <c r="BO14" s="124">
        <f>AQ41</f>
        <v>5.5</v>
      </c>
      <c r="BP14" s="63"/>
      <c r="BQ14" s="121">
        <f>AS41</f>
        <v>58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10.199999999999999</v>
      </c>
      <c r="BZ14" s="118">
        <f t="shared" ref="BZ14" si="6">BB41</f>
        <v>34</v>
      </c>
      <c r="CA14" s="119">
        <f t="shared" ref="CA14" si="7">BC41</f>
        <v>5240</v>
      </c>
      <c r="CB14" s="120">
        <f>BD41</f>
        <v>33.286885245901644</v>
      </c>
      <c r="CC14" s="118">
        <f t="shared" ref="CC14" si="8">BE41</f>
        <v>15.700000000000003</v>
      </c>
      <c r="CD14" s="119">
        <f t="shared" ref="CD14" si="9">BF41</f>
        <v>5240</v>
      </c>
      <c r="CE14" s="119">
        <f t="shared" ref="CE14" si="10">BG41</f>
        <v>-240</v>
      </c>
      <c r="CF14" s="121">
        <f>BH41</f>
        <v>4794</v>
      </c>
      <c r="CG14" s="64"/>
      <c r="CH14" s="265"/>
      <c r="CI14" s="266"/>
      <c r="CJ14" s="267"/>
      <c r="CK14" s="268"/>
      <c r="CL14" s="269"/>
      <c r="CM14" s="124">
        <f>BO41</f>
        <v>5.5</v>
      </c>
      <c r="CN14" s="63"/>
      <c r="CO14" s="121">
        <f>BQ41</f>
        <v>58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42081</v>
      </c>
      <c r="C15" s="161" t="s">
        <v>80</v>
      </c>
      <c r="D15" s="138">
        <v>27993</v>
      </c>
      <c r="E15" s="138">
        <v>0</v>
      </c>
      <c r="F15" s="141">
        <v>4.0999999999999996</v>
      </c>
      <c r="G15" s="142">
        <v>0</v>
      </c>
      <c r="H15" s="98">
        <v>0</v>
      </c>
      <c r="I15" s="99">
        <f>IF(G15="","",(SUM(E15+F15+S15)))</f>
        <v>4.0999999999999996</v>
      </c>
      <c r="J15" s="100">
        <f>SUM(G$14:G15)</f>
        <v>0</v>
      </c>
      <c r="K15" s="100">
        <f t="shared" ref="K15:K40" si="11">C$10-J15</f>
        <v>5000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5240</v>
      </c>
      <c r="AI15" s="100">
        <f>C$10-AH15</f>
        <v>-240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5240</v>
      </c>
      <c r="BG15" s="100">
        <f>$C$10-BF15</f>
        <v>-240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5240</v>
      </c>
      <c r="CE15" s="100">
        <f>$C$10-CD15</f>
        <v>-240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42081</v>
      </c>
      <c r="C16" s="161" t="s">
        <v>80</v>
      </c>
      <c r="D16" s="138">
        <v>27993</v>
      </c>
      <c r="E16" s="138">
        <v>0</v>
      </c>
      <c r="F16" s="140">
        <v>2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2</v>
      </c>
      <c r="J16" s="100">
        <f>SUM(G$14:G16)</f>
        <v>0</v>
      </c>
      <c r="K16" s="100">
        <f>C$10-J16</f>
        <v>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0</v>
      </c>
      <c r="T16" s="147">
        <v>0</v>
      </c>
      <c r="U16" s="147">
        <v>0</v>
      </c>
      <c r="V16" s="409" t="s">
        <v>82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5240</v>
      </c>
      <c r="AI16" s="100">
        <f t="shared" ref="AI16:AI40" si="19">C$10-AH16</f>
        <v>-240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5240</v>
      </c>
      <c r="BG16" s="100">
        <f t="shared" ref="BG16:BG40" si="25">$C$10-BF16</f>
        <v>-240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5240</v>
      </c>
      <c r="CE16" s="100">
        <f t="shared" ref="CE16:CE40" si="31">$C$10-CD16</f>
        <v>-240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42081</v>
      </c>
      <c r="C17" s="161" t="s">
        <v>80</v>
      </c>
      <c r="D17" s="138">
        <v>27993</v>
      </c>
      <c r="E17" s="138">
        <v>0</v>
      </c>
      <c r="F17" s="140">
        <v>2</v>
      </c>
      <c r="G17" s="142">
        <v>0</v>
      </c>
      <c r="H17" s="98">
        <f t="shared" si="12"/>
        <v>0</v>
      </c>
      <c r="I17" s="99">
        <f t="shared" si="13"/>
        <v>2</v>
      </c>
      <c r="J17" s="100">
        <f>SUM(G$14:G17)</f>
        <v>0</v>
      </c>
      <c r="K17" s="100">
        <f t="shared" si="11"/>
        <v>5000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 t="s">
        <v>81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5240</v>
      </c>
      <c r="AI17" s="100">
        <f t="shared" si="19"/>
        <v>-240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5240</v>
      </c>
      <c r="BG17" s="100">
        <f t="shared" si="25"/>
        <v>-240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5240</v>
      </c>
      <c r="CE17" s="100">
        <f t="shared" si="31"/>
        <v>-240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42082</v>
      </c>
      <c r="C18" s="161" t="s">
        <v>83</v>
      </c>
      <c r="D18" s="138">
        <v>28140</v>
      </c>
      <c r="E18" s="138">
        <v>0</v>
      </c>
      <c r="F18" s="140">
        <v>5.6</v>
      </c>
      <c r="G18" s="142">
        <v>0</v>
      </c>
      <c r="H18" s="98">
        <f t="shared" si="12"/>
        <v>0</v>
      </c>
      <c r="I18" s="99">
        <f t="shared" si="13"/>
        <v>5.6</v>
      </c>
      <c r="J18" s="100">
        <f>SUM(G$14:G18)</f>
        <v>0</v>
      </c>
      <c r="K18" s="100">
        <f t="shared" si="11"/>
        <v>5000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5">
        <v>0</v>
      </c>
      <c r="T18" s="147">
        <v>0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5240</v>
      </c>
      <c r="AI18" s="100">
        <f t="shared" si="19"/>
        <v>-240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5240</v>
      </c>
      <c r="BG18" s="100">
        <f t="shared" si="25"/>
        <v>-240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5240</v>
      </c>
      <c r="CE18" s="100">
        <f t="shared" si="31"/>
        <v>-240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42082</v>
      </c>
      <c r="C19" s="162" t="s">
        <v>84</v>
      </c>
      <c r="D19" s="138">
        <v>3529</v>
      </c>
      <c r="E19" s="138">
        <v>0</v>
      </c>
      <c r="F19" s="140">
        <v>3.6</v>
      </c>
      <c r="G19" s="142">
        <v>0</v>
      </c>
      <c r="H19" s="98">
        <f t="shared" si="12"/>
        <v>0</v>
      </c>
      <c r="I19" s="99">
        <f t="shared" si="13"/>
        <v>7.6</v>
      </c>
      <c r="J19" s="100">
        <f>SUM(G$14:G19)</f>
        <v>0</v>
      </c>
      <c r="K19" s="100">
        <f t="shared" si="11"/>
        <v>5000</v>
      </c>
      <c r="L19" s="101">
        <f t="shared" si="14"/>
        <v>-2.0872192862952943E-13</v>
      </c>
      <c r="M19" s="102">
        <f t="shared" si="15"/>
        <v>0</v>
      </c>
      <c r="N19" s="241">
        <f t="shared" si="16"/>
        <v>0</v>
      </c>
      <c r="O19" s="242"/>
      <c r="P19" s="433"/>
      <c r="Q19" s="434"/>
      <c r="R19" s="435"/>
      <c r="S19" s="145">
        <v>4</v>
      </c>
      <c r="T19" s="147">
        <v>3</v>
      </c>
      <c r="U19" s="147">
        <v>0</v>
      </c>
      <c r="V19" s="409" t="s">
        <v>85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5240</v>
      </c>
      <c r="AI19" s="100">
        <f t="shared" si="19"/>
        <v>-240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5240</v>
      </c>
      <c r="BG19" s="100">
        <f t="shared" si="25"/>
        <v>-240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5240</v>
      </c>
      <c r="CE19" s="100">
        <f t="shared" si="31"/>
        <v>-240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42082</v>
      </c>
      <c r="C20" s="162" t="s">
        <v>80</v>
      </c>
      <c r="D20" s="138">
        <v>27993</v>
      </c>
      <c r="E20" s="138">
        <v>0</v>
      </c>
      <c r="F20" s="140">
        <v>7.6</v>
      </c>
      <c r="G20" s="142">
        <v>0</v>
      </c>
      <c r="H20" s="98">
        <f t="shared" si="12"/>
        <v>0</v>
      </c>
      <c r="I20" s="99">
        <f t="shared" si="13"/>
        <v>7.6</v>
      </c>
      <c r="J20" s="100">
        <f>SUM(G$14:G20)</f>
        <v>0</v>
      </c>
      <c r="K20" s="100">
        <f t="shared" si="11"/>
        <v>5000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>
        <v>0</v>
      </c>
      <c r="T20" s="147">
        <v>0</v>
      </c>
      <c r="U20" s="147">
        <v>0</v>
      </c>
      <c r="V20" s="409"/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5240</v>
      </c>
      <c r="AI20" s="100">
        <f t="shared" si="19"/>
        <v>-240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5240</v>
      </c>
      <c r="BG20" s="100">
        <f t="shared" si="25"/>
        <v>-240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5240</v>
      </c>
      <c r="CE20" s="100">
        <f t="shared" si="31"/>
        <v>-240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>
        <v>42083</v>
      </c>
      <c r="C21" s="162" t="s">
        <v>83</v>
      </c>
      <c r="D21" s="138">
        <v>28140</v>
      </c>
      <c r="E21" s="138">
        <v>0</v>
      </c>
      <c r="F21" s="138">
        <v>7.6</v>
      </c>
      <c r="G21" s="142">
        <v>0</v>
      </c>
      <c r="H21" s="98">
        <f t="shared" si="12"/>
        <v>0</v>
      </c>
      <c r="I21" s="99">
        <f t="shared" si="13"/>
        <v>7.6</v>
      </c>
      <c r="J21" s="100">
        <f>SUM(G$14:G21)</f>
        <v>0</v>
      </c>
      <c r="K21" s="100">
        <f t="shared" si="11"/>
        <v>5000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>
        <v>0</v>
      </c>
      <c r="T21" s="147">
        <v>0</v>
      </c>
      <c r="U21" s="147">
        <v>58</v>
      </c>
      <c r="V21" s="436">
        <v>11</v>
      </c>
      <c r="W21" s="437"/>
      <c r="X21" s="437"/>
      <c r="Y21" s="43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5240</v>
      </c>
      <c r="AI21" s="100">
        <f t="shared" si="19"/>
        <v>-240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5240</v>
      </c>
      <c r="BG21" s="100">
        <f t="shared" si="25"/>
        <v>-240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5240</v>
      </c>
      <c r="CE21" s="100">
        <f t="shared" si="31"/>
        <v>-240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>
        <v>42083</v>
      </c>
      <c r="C22" s="162" t="s">
        <v>84</v>
      </c>
      <c r="D22" s="138">
        <v>3529</v>
      </c>
      <c r="E22" s="138">
        <v>4.5999999999999996</v>
      </c>
      <c r="F22" s="138">
        <v>1.5</v>
      </c>
      <c r="G22" s="142">
        <v>2340</v>
      </c>
      <c r="H22" s="98">
        <f t="shared" si="12"/>
        <v>14.864754098360656</v>
      </c>
      <c r="I22" s="99">
        <f t="shared" si="13"/>
        <v>7.6</v>
      </c>
      <c r="J22" s="100">
        <f>SUM(G$14:G22)</f>
        <v>2340</v>
      </c>
      <c r="K22" s="100">
        <f t="shared" si="11"/>
        <v>2660</v>
      </c>
      <c r="L22" s="101">
        <f t="shared" si="14"/>
        <v>2162</v>
      </c>
      <c r="M22" s="102">
        <f t="shared" si="15"/>
        <v>2340</v>
      </c>
      <c r="N22" s="241">
        <f t="shared" si="16"/>
        <v>1.0823311748381128</v>
      </c>
      <c r="O22" s="242"/>
      <c r="P22" s="433"/>
      <c r="Q22" s="434"/>
      <c r="R22" s="435"/>
      <c r="S22" s="145">
        <v>1.5</v>
      </c>
      <c r="T22" s="147">
        <v>4</v>
      </c>
      <c r="U22" s="147">
        <v>0</v>
      </c>
      <c r="V22" s="409" t="s">
        <v>89</v>
      </c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5240</v>
      </c>
      <c r="AI22" s="100">
        <f t="shared" si="19"/>
        <v>-240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5240</v>
      </c>
      <c r="BG22" s="100">
        <f t="shared" si="25"/>
        <v>-240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5240</v>
      </c>
      <c r="CE22" s="100">
        <f t="shared" si="31"/>
        <v>-240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>
        <v>42083</v>
      </c>
      <c r="C23" s="162" t="s">
        <v>80</v>
      </c>
      <c r="D23" s="138">
        <v>27993</v>
      </c>
      <c r="E23" s="138">
        <v>5.6</v>
      </c>
      <c r="F23" s="138">
        <v>0</v>
      </c>
      <c r="G23" s="142">
        <v>2900</v>
      </c>
      <c r="H23" s="98">
        <f t="shared" si="12"/>
        <v>18.422131147540984</v>
      </c>
      <c r="I23" s="99">
        <f t="shared" si="13"/>
        <v>5.6</v>
      </c>
      <c r="J23" s="100">
        <f>SUM(G$14:G23)</f>
        <v>5240</v>
      </c>
      <c r="K23" s="100">
        <f t="shared" si="11"/>
        <v>-240</v>
      </c>
      <c r="L23" s="101">
        <f t="shared" si="14"/>
        <v>2632</v>
      </c>
      <c r="M23" s="102">
        <f t="shared" si="15"/>
        <v>2900</v>
      </c>
      <c r="N23" s="241">
        <f t="shared" si="16"/>
        <v>1.1018237082066868</v>
      </c>
      <c r="O23" s="242"/>
      <c r="P23" s="433">
        <v>864585</v>
      </c>
      <c r="Q23" s="434"/>
      <c r="R23" s="435"/>
      <c r="S23" s="145">
        <v>0</v>
      </c>
      <c r="T23" s="147">
        <v>0</v>
      </c>
      <c r="U23" s="147">
        <v>0</v>
      </c>
      <c r="V23" s="436" t="s">
        <v>90</v>
      </c>
      <c r="W23" s="437"/>
      <c r="X23" s="437"/>
      <c r="Y23" s="43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5240</v>
      </c>
      <c r="AI23" s="100">
        <f t="shared" si="19"/>
        <v>-240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5240</v>
      </c>
      <c r="BG23" s="100">
        <f t="shared" si="25"/>
        <v>-240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5240</v>
      </c>
      <c r="CE23" s="100">
        <f t="shared" si="31"/>
        <v>-240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5240</v>
      </c>
      <c r="K24" s="100">
        <f t="shared" si="11"/>
        <v>-240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 t="s">
        <v>91</v>
      </c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5240</v>
      </c>
      <c r="AI24" s="100">
        <f t="shared" si="19"/>
        <v>-240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5240</v>
      </c>
      <c r="BG24" s="100">
        <f t="shared" si="25"/>
        <v>-240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5240</v>
      </c>
      <c r="CE24" s="100">
        <f t="shared" si="31"/>
        <v>-240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5240</v>
      </c>
      <c r="K25" s="100">
        <f t="shared" si="11"/>
        <v>-240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5240</v>
      </c>
      <c r="AI25" s="100">
        <f t="shared" si="19"/>
        <v>-240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5240</v>
      </c>
      <c r="BG25" s="100">
        <f t="shared" si="25"/>
        <v>-240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5240</v>
      </c>
      <c r="CE25" s="100">
        <f t="shared" si="31"/>
        <v>-240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5240</v>
      </c>
      <c r="K26" s="100">
        <f t="shared" si="11"/>
        <v>-240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5240</v>
      </c>
      <c r="AI26" s="100">
        <f t="shared" si="19"/>
        <v>-240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5240</v>
      </c>
      <c r="BG26" s="100">
        <f t="shared" si="25"/>
        <v>-240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5240</v>
      </c>
      <c r="CE26" s="100">
        <f t="shared" si="31"/>
        <v>-240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5240</v>
      </c>
      <c r="K27" s="100">
        <f t="shared" si="11"/>
        <v>-240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5240</v>
      </c>
      <c r="AI27" s="100">
        <f t="shared" si="19"/>
        <v>-240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5240</v>
      </c>
      <c r="BG27" s="100">
        <f t="shared" si="25"/>
        <v>-240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5240</v>
      </c>
      <c r="CE27" s="100">
        <f t="shared" si="31"/>
        <v>-240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5240</v>
      </c>
      <c r="K28" s="100">
        <f t="shared" si="11"/>
        <v>-240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5240</v>
      </c>
      <c r="AI28" s="100">
        <f t="shared" si="19"/>
        <v>-240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5240</v>
      </c>
      <c r="BG28" s="100">
        <f t="shared" si="25"/>
        <v>-240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5240</v>
      </c>
      <c r="CE28" s="100">
        <f t="shared" si="31"/>
        <v>-240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5240</v>
      </c>
      <c r="K29" s="100">
        <f t="shared" si="11"/>
        <v>-240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5240</v>
      </c>
      <c r="AI29" s="100">
        <f t="shared" si="19"/>
        <v>-240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5240</v>
      </c>
      <c r="BG29" s="100">
        <f t="shared" si="25"/>
        <v>-240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5240</v>
      </c>
      <c r="CE29" s="100">
        <f t="shared" si="31"/>
        <v>-240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5240</v>
      </c>
      <c r="K30" s="100">
        <f t="shared" si="11"/>
        <v>-240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5240</v>
      </c>
      <c r="AI30" s="100">
        <f t="shared" si="19"/>
        <v>-240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5240</v>
      </c>
      <c r="BG30" s="100">
        <f t="shared" si="25"/>
        <v>-240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5240</v>
      </c>
      <c r="CE30" s="100">
        <f t="shared" si="31"/>
        <v>-240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5240</v>
      </c>
      <c r="K31" s="100">
        <f t="shared" si="11"/>
        <v>-240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5240</v>
      </c>
      <c r="AI31" s="100">
        <f t="shared" si="19"/>
        <v>-240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5240</v>
      </c>
      <c r="BG31" s="100">
        <f t="shared" si="25"/>
        <v>-240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5240</v>
      </c>
      <c r="CE31" s="100">
        <f t="shared" si="31"/>
        <v>-240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5240</v>
      </c>
      <c r="K32" s="100">
        <f t="shared" si="11"/>
        <v>-240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5240</v>
      </c>
      <c r="AI32" s="100">
        <f t="shared" si="19"/>
        <v>-240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5240</v>
      </c>
      <c r="BG32" s="100">
        <f t="shared" si="25"/>
        <v>-240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5240</v>
      </c>
      <c r="CE32" s="100">
        <f t="shared" si="31"/>
        <v>-240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5240</v>
      </c>
      <c r="K33" s="100">
        <f t="shared" si="11"/>
        <v>-240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5240</v>
      </c>
      <c r="AI33" s="100">
        <f t="shared" si="19"/>
        <v>-240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5240</v>
      </c>
      <c r="BG33" s="100">
        <f t="shared" si="25"/>
        <v>-240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5240</v>
      </c>
      <c r="CE33" s="100">
        <f t="shared" si="31"/>
        <v>-240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5240</v>
      </c>
      <c r="K34" s="100">
        <f t="shared" si="11"/>
        <v>-240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5240</v>
      </c>
      <c r="AI34" s="100">
        <f t="shared" si="19"/>
        <v>-240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5240</v>
      </c>
      <c r="BG34" s="100">
        <f t="shared" si="25"/>
        <v>-240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5240</v>
      </c>
      <c r="CE34" s="100">
        <f t="shared" si="31"/>
        <v>-240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5240</v>
      </c>
      <c r="K35" s="100">
        <f t="shared" si="11"/>
        <v>-240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5240</v>
      </c>
      <c r="AI35" s="100">
        <f t="shared" si="19"/>
        <v>-240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5240</v>
      </c>
      <c r="BG35" s="100">
        <f t="shared" si="25"/>
        <v>-240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5240</v>
      </c>
      <c r="CE35" s="100">
        <f t="shared" si="31"/>
        <v>-240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5240</v>
      </c>
      <c r="K36" s="100">
        <f t="shared" si="11"/>
        <v>-240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5240</v>
      </c>
      <c r="AI36" s="100">
        <f t="shared" si="19"/>
        <v>-240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5240</v>
      </c>
      <c r="BG36" s="100">
        <f t="shared" si="25"/>
        <v>-240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5240</v>
      </c>
      <c r="CE36" s="100">
        <f t="shared" si="31"/>
        <v>-240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5240</v>
      </c>
      <c r="K37" s="100">
        <f t="shared" si="11"/>
        <v>-240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5240</v>
      </c>
      <c r="AI37" s="100">
        <f t="shared" si="19"/>
        <v>-240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5240</v>
      </c>
      <c r="BG37" s="100">
        <f t="shared" si="25"/>
        <v>-240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5240</v>
      </c>
      <c r="CE37" s="100">
        <f t="shared" si="31"/>
        <v>-240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5240</v>
      </c>
      <c r="K38" s="100">
        <f t="shared" si="11"/>
        <v>-240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5240</v>
      </c>
      <c r="AI38" s="100">
        <f t="shared" si="19"/>
        <v>-240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5240</v>
      </c>
      <c r="BG38" s="100">
        <f t="shared" si="25"/>
        <v>-240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5240</v>
      </c>
      <c r="CE38" s="100">
        <f t="shared" si="31"/>
        <v>-240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5240</v>
      </c>
      <c r="K39" s="100">
        <f t="shared" si="11"/>
        <v>-240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5240</v>
      </c>
      <c r="AI39" s="100">
        <f t="shared" si="19"/>
        <v>-240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5240</v>
      </c>
      <c r="BG39" s="100">
        <f t="shared" si="25"/>
        <v>-240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5240</v>
      </c>
      <c r="CE39" s="100">
        <f t="shared" si="31"/>
        <v>-240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5240</v>
      </c>
      <c r="K40" s="100">
        <f t="shared" si="11"/>
        <v>-240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5240</v>
      </c>
      <c r="AI40" s="100">
        <f t="shared" si="19"/>
        <v>-240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5240</v>
      </c>
      <c r="BG40" s="100">
        <f t="shared" si="25"/>
        <v>-240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5240</v>
      </c>
      <c r="CE40" s="100">
        <f t="shared" si="31"/>
        <v>-240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10.199999999999999</v>
      </c>
      <c r="F41" s="114">
        <f>SUM(F15:F40)</f>
        <v>34</v>
      </c>
      <c r="G41" s="115">
        <f>SUM(G15:G40)</f>
        <v>5240</v>
      </c>
      <c r="H41" s="116">
        <f>SUM(H15:H40)</f>
        <v>33.286885245901644</v>
      </c>
      <c r="I41" s="114">
        <f>IF(X4="",0,(SUM(I15:I40)-X4))</f>
        <v>15.700000000000003</v>
      </c>
      <c r="J41" s="115">
        <f>J40</f>
        <v>5240</v>
      </c>
      <c r="K41" s="115">
        <f>K40</f>
        <v>-240</v>
      </c>
      <c r="L41" s="114">
        <f>SUM(L15:L40)</f>
        <v>4794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5.5</v>
      </c>
      <c r="T41" s="111"/>
      <c r="U41" s="123">
        <f>SUM(U15:U40)</f>
        <v>58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10.199999999999999</v>
      </c>
      <c r="AD41" s="114">
        <f>SUM(AD14:AD40)</f>
        <v>34</v>
      </c>
      <c r="AE41" s="115">
        <f>SUM(AE14:AE40)</f>
        <v>5240</v>
      </c>
      <c r="AF41" s="116">
        <f>SUM(AF14:AF40)</f>
        <v>33.286885245901644</v>
      </c>
      <c r="AG41" s="114">
        <f>SUM(AG14:AG40)</f>
        <v>15.700000000000003</v>
      </c>
      <c r="AH41" s="115">
        <f>AH40</f>
        <v>5240</v>
      </c>
      <c r="AI41" s="115">
        <f>AI40</f>
        <v>-240</v>
      </c>
      <c r="AJ41" s="114">
        <f>SUM(AJ14:AJ40)</f>
        <v>4794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5.5</v>
      </c>
      <c r="AR41" s="68"/>
      <c r="AS41" s="125">
        <f>SUM(AS14:AS40)</f>
        <v>58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10.199999999999999</v>
      </c>
      <c r="BB41" s="114">
        <f>SUM(BB14:BB40)</f>
        <v>34</v>
      </c>
      <c r="BC41" s="115">
        <f>SUM(BC14:BC40)</f>
        <v>5240</v>
      </c>
      <c r="BD41" s="116">
        <f>SUM(BD14:BD40)</f>
        <v>33.286885245901644</v>
      </c>
      <c r="BE41" s="114">
        <f>SUM(BE14:BE40)</f>
        <v>15.700000000000003</v>
      </c>
      <c r="BF41" s="115">
        <f>BF40</f>
        <v>5240</v>
      </c>
      <c r="BG41" s="115">
        <f>BG40</f>
        <v>-240</v>
      </c>
      <c r="BH41" s="114">
        <f>SUM(BH14:BH40)</f>
        <v>4794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5.5</v>
      </c>
      <c r="BP41" s="114"/>
      <c r="BQ41" s="125">
        <f>SUM(BQ14:BQ40)</f>
        <v>58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10.199999999999999</v>
      </c>
      <c r="BZ41" s="114">
        <f>SUM(BZ14:BZ40)</f>
        <v>34</v>
      </c>
      <c r="CA41" s="115">
        <f>SUM(CA14:CA40)</f>
        <v>5240</v>
      </c>
      <c r="CB41" s="116">
        <f>SUM(CB14:CB40)</f>
        <v>33.286885245901644</v>
      </c>
      <c r="CC41" s="114">
        <f>SUM(CC14:CC40)</f>
        <v>15.700000000000003</v>
      </c>
      <c r="CD41" s="115">
        <f>CD40</f>
        <v>5240</v>
      </c>
      <c r="CE41" s="115">
        <f>CE40</f>
        <v>-240</v>
      </c>
      <c r="CF41" s="114">
        <f>SUM(CF14:CF40)</f>
        <v>4794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5.5</v>
      </c>
      <c r="CN41" s="114"/>
      <c r="CO41" s="125">
        <f>SUM(CO14:CO40)</f>
        <v>58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4794</v>
      </c>
      <c r="E43" s="171" t="s">
        <v>58</v>
      </c>
      <c r="F43" s="171"/>
      <c r="G43" s="172"/>
      <c r="H43" s="79">
        <v>5223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4794</v>
      </c>
      <c r="AC43" s="171" t="s">
        <v>58</v>
      </c>
      <c r="AD43" s="171"/>
      <c r="AE43" s="172"/>
      <c r="AF43" s="132">
        <f>IF($H$43="","",$H$43)</f>
        <v>5223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4794</v>
      </c>
      <c r="BA43" s="171" t="s">
        <v>58</v>
      </c>
      <c r="BB43" s="171"/>
      <c r="BC43" s="172"/>
      <c r="BD43" s="132">
        <f>IF($H$43="","",$H$43)</f>
        <v>5223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4794</v>
      </c>
      <c r="BY43" s="171" t="s">
        <v>58</v>
      </c>
      <c r="BZ43" s="171"/>
      <c r="CA43" s="172"/>
      <c r="CB43" s="132">
        <f>IF($H$43="","",$H$43)</f>
        <v>5223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1.0930329578639966</v>
      </c>
      <c r="E44" s="164" t="s">
        <v>54</v>
      </c>
      <c r="F44" s="164"/>
      <c r="G44" s="165"/>
      <c r="H44" s="92">
        <f>IF(CO41=0,"",CO41)</f>
        <v>58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1.0930329578639966</v>
      </c>
      <c r="AC44" s="164" t="s">
        <v>54</v>
      </c>
      <c r="AD44" s="164"/>
      <c r="AE44" s="165"/>
      <c r="AF44" s="92">
        <f>IF($H$44="","",$H$44)</f>
        <v>58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1.0930329578639966</v>
      </c>
      <c r="BA44" s="164" t="s">
        <v>54</v>
      </c>
      <c r="BB44" s="164"/>
      <c r="BC44" s="165"/>
      <c r="BD44" s="92">
        <f>IF($H$44="","",$H$44)</f>
        <v>58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1.0930329578639966</v>
      </c>
      <c r="BY44" s="164" t="s">
        <v>54</v>
      </c>
      <c r="BZ44" s="164"/>
      <c r="CA44" s="165"/>
      <c r="CB44" s="92">
        <f>IF($H$44="","",$H$44)</f>
        <v>58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5240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4</v>
      </c>
      <c r="M45" s="385">
        <v>42083</v>
      </c>
      <c r="N45" s="386"/>
      <c r="O45" s="412">
        <v>0.33333333333333331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5240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4</v>
      </c>
      <c r="AK45" s="212">
        <f>IF($M$45="","",$M$45)</f>
        <v>42083</v>
      </c>
      <c r="AL45" s="213"/>
      <c r="AM45" s="187">
        <f>IF($O$45="","",$O$45)</f>
        <v>0.33333333333333331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SR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5240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4</v>
      </c>
      <c r="BI45" s="212">
        <f>IF($M$45="","",$M$45)</f>
        <v>42083</v>
      </c>
      <c r="BJ45" s="213"/>
      <c r="BK45" s="187">
        <f>IF($O$45="","",$O$45)</f>
        <v>0.33333333333333331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SR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5240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212">
        <f>IF($M$45="","",$M$45)</f>
        <v>42083</v>
      </c>
      <c r="CH45" s="213"/>
      <c r="CI45" s="187">
        <f>IF($O$45="","",$O$45)</f>
        <v>0.33333333333333331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SR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41</v>
      </c>
      <c r="I46" s="71">
        <v>4</v>
      </c>
      <c r="J46" s="194" t="s">
        <v>37</v>
      </c>
      <c r="K46" s="195"/>
      <c r="L46" s="96">
        <f>$CF$46</f>
        <v>1.5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41</v>
      </c>
      <c r="AG46" s="71">
        <v>4</v>
      </c>
      <c r="AH46" s="194" t="s">
        <v>37</v>
      </c>
      <c r="AI46" s="195"/>
      <c r="AJ46" s="96">
        <f>$CF$46</f>
        <v>1.5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41</v>
      </c>
      <c r="BE46" s="71">
        <v>4</v>
      </c>
      <c r="BF46" s="194" t="s">
        <v>37</v>
      </c>
      <c r="BG46" s="195"/>
      <c r="BH46" s="96">
        <f>$CF$46</f>
        <v>1.5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41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-1.2709999999999999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-1.2709999999999999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-1.2709999999999999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-1.2709999999999999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2015-03-26T19:22:04Z</cp:lastPrinted>
  <dcterms:created xsi:type="dcterms:W3CDTF">2004-06-10T22:10:31Z</dcterms:created>
  <dcterms:modified xsi:type="dcterms:W3CDTF">2015-03-26T19:22:12Z</dcterms:modified>
</cp:coreProperties>
</file>