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3" i="51"/>
  <c r="AH2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17" i="51"/>
  <c r="BF19" i="51"/>
  <c r="BF23" i="51"/>
  <c r="BF25" i="51"/>
  <c r="BF27" i="51"/>
  <c r="BF31" i="51"/>
  <c r="BF33" i="51"/>
  <c r="BF35" i="51"/>
  <c r="BF39" i="51"/>
  <c r="BC41" i="51"/>
  <c r="CA14" i="51" s="1"/>
  <c r="BF16" i="51"/>
  <c r="BF20" i="51"/>
  <c r="BF22" i="51"/>
  <c r="BF24" i="51"/>
  <c r="BF28" i="51"/>
  <c r="BF30" i="51"/>
  <c r="BF32" i="51"/>
  <c r="BF36" i="51"/>
  <c r="BF38" i="51"/>
  <c r="BF34" i="51" l="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<sst xmlns="http://schemas.openxmlformats.org/spreadsheetml/2006/main" count="303" uniqueCount="84">
  <si>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</si>
  <si>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</si>
  <si>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</si>
  <si>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</si>
  <si>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</si>
  <si>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</si>
  <si>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</si>
  <si>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</si>
  <si>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</si>
  <si>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</si>
  <si>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</si>
  <si>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</si>
  <si>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</si>
  <si>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</si>
  <si>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</si>
  <si>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</si>
  <si>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</si>
  <si>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</si>
  <si>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</si>
  <si>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</si>
  <si>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</si>
  <si>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</si>
  <si>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</si>
  <si>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</si>
  <si>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</si>
  <si>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</si>
  <si>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</si>
  <si>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</si>
  <si>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</si>
  <si>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</si>
  <si>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</si>
  <si>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</si>
  <si>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</si>
  <si>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</si>
  <si>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</si>
  <si>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</si>
  <si>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</si>
  <si>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</si>
  <si>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</si>
  <si>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</si>
  <si>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</si>
  <si>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</si>
  <si>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</si>
  <si>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</si>
  <si>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</si>
  <si>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</si>
  <si>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</si>
  <si>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</si>
  <si>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</si>
  <si>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</si>
  <si>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</si>
  <si>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</si>
  <si>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</si>
  <si>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</si>
  <si>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</si>
  <si>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</si>
  <si>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</si>
  <si>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</si>
  <si>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</si>
  <si>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</si>
  <si>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</si>
  <si>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</si>
  <si>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</si>
  <si>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</si>
  <si>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</si>
  <si>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</si>
  <si>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</si>
  <si>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</si>
  <si>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</si>
  <si>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</si>
  <si>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</si>
  <si>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</si>
  <si>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</si>
  <si>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</si>
  <si>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</si>
  <si>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</si>
  <si>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</si>
  <si>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PWN25030-HS</t>
  </si>
  <si>
    <t>S5</t>
  </si>
  <si>
    <t>BW</t>
  </si>
  <si>
    <t>ED</t>
  </si>
  <si>
    <t>Work on S6</t>
  </si>
  <si>
    <t>JOB PULLED-AW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</si>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</sst>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7" sqref="B1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82"/>
      <c r="K4" s="4"/>
      <c r="L4" s="83" t="s">
        <v>27</v>
      </c>
      <c r="M4" s="50">
        <v>8.1</v>
      </c>
      <c r="N4" s="357" t="s">
        <v>14</v>
      </c>
      <c r="O4" s="358"/>
      <c r="P4" s="296">
        <f>IF(M6="","",(ROUNDUP((C10*M8/M4/M6),0)*M6))</f>
        <v>53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7.6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357" t="s">
        <v>14</v>
      </c>
      <c r="AM4" s="358"/>
      <c r="AN4" s="296">
        <f>IF($P$4="","",$P$4)</f>
        <v>53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7.6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357" t="s">
        <v>14</v>
      </c>
      <c r="BK4" s="358"/>
      <c r="BL4" s="296">
        <f>IF($P$4="","",$P$4)</f>
        <v>53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7.6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357" t="s">
        <v>14</v>
      </c>
      <c r="CI4" s="358"/>
      <c r="CJ4" s="296">
        <f>IF($P$4="","",$P$4)</f>
        <v>53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7.6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1">
        <v>330</v>
      </c>
      <c r="K6" s="4"/>
      <c r="L6" s="84" t="s">
        <v>69</v>
      </c>
      <c r="M6" s="50">
        <v>1</v>
      </c>
      <c r="N6" s="326" t="s">
        <v>46</v>
      </c>
      <c r="O6" s="327"/>
      <c r="P6" s="296">
        <f>IF(M6="","",(ROUNDUP((K40*M8/M4/M6),0)*M6))</f>
        <v>53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0.52631578947368418</v>
      </c>
      <c r="Y6" s="29"/>
      <c r="Z6" s="78" t="s">
        <v>62</v>
      </c>
      <c r="AA6" s="321" t="str">
        <f>IF($C$6="","",$C$6)</f>
        <v>PWN25030-HS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326" t="s">
        <v>46</v>
      </c>
      <c r="AM6" s="327"/>
      <c r="AN6" s="296">
        <f>IF($P$6="","",$P$6)</f>
        <v>53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0.52631578947368418</v>
      </c>
      <c r="AW6" s="29"/>
      <c r="AX6" s="78" t="s">
        <v>62</v>
      </c>
      <c r="AY6" s="321" t="str">
        <f>IF($C$6="","",$C$6)</f>
        <v>PWN25030-HS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326" t="s">
        <v>46</v>
      </c>
      <c r="BK6" s="327"/>
      <c r="BL6" s="296">
        <f>IF($P$6="","",$P$6)</f>
        <v>53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0.52631578947368418</v>
      </c>
      <c r="BU6" s="29"/>
      <c r="BV6" s="78" t="s">
        <v>62</v>
      </c>
      <c r="BW6" s="321" t="str">
        <f>IF($C$6="","",$C$6)</f>
        <v>PWN25030-HS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326" t="s">
        <v>46</v>
      </c>
      <c r="CI6" s="327"/>
      <c r="CJ6" s="296">
        <f>IF($P$6="","",$P$6)</f>
        <v>53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0.52631578947368418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374755</v>
      </c>
      <c r="D8" s="369"/>
      <c r="E8" s="370"/>
      <c r="F8" s="363"/>
      <c r="G8" s="364"/>
      <c r="H8" s="292" t="s">
        <v>48</v>
      </c>
      <c r="I8" s="293"/>
      <c r="J8" s="134"/>
      <c r="K8" s="28"/>
      <c r="L8" s="83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374755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374755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374755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6000</v>
      </c>
      <c r="D10" s="416"/>
      <c r="E10" s="417"/>
      <c r="F10" s="361"/>
      <c r="G10" s="362"/>
      <c r="H10" s="292" t="s">
        <v>49</v>
      </c>
      <c r="I10" s="293"/>
      <c r="J10" s="135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6000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7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6000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7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6000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7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6000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0</v>
      </c>
      <c r="AD14" s="119">
        <f t="shared" ref="AD14:AI14" si="0">F41</f>
        <v>7.6</v>
      </c>
      <c r="AE14" s="120">
        <f t="shared" si="0"/>
        <v>0</v>
      </c>
      <c r="AF14" s="121">
        <f>H41</f>
        <v>0</v>
      </c>
      <c r="AG14" s="119">
        <f t="shared" si="0"/>
        <v>2</v>
      </c>
      <c r="AH14" s="120">
        <f t="shared" si="0"/>
        <v>0</v>
      </c>
      <c r="AI14" s="120">
        <f t="shared" si="0"/>
        <v>6000</v>
      </c>
      <c r="AJ14" s="122">
        <f>L41</f>
        <v>0</v>
      </c>
      <c r="AK14" s="64"/>
      <c r="AL14" s="264"/>
      <c r="AM14" s="265"/>
      <c r="AN14" s="266"/>
      <c r="AO14" s="267"/>
      <c r="AP14" s="268"/>
      <c r="AQ14" s="125">
        <f>S41</f>
        <v>2</v>
      </c>
      <c r="AR14" s="63"/>
      <c r="AS14" s="122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0</v>
      </c>
      <c r="BB14" s="119">
        <f t="shared" ref="BB14" si="1">AD41</f>
        <v>7.6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2</v>
      </c>
      <c r="BF14" s="120">
        <f t="shared" ref="BF14" si="4">AH41</f>
        <v>0</v>
      </c>
      <c r="BG14" s="120">
        <f t="shared" ref="BG14" si="5">AI41</f>
        <v>6000</v>
      </c>
      <c r="BH14" s="122">
        <f>AJ41</f>
        <v>0</v>
      </c>
      <c r="BI14" s="64"/>
      <c r="BJ14" s="264"/>
      <c r="BK14" s="265"/>
      <c r="BL14" s="266"/>
      <c r="BM14" s="267"/>
      <c r="BN14" s="268"/>
      <c r="BO14" s="125">
        <f>AQ41</f>
        <v>2</v>
      </c>
      <c r="BP14" s="63"/>
      <c r="BQ14" s="122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0</v>
      </c>
      <c r="BZ14" s="119">
        <f t="shared" ref="BZ14" si="6">BB41</f>
        <v>7.6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2</v>
      </c>
      <c r="CD14" s="120">
        <f t="shared" ref="CD14" si="9">BF41</f>
        <v>0</v>
      </c>
      <c r="CE14" s="120">
        <f t="shared" ref="CE14" si="10">BG41</f>
        <v>6000</v>
      </c>
      <c r="CF14" s="122">
        <f>BH41</f>
        <v>0</v>
      </c>
      <c r="CG14" s="64"/>
      <c r="CH14" s="264"/>
      <c r="CI14" s="265"/>
      <c r="CJ14" s="266"/>
      <c r="CK14" s="267"/>
      <c r="CL14" s="268"/>
      <c r="CM14" s="125">
        <f>BO41</f>
        <v>2</v>
      </c>
      <c r="CN14" s="63"/>
      <c r="CO14" s="122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8">
        <v>42177</v>
      </c>
      <c r="C15" s="162" t="s">
        <v>79</v>
      </c>
      <c r="D15" s="139">
        <v>27833</v>
      </c>
      <c r="E15" s="139">
        <v>0</v>
      </c>
      <c r="F15" s="142">
        <v>2</v>
      </c>
      <c r="G15" s="143">
        <v>0</v>
      </c>
      <c r="H15" s="99">
        <f>IF(G15="","",(IF($P$8=0,"",(G15/$M$6)/$P$8)))</f>
        <v>0</v>
      </c>
      <c r="I15" s="100">
        <f>IF(G15="","",(SUM(E15+F15+S15)))</f>
        <v>2</v>
      </c>
      <c r="J15" s="101">
        <f>SUM(G$14:G15)</f>
        <v>0</v>
      </c>
      <c r="K15" s="101">
        <f t="shared" ref="K15:K40" si="11">C$10-J15</f>
        <v>6000</v>
      </c>
      <c r="L15" s="102">
        <f>IF(G15="",0,$J$6*(I15-F15-S15))</f>
        <v>0</v>
      </c>
      <c r="M15" s="103">
        <f>G15</f>
        <v>0</v>
      </c>
      <c r="N15" s="240" t="str">
        <f>IF(L15=0,"",(M15/L15))</f>
        <v/>
      </c>
      <c r="O15" s="241"/>
      <c r="P15" s="432"/>
      <c r="Q15" s="433"/>
      <c r="R15" s="434"/>
      <c r="S15" s="146">
        <v>0</v>
      </c>
      <c r="T15" s="148">
        <v>0</v>
      </c>
      <c r="U15" s="148">
        <v>0</v>
      </c>
      <c r="V15" s="408"/>
      <c r="W15" s="409"/>
      <c r="X15" s="409"/>
      <c r="Y15" s="410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6000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6000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6000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8">
        <v>42178</v>
      </c>
      <c r="C16" s="162" t="s">
        <v>80</v>
      </c>
      <c r="D16" s="139">
        <v>27825</v>
      </c>
      <c r="E16" s="139">
        <v>0</v>
      </c>
      <c r="F16" s="141">
        <v>5.6</v>
      </c>
      <c r="G16" s="143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7.6</v>
      </c>
      <c r="J16" s="101">
        <f>SUM(G$14:G16)</f>
        <v>0</v>
      </c>
      <c r="K16" s="101">
        <f>C$10-J16</f>
        <v>6000</v>
      </c>
      <c r="L16" s="102">
        <f t="shared" ref="L16:L40" si="14">IF(G16="",0,$J$6*(I16-F16-S16))</f>
        <v>0</v>
      </c>
      <c r="M16" s="103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6">
        <v>2</v>
      </c>
      <c r="T16" s="148">
        <v>4</v>
      </c>
      <c r="U16" s="148">
        <v>0</v>
      </c>
      <c r="V16" s="408" t="s">
        <v>81</v>
      </c>
      <c r="W16" s="409"/>
      <c r="X16" s="409"/>
      <c r="Y16" s="410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6000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6000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6000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8"/>
      <c r="C17" s="139"/>
      <c r="D17" s="139"/>
      <c r="E17" s="139"/>
      <c r="F17" s="141"/>
      <c r="G17" s="143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6000</v>
      </c>
      <c r="L17" s="102">
        <f t="shared" si="14"/>
        <v>0</v>
      </c>
      <c r="M17" s="103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6"/>
      <c r="T17" s="148"/>
      <c r="U17" s="148"/>
      <c r="V17" s="435" t="s">
        <v>82</v>
      </c>
      <c r="W17" s="436"/>
      <c r="X17" s="436"/>
      <c r="Y17" s="437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6000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6000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6000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6000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6"/>
      <c r="T18" s="148"/>
      <c r="U18" s="148"/>
      <c r="V18" s="408" t="s">
        <v>83</v>
      </c>
      <c r="W18" s="409"/>
      <c r="X18" s="409"/>
      <c r="Y18" s="410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6000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6000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6000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6000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6"/>
      <c r="T19" s="148"/>
      <c r="U19" s="148"/>
      <c r="V19" s="408"/>
      <c r="W19" s="409"/>
      <c r="X19" s="409"/>
      <c r="Y19" s="410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6000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6000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6000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6000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6"/>
      <c r="T20" s="148"/>
      <c r="U20" s="148"/>
      <c r="V20" s="408"/>
      <c r="W20" s="409"/>
      <c r="X20" s="409"/>
      <c r="Y20" s="410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6000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6000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6000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6000</v>
      </c>
      <c r="L21" s="102">
        <f t="shared" si="14"/>
        <v>0</v>
      </c>
      <c r="M21" s="103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6"/>
      <c r="T21" s="148"/>
      <c r="U21" s="148"/>
      <c r="V21" s="408"/>
      <c r="W21" s="409"/>
      <c r="X21" s="409"/>
      <c r="Y21" s="410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6000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6000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6000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6000</v>
      </c>
      <c r="L22" s="102">
        <f t="shared" si="14"/>
        <v>0</v>
      </c>
      <c r="M22" s="103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6"/>
      <c r="T22" s="148"/>
      <c r="U22" s="148"/>
      <c r="V22" s="408"/>
      <c r="W22" s="409"/>
      <c r="X22" s="409"/>
      <c r="Y22" s="410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6000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6000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6000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6000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6"/>
      <c r="T23" s="148"/>
      <c r="U23" s="148"/>
      <c r="V23" s="408"/>
      <c r="W23" s="409"/>
      <c r="X23" s="409"/>
      <c r="Y23" s="410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6000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6000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6000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6000</v>
      </c>
      <c r="L24" s="102">
        <f t="shared" si="14"/>
        <v>0</v>
      </c>
      <c r="M24" s="103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6"/>
      <c r="T24" s="148"/>
      <c r="U24" s="148"/>
      <c r="V24" s="408"/>
      <c r="W24" s="409"/>
      <c r="X24" s="409"/>
      <c r="Y24" s="410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6000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6000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6000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6000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6"/>
      <c r="T25" s="148"/>
      <c r="U25" s="148"/>
      <c r="V25" s="408"/>
      <c r="W25" s="409"/>
      <c r="X25" s="409"/>
      <c r="Y25" s="410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6000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6000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6000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6000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6"/>
      <c r="T26" s="148"/>
      <c r="U26" s="148"/>
      <c r="V26" s="408"/>
      <c r="W26" s="409"/>
      <c r="X26" s="409"/>
      <c r="Y26" s="410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6000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6000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6000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6000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6"/>
      <c r="T27" s="148"/>
      <c r="U27" s="148"/>
      <c r="V27" s="408"/>
      <c r="W27" s="409"/>
      <c r="X27" s="409"/>
      <c r="Y27" s="410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6000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6000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6000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6000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6"/>
      <c r="T28" s="148"/>
      <c r="U28" s="148"/>
      <c r="V28" s="408"/>
      <c r="W28" s="409"/>
      <c r="X28" s="409"/>
      <c r="Y28" s="410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6000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6000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6000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6000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6"/>
      <c r="T29" s="148"/>
      <c r="U29" s="148"/>
      <c r="V29" s="408"/>
      <c r="W29" s="409"/>
      <c r="X29" s="409"/>
      <c r="Y29" s="410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6000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6000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6000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6000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6"/>
      <c r="T30" s="148"/>
      <c r="U30" s="148"/>
      <c r="V30" s="408"/>
      <c r="W30" s="409"/>
      <c r="X30" s="409"/>
      <c r="Y30" s="410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6000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6000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6000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6000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6"/>
      <c r="T31" s="148"/>
      <c r="U31" s="148"/>
      <c r="V31" s="408"/>
      <c r="W31" s="409"/>
      <c r="X31" s="409"/>
      <c r="Y31" s="410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6000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6000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6000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6000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6"/>
      <c r="T32" s="148"/>
      <c r="U32" s="148"/>
      <c r="V32" s="408"/>
      <c r="W32" s="409"/>
      <c r="X32" s="409"/>
      <c r="Y32" s="410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6000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6000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6000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6000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6"/>
      <c r="T33" s="148"/>
      <c r="U33" s="148"/>
      <c r="V33" s="408"/>
      <c r="W33" s="409"/>
      <c r="X33" s="409"/>
      <c r="Y33" s="410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6000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6000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6000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6000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6"/>
      <c r="T34" s="148"/>
      <c r="U34" s="148"/>
      <c r="V34" s="408"/>
      <c r="W34" s="409"/>
      <c r="X34" s="409"/>
      <c r="Y34" s="410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6000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6000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6000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6000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6"/>
      <c r="T35" s="148"/>
      <c r="U35" s="148"/>
      <c r="V35" s="408"/>
      <c r="W35" s="409"/>
      <c r="X35" s="409"/>
      <c r="Y35" s="410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6000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6000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6000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6000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6"/>
      <c r="T36" s="148"/>
      <c r="U36" s="148"/>
      <c r="V36" s="408"/>
      <c r="W36" s="409"/>
      <c r="X36" s="409"/>
      <c r="Y36" s="410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6000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6000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6000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6000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6"/>
      <c r="T37" s="148"/>
      <c r="U37" s="148"/>
      <c r="V37" s="408"/>
      <c r="W37" s="409"/>
      <c r="X37" s="409"/>
      <c r="Y37" s="410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6000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6000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6000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6000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6"/>
      <c r="T38" s="148"/>
      <c r="U38" s="148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6000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6000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6000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6000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6000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6000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6000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6000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6000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6000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6000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5">
        <f>SUM(E15:E40)</f>
        <v>0</v>
      </c>
      <c r="F41" s="115">
        <f>SUM(F15:F40)</f>
        <v>7.6</v>
      </c>
      <c r="G41" s="116">
        <f>SUM(G15:G40)</f>
        <v>0</v>
      </c>
      <c r="H41" s="117">
        <f>SUM(H15:H40)</f>
        <v>0</v>
      </c>
      <c r="I41" s="115">
        <f>IF(X4="",0,(SUM(I15:I40)-X4))</f>
        <v>2</v>
      </c>
      <c r="J41" s="116">
        <f>J40</f>
        <v>0</v>
      </c>
      <c r="K41" s="116">
        <f>K40</f>
        <v>6000</v>
      </c>
      <c r="L41" s="115">
        <f>SUM(L15:L40)</f>
        <v>0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2</v>
      </c>
      <c r="T41" s="112"/>
      <c r="U41" s="124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0</v>
      </c>
      <c r="AD41" s="115">
        <f>SUM(AD14:AD40)</f>
        <v>7.6</v>
      </c>
      <c r="AE41" s="116">
        <f>SUM(AE14:AE40)</f>
        <v>0</v>
      </c>
      <c r="AF41" s="117">
        <f>SUM(AF14:AF40)</f>
        <v>0</v>
      </c>
      <c r="AG41" s="115">
        <f>SUM(AG14:AG40)</f>
        <v>2</v>
      </c>
      <c r="AH41" s="116">
        <f>AH40</f>
        <v>0</v>
      </c>
      <c r="AI41" s="116">
        <f>AI40</f>
        <v>6000</v>
      </c>
      <c r="AJ41" s="115">
        <f>SUM(AJ14:AJ40)</f>
        <v>0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2</v>
      </c>
      <c r="AR41" s="68"/>
      <c r="AS41" s="126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0</v>
      </c>
      <c r="BB41" s="115">
        <f>SUM(BB14:BB40)</f>
        <v>7.6</v>
      </c>
      <c r="BC41" s="116">
        <f>SUM(BC14:BC40)</f>
        <v>0</v>
      </c>
      <c r="BD41" s="117">
        <f>SUM(BD14:BD40)</f>
        <v>0</v>
      </c>
      <c r="BE41" s="115">
        <f>SUM(BE14:BE40)</f>
        <v>2</v>
      </c>
      <c r="BF41" s="116">
        <f>BF40</f>
        <v>0</v>
      </c>
      <c r="BG41" s="116">
        <f>BG40</f>
        <v>6000</v>
      </c>
      <c r="BH41" s="115">
        <f>SUM(BH14:BH40)</f>
        <v>0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2</v>
      </c>
      <c r="BP41" s="115"/>
      <c r="BQ41" s="126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0</v>
      </c>
      <c r="BZ41" s="115">
        <f>SUM(BZ14:BZ40)</f>
        <v>7.6</v>
      </c>
      <c r="CA41" s="116">
        <f>SUM(CA14:CA40)</f>
        <v>0</v>
      </c>
      <c r="CB41" s="117">
        <f>SUM(CB14:CB40)</f>
        <v>0</v>
      </c>
      <c r="CC41" s="115">
        <f>SUM(CC14:CC40)</f>
        <v>2</v>
      </c>
      <c r="CD41" s="116">
        <f>CD40</f>
        <v>0</v>
      </c>
      <c r="CE41" s="116">
        <f>CE40</f>
        <v>6000</v>
      </c>
      <c r="CF41" s="115">
        <f>SUM(CF14:CF40)</f>
        <v>0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2</v>
      </c>
      <c r="CN41" s="115"/>
      <c r="CO41" s="126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1" t="str">
        <f>IF(CF41=0,"",CF41)</f>
        <v/>
      </c>
      <c r="E43" s="170" t="s">
        <v>58</v>
      </c>
      <c r="F43" s="170"/>
      <c r="G43" s="171"/>
      <c r="H43" s="79"/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 t="str">
        <f>IF($D$43="","",$D$43)</f>
        <v/>
      </c>
      <c r="AC43" s="170" t="s">
        <v>58</v>
      </c>
      <c r="AD43" s="170"/>
      <c r="AE43" s="171"/>
      <c r="AF43" s="133" t="str">
        <f>IF($H$43="","",$H$43)</f>
        <v/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 t="str">
        <f>IF($D$43="","",$D$43)</f>
        <v/>
      </c>
      <c r="BA43" s="170" t="s">
        <v>58</v>
      </c>
      <c r="BB43" s="170"/>
      <c r="BC43" s="171"/>
      <c r="BD43" s="133" t="str">
        <f>IF($H$43="","",$H$43)</f>
        <v/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 t="str">
        <f>IF($D$43="","",$D$43)</f>
        <v/>
      </c>
      <c r="BY43" s="170" t="s">
        <v>58</v>
      </c>
      <c r="BZ43" s="170"/>
      <c r="CA43" s="171"/>
      <c r="CB43" s="133" t="str">
        <f>IF($H$43="","",$H$43)</f>
        <v/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2" t="str">
        <f>IF(D43="","",(D45/D43))</f>
        <v/>
      </c>
      <c r="E44" s="163" t="s">
        <v>54</v>
      </c>
      <c r="F44" s="163"/>
      <c r="G44" s="164"/>
      <c r="H44" s="93" t="str">
        <f>IF(CO41=0,"",CO41)</f>
        <v/>
      </c>
      <c r="I44" s="71">
        <v>2</v>
      </c>
      <c r="J44" s="193" t="s">
        <v>33</v>
      </c>
      <c r="K44" s="194"/>
      <c r="L44" s="96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 t="str">
        <f>IF($D$44="","",$D$44)</f>
        <v/>
      </c>
      <c r="AC44" s="163" t="s">
        <v>54</v>
      </c>
      <c r="AD44" s="163"/>
      <c r="AE44" s="164"/>
      <c r="AF44" s="93" t="str">
        <f>IF($H$44="","",$H$44)</f>
        <v/>
      </c>
      <c r="AG44" s="71">
        <v>2</v>
      </c>
      <c r="AH44" s="193" t="s">
        <v>33</v>
      </c>
      <c r="AI44" s="194"/>
      <c r="AJ44" s="96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 t="str">
        <f>IF($D$44="","",$D$44)</f>
        <v/>
      </c>
      <c r="BA44" s="163" t="s">
        <v>54</v>
      </c>
      <c r="BB44" s="163"/>
      <c r="BC44" s="164"/>
      <c r="BD44" s="93" t="str">
        <f>IF($H$44="","",$H$44)</f>
        <v/>
      </c>
      <c r="BE44" s="71">
        <v>2</v>
      </c>
      <c r="BF44" s="193" t="s">
        <v>33</v>
      </c>
      <c r="BG44" s="194"/>
      <c r="BH44" s="96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 t="str">
        <f>IF($D$44="","",$D$44)</f>
        <v/>
      </c>
      <c r="BY44" s="163" t="s">
        <v>54</v>
      </c>
      <c r="BZ44" s="163"/>
      <c r="CA44" s="164"/>
      <c r="CB44" s="93" t="str">
        <f>IF($H$44="","",$H$44)</f>
        <v/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3" t="str">
        <f>IF(CA41=0,"",CA41)</f>
        <v/>
      </c>
      <c r="E45" s="163" t="s">
        <v>55</v>
      </c>
      <c r="F45" s="163"/>
      <c r="G45" s="164"/>
      <c r="H45" s="93">
        <f>IF(P4="","",(P4*2))</f>
        <v>106</v>
      </c>
      <c r="I45" s="71">
        <v>3</v>
      </c>
      <c r="J45" s="209" t="s">
        <v>34</v>
      </c>
      <c r="K45" s="210"/>
      <c r="L45" s="97">
        <f>$CF$45</f>
        <v>0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3" t="str">
        <f>IF($D$45="","",$D$45)</f>
        <v/>
      </c>
      <c r="AC45" s="163" t="s">
        <v>55</v>
      </c>
      <c r="AD45" s="163"/>
      <c r="AE45" s="164"/>
      <c r="AF45" s="93">
        <f>IF($H$45="","",$H$45)</f>
        <v>106</v>
      </c>
      <c r="AG45" s="71">
        <v>3</v>
      </c>
      <c r="AH45" s="209" t="s">
        <v>34</v>
      </c>
      <c r="AI45" s="210"/>
      <c r="AJ45" s="97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3" t="str">
        <f>IF($D$45="","",$D$45)</f>
        <v/>
      </c>
      <c r="BA45" s="163" t="s">
        <v>55</v>
      </c>
      <c r="BB45" s="163"/>
      <c r="BC45" s="164"/>
      <c r="BD45" s="93">
        <f>IF($H$45="","",$H$45)</f>
        <v>106</v>
      </c>
      <c r="BE45" s="71">
        <v>3</v>
      </c>
      <c r="BF45" s="209" t="s">
        <v>34</v>
      </c>
      <c r="BG45" s="210"/>
      <c r="BH45" s="97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3" t="str">
        <f>IF($D$45="","",$D$45)</f>
        <v/>
      </c>
      <c r="BY45" s="163" t="s">
        <v>55</v>
      </c>
      <c r="BZ45" s="163"/>
      <c r="CA45" s="164"/>
      <c r="CB45" s="93">
        <f>IF($H$45="","",$H$45)</f>
        <v>106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5"/>
      <c r="C46" s="156"/>
      <c r="D46" s="157"/>
      <c r="E46" s="163" t="s">
        <v>56</v>
      </c>
      <c r="F46" s="163"/>
      <c r="G46" s="164"/>
      <c r="H46" s="93" t="str">
        <f>IF(D45="","",((H43+H44+H45)-D45))</f>
        <v/>
      </c>
      <c r="I46" s="71">
        <v>4</v>
      </c>
      <c r="J46" s="193" t="s">
        <v>37</v>
      </c>
      <c r="K46" s="194"/>
      <c r="L46" s="97">
        <f>$CF$46</f>
        <v>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 t="str">
        <f>IF($H$46="","",$H$46)</f>
        <v/>
      </c>
      <c r="AG46" s="71">
        <v>4</v>
      </c>
      <c r="AH46" s="193" t="s">
        <v>37</v>
      </c>
      <c r="AI46" s="194"/>
      <c r="AJ46" s="97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 t="str">
        <f>IF($H$46="","",$H$46)</f>
        <v/>
      </c>
      <c r="BE46" s="71">
        <v>4</v>
      </c>
      <c r="BF46" s="193" t="s">
        <v>37</v>
      </c>
      <c r="BG46" s="194"/>
      <c r="BH46" s="97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 t="str">
        <f>IF($H$46="","",$H$46)</f>
        <v/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8"/>
      <c r="C47" s="159"/>
      <c r="D47" s="160"/>
      <c r="E47" s="165" t="s">
        <v>57</v>
      </c>
      <c r="F47" s="166"/>
      <c r="G47" s="167"/>
      <c r="H47" s="94" t="str">
        <f>IF(H46="","",(IF(H46&gt;0,(H46*M8)*(-1),ABS(H46*M8))))</f>
        <v/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 t="str">
        <f>IF($H$47="","",$H$47)</f>
        <v/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 t="str">
        <f>IF($H$47="","",$H$47)</f>
        <v/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 t="str">
        <f>IF($H$47="","",$H$47)</f>
        <v/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2015-06-25T13:42:44Z</dcterms:modified>
</cp:coreProperties>
</file>