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1" i="51" l="1"/>
  <c r="E21" i="51"/>
  <c r="F21" i="51"/>
  <c r="G21" i="51"/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BF41" i="51" s="1"/>
  <c r="CD14" i="51" s="1"/>
  <c r="AH37" i="51"/>
  <c r="AH31" i="51"/>
  <c r="AH21" i="51"/>
  <c r="AH29" i="51"/>
  <c r="AH23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6" i="51" l="1"/>
  <c r="BF24" i="51"/>
  <c r="BF33" i="51"/>
  <c r="BF23" i="51"/>
  <c r="BF19" i="51"/>
  <c r="BF22" i="51"/>
  <c r="BF38" i="51"/>
  <c r="BF39" i="51"/>
  <c r="BF31" i="51"/>
  <c r="BF32" i="51"/>
  <c r="BF16" i="51"/>
  <c r="BF17" i="51"/>
  <c r="BF28" i="51"/>
  <c r="BC41" i="51"/>
  <c r="CA14" i="51" s="1"/>
  <c r="CD17" i="51" s="1"/>
  <c r="BF2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29" i="51"/>
  <c r="CD38" i="51"/>
  <c r="CD27" i="51"/>
  <c r="CD28" i="51"/>
  <c r="CA41" i="51"/>
  <c r="D45" i="51" s="1"/>
  <c r="AB45" i="51" s="1"/>
  <c r="CD32" i="51"/>
  <c r="CD15" i="51"/>
  <c r="CD33" i="51"/>
  <c r="CD20" i="51"/>
  <c r="CD16" i="51"/>
  <c r="CD26" i="51"/>
  <c r="CD31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<sst xmlns="http://schemas.openxmlformats.org/spreadsheetml/2006/main" count="321" uniqueCount="99">
  <si>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</si>
  <si>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</si>
  <si>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</si>
  <si>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</si>
  <si>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</si>
  <si>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</si>
  <si>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</si>
  <si>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</si>
  <si>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</si>
  <si>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</si>
  <si>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</si>
  <si>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</si>
  <si>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</si>
  <si>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</si>
  <si>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</si>
  <si>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</si>
  <si>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</si>
  <si>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</si>
  <si>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</si>
  <si>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</si>
  <si>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</si>
  <si>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</si>
  <si>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</si>
  <si>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</si>
  <si>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</si>
  <si>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</si>
  <si>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</si>
  <si>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</si>
  <si>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</si>
  <si>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</si>
  <si>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</si>
  <si>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</si>
  <si>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</si>
  <si>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</si>
  <si>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</si>
  <si>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</si>
  <si>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</si>
  <si>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</si>
  <si>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</si>
  <si>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</si>
  <si>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</si>
  <si>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</si>
  <si>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</si>
  <si>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</si>
  <si>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</si>
  <si>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</si>
  <si>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</si>
  <si>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</si>
  <si>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</si>
  <si>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</si>
  <si>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</si>
  <si>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</si>
  <si>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</si>
  <si>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</si>
  <si>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</si>
  <si>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</si>
  <si>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</si>
  <si>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</si>
  <si>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</si>
  <si>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</si>
  <si>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</si>
  <si>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</si>
  <si>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</si>
  <si>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</si>
  <si>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</si>
  <si>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</si>
  <si>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</si>
  <si>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</si>
  <si>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</si>
  <si>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</si>
  <si>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</si>
  <si>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</si>
  <si>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</si>
  <si>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</si>
  <si>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</si>
  <si>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</si>
  <si>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</si>
  <si>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S5</t>
  </si>
  <si>
    <t>PWN25055-HS</t>
  </si>
  <si>
    <t>ED</t>
  </si>
  <si>
    <t>JC</t>
  </si>
  <si>
    <t>DM</t>
  </si>
  <si>
    <t>N/A</t>
  </si>
  <si>
    <t>E</t>
  </si>
  <si>
    <t>TC</t>
  </si>
  <si>
    <t>Mvd from S1</t>
  </si>
  <si>
    <t>1on1-per-AW</t>
  </si>
  <si>
    <t>P8830</t>
  </si>
  <si>
    <r>
      <t xml:space="preserve">19 </t>
    </r>
    <r>
      <rPr>
        <sz val="9"/>
        <color indexed="8"/>
        <rFont val="Arial"/>
        <family val="2"/>
      </rPr>
      <t>cng st4/10h/12/ball screw in invert</t>
    </r>
  </si>
  <si>
    <t>JUNE IN</t>
  </si>
  <si>
    <t>JUNE OUT</t>
  </si>
  <si>
    <t>6AM</t>
  </si>
  <si>
    <t>YES</t>
  </si>
  <si>
    <t>OK</t>
  </si>
  <si>
    <t>OK FROM SR</t>
  </si>
  <si>
    <t>LW</t>
  </si>
  <si>
    <t>P8883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</si>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</sst>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77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24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24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24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24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83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27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25.9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E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27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25.9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E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27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25.9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E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27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25.9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78</v>
      </c>
      <c r="D6" s="427"/>
      <c r="E6" s="428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0.92664092664092668</v>
      </c>
      <c r="Y6" s="29"/>
      <c r="Z6" s="78" t="s">
        <v>62</v>
      </c>
      <c r="AA6" s="322" t="str">
        <f>IF($C$6="","",$C$6)</f>
        <v>PWN25055-HS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0.92664092664092668</v>
      </c>
      <c r="AW6" s="29"/>
      <c r="AX6" s="78" t="s">
        <v>62</v>
      </c>
      <c r="AY6" s="322" t="str">
        <f>IF($C$6="","",$C$6)</f>
        <v>PWN25055-HS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0.92664092664092668</v>
      </c>
      <c r="BU6" s="29"/>
      <c r="BV6" s="78" t="s">
        <v>62</v>
      </c>
      <c r="BW6" s="322" t="str">
        <f>IF($C$6="","",$C$6)</f>
        <v>PWN25055-HS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0.92664092664092668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375165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375165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375165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375165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9">
        <v>3000</v>
      </c>
      <c r="D10" s="419"/>
      <c r="E10" s="420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9" t="s">
        <v>76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10.1</v>
      </c>
      <c r="AD14" s="118">
        <f t="shared" ref="AD14:AI14" si="0">F41</f>
        <v>25.9</v>
      </c>
      <c r="AE14" s="119">
        <f t="shared" si="0"/>
        <v>3150</v>
      </c>
      <c r="AF14" s="120">
        <f>H41</f>
        <v>27.533333333333339</v>
      </c>
      <c r="AG14" s="118">
        <f t="shared" si="0"/>
        <v>11.600000000000001</v>
      </c>
      <c r="AH14" s="119">
        <f t="shared" si="0"/>
        <v>3150</v>
      </c>
      <c r="AI14" s="119">
        <f t="shared" si="0"/>
        <v>-150</v>
      </c>
      <c r="AJ14" s="121">
        <f>L41</f>
        <v>3332.9999999999995</v>
      </c>
      <c r="AK14" s="64"/>
      <c r="AL14" s="265"/>
      <c r="AM14" s="266"/>
      <c r="AN14" s="267"/>
      <c r="AO14" s="268"/>
      <c r="AP14" s="269"/>
      <c r="AQ14" s="124">
        <f>S41</f>
        <v>1.5</v>
      </c>
      <c r="AR14" s="63"/>
      <c r="AS14" s="121">
        <f>U41</f>
        <v>219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10.1</v>
      </c>
      <c r="BB14" s="118">
        <f t="shared" ref="BB14" si="1">AD41</f>
        <v>25.9</v>
      </c>
      <c r="BC14" s="119">
        <f t="shared" ref="BC14" si="2">AE41</f>
        <v>3150</v>
      </c>
      <c r="BD14" s="120">
        <f>AF41</f>
        <v>27.533333333333339</v>
      </c>
      <c r="BE14" s="118">
        <f t="shared" ref="BE14" si="3">AG41</f>
        <v>11.600000000000001</v>
      </c>
      <c r="BF14" s="119">
        <f t="shared" ref="BF14" si="4">AH41</f>
        <v>3150</v>
      </c>
      <c r="BG14" s="119">
        <f t="shared" ref="BG14" si="5">AI41</f>
        <v>-150</v>
      </c>
      <c r="BH14" s="121">
        <f>AJ41</f>
        <v>3332.9999999999995</v>
      </c>
      <c r="BI14" s="64"/>
      <c r="BJ14" s="265"/>
      <c r="BK14" s="266"/>
      <c r="BL14" s="267"/>
      <c r="BM14" s="268"/>
      <c r="BN14" s="269"/>
      <c r="BO14" s="124">
        <f>AQ41</f>
        <v>1.5</v>
      </c>
      <c r="BP14" s="63"/>
      <c r="BQ14" s="121">
        <f>AS41</f>
        <v>219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10.1</v>
      </c>
      <c r="BZ14" s="118">
        <f t="shared" ref="BZ14" si="6">BB41</f>
        <v>25.9</v>
      </c>
      <c r="CA14" s="119">
        <f t="shared" ref="CA14" si="7">BC41</f>
        <v>3150</v>
      </c>
      <c r="CB14" s="120">
        <f>BD41</f>
        <v>27.533333333333339</v>
      </c>
      <c r="CC14" s="118">
        <f t="shared" ref="CC14" si="8">BE41</f>
        <v>11.600000000000001</v>
      </c>
      <c r="CD14" s="119">
        <f t="shared" ref="CD14" si="9">BF41</f>
        <v>3150</v>
      </c>
      <c r="CE14" s="119">
        <f t="shared" ref="CE14" si="10">BG41</f>
        <v>-150</v>
      </c>
      <c r="CF14" s="121">
        <f>BH41</f>
        <v>3332.9999999999995</v>
      </c>
      <c r="CG14" s="64"/>
      <c r="CH14" s="265"/>
      <c r="CI14" s="266"/>
      <c r="CJ14" s="267"/>
      <c r="CK14" s="268"/>
      <c r="CL14" s="269"/>
      <c r="CM14" s="124">
        <f>BO41</f>
        <v>1.5</v>
      </c>
      <c r="CN14" s="63"/>
      <c r="CO14" s="121">
        <f>BQ41</f>
        <v>219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42180</v>
      </c>
      <c r="C15" s="161" t="s">
        <v>79</v>
      </c>
      <c r="D15" s="138">
        <v>27825</v>
      </c>
      <c r="E15" s="138">
        <v>0</v>
      </c>
      <c r="F15" s="141">
        <v>7.6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5"/>
      <c r="Q15" s="436"/>
      <c r="R15" s="437"/>
      <c r="S15" s="145">
        <v>0</v>
      </c>
      <c r="T15" s="147">
        <v>0</v>
      </c>
      <c r="U15" s="147">
        <v>0</v>
      </c>
      <c r="V15" s="411"/>
      <c r="W15" s="412"/>
      <c r="X15" s="412"/>
      <c r="Y15" s="413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3150</v>
      </c>
      <c r="AI15" s="100">
        <f>C$10-AH15</f>
        <v>-150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3150</v>
      </c>
      <c r="BG15" s="100">
        <f>$C$10-BF15</f>
        <v>-150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3150</v>
      </c>
      <c r="CE15" s="100">
        <f>$C$10-CD15</f>
        <v>-150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42181</v>
      </c>
      <c r="C16" s="161" t="s">
        <v>80</v>
      </c>
      <c r="D16" s="138">
        <v>27927</v>
      </c>
      <c r="E16" s="138">
        <v>0</v>
      </c>
      <c r="F16" s="140">
        <v>7.6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5"/>
      <c r="Q16" s="436"/>
      <c r="R16" s="437"/>
      <c r="S16" s="145">
        <v>0</v>
      </c>
      <c r="T16" s="147">
        <v>0</v>
      </c>
      <c r="U16" s="147">
        <v>69</v>
      </c>
      <c r="V16" s="438">
        <v>11</v>
      </c>
      <c r="W16" s="439"/>
      <c r="X16" s="439"/>
      <c r="Y16" s="44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3150</v>
      </c>
      <c r="AI16" s="100">
        <f t="shared" ref="AI16:AI40" si="19">C$10-AH16</f>
        <v>-150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3150</v>
      </c>
      <c r="BG16" s="100">
        <f t="shared" ref="BG16:BG40" si="25">$C$10-BF16</f>
        <v>-150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3150</v>
      </c>
      <c r="CE16" s="100">
        <f t="shared" ref="CE16:CE40" si="31">$C$10-CD16</f>
        <v>-150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42184</v>
      </c>
      <c r="C17" s="161" t="s">
        <v>81</v>
      </c>
      <c r="D17" s="138">
        <v>27993</v>
      </c>
      <c r="E17" s="138">
        <v>0</v>
      </c>
      <c r="F17" s="140">
        <v>7.6</v>
      </c>
      <c r="G17" s="142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3000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5" t="s">
        <v>82</v>
      </c>
      <c r="Q17" s="436"/>
      <c r="R17" s="437"/>
      <c r="S17" s="145">
        <v>0</v>
      </c>
      <c r="T17" s="147">
        <v>0</v>
      </c>
      <c r="U17" s="147">
        <v>125</v>
      </c>
      <c r="V17" s="438">
        <v>11</v>
      </c>
      <c r="W17" s="439"/>
      <c r="X17" s="439"/>
      <c r="Y17" s="44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3150</v>
      </c>
      <c r="AI17" s="100">
        <f t="shared" si="19"/>
        <v>-150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3150</v>
      </c>
      <c r="BG17" s="100">
        <f t="shared" si="25"/>
        <v>-150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3150</v>
      </c>
      <c r="CE17" s="100">
        <f t="shared" si="31"/>
        <v>-150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42185</v>
      </c>
      <c r="C18" s="161" t="s">
        <v>84</v>
      </c>
      <c r="D18" s="138">
        <v>3529</v>
      </c>
      <c r="E18" s="138">
        <v>0</v>
      </c>
      <c r="F18" s="140">
        <v>1.55</v>
      </c>
      <c r="G18" s="142">
        <v>0</v>
      </c>
      <c r="H18" s="98">
        <f t="shared" si="12"/>
        <v>0</v>
      </c>
      <c r="I18" s="99">
        <f t="shared" si="13"/>
        <v>1.55</v>
      </c>
      <c r="J18" s="100">
        <f>SUM(G$14:G18)</f>
        <v>0</v>
      </c>
      <c r="K18" s="100">
        <f t="shared" si="11"/>
        <v>3000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5"/>
      <c r="Q18" s="436"/>
      <c r="R18" s="437"/>
      <c r="S18" s="145">
        <v>0</v>
      </c>
      <c r="T18" s="147">
        <v>0</v>
      </c>
      <c r="U18" s="147">
        <v>0</v>
      </c>
      <c r="V18" s="411" t="s">
        <v>85</v>
      </c>
      <c r="W18" s="412"/>
      <c r="X18" s="412"/>
      <c r="Y18" s="41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3150</v>
      </c>
      <c r="AI18" s="100">
        <f t="shared" si="19"/>
        <v>-150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3150</v>
      </c>
      <c r="BG18" s="100">
        <f t="shared" si="25"/>
        <v>-150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3150</v>
      </c>
      <c r="CE18" s="100">
        <f t="shared" si="31"/>
        <v>-150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42185</v>
      </c>
      <c r="C19" s="163" t="s">
        <v>84</v>
      </c>
      <c r="D19" s="138">
        <v>3529</v>
      </c>
      <c r="E19" s="138">
        <v>0</v>
      </c>
      <c r="F19" s="140">
        <v>1.55</v>
      </c>
      <c r="G19" s="142">
        <v>0</v>
      </c>
      <c r="H19" s="98">
        <f t="shared" si="12"/>
        <v>0</v>
      </c>
      <c r="I19" s="99">
        <f t="shared" si="13"/>
        <v>1.55</v>
      </c>
      <c r="J19" s="100">
        <f>SUM(G$14:G19)</f>
        <v>0</v>
      </c>
      <c r="K19" s="100">
        <f t="shared" si="11"/>
        <v>3000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5"/>
      <c r="Q19" s="436"/>
      <c r="R19" s="437"/>
      <c r="S19" s="145">
        <v>0</v>
      </c>
      <c r="T19" s="147">
        <v>0</v>
      </c>
      <c r="U19" s="147">
        <v>0</v>
      </c>
      <c r="V19" s="411" t="s">
        <v>86</v>
      </c>
      <c r="W19" s="412"/>
      <c r="X19" s="412"/>
      <c r="Y19" s="41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3150</v>
      </c>
      <c r="AI19" s="100">
        <f t="shared" si="19"/>
        <v>-150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3150</v>
      </c>
      <c r="BG19" s="100">
        <f t="shared" si="25"/>
        <v>-150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3150</v>
      </c>
      <c r="CE19" s="100">
        <f t="shared" si="31"/>
        <v>-150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42185</v>
      </c>
      <c r="C20" s="163" t="s">
        <v>81</v>
      </c>
      <c r="D20" s="138">
        <v>27993</v>
      </c>
      <c r="E20" s="138">
        <v>6.1</v>
      </c>
      <c r="F20" s="140">
        <v>0</v>
      </c>
      <c r="G20" s="142">
        <v>2050</v>
      </c>
      <c r="H20" s="98">
        <f t="shared" si="12"/>
        <v>17.918518518518521</v>
      </c>
      <c r="I20" s="99">
        <f t="shared" si="13"/>
        <v>7.6</v>
      </c>
      <c r="J20" s="100">
        <f>SUM(G$14:G20)</f>
        <v>2050</v>
      </c>
      <c r="K20" s="100">
        <f t="shared" si="11"/>
        <v>950</v>
      </c>
      <c r="L20" s="101">
        <f t="shared" si="14"/>
        <v>2012.9999999999998</v>
      </c>
      <c r="M20" s="102">
        <f t="shared" si="15"/>
        <v>2050</v>
      </c>
      <c r="N20" s="241">
        <f t="shared" si="16"/>
        <v>1.0183805265772481</v>
      </c>
      <c r="O20" s="242"/>
      <c r="P20" s="435" t="s">
        <v>87</v>
      </c>
      <c r="Q20" s="436"/>
      <c r="R20" s="437"/>
      <c r="S20" s="145">
        <v>1.5</v>
      </c>
      <c r="T20" s="147">
        <v>2</v>
      </c>
      <c r="U20" s="147">
        <v>25</v>
      </c>
      <c r="V20" s="438" t="s">
        <v>88</v>
      </c>
      <c r="W20" s="439"/>
      <c r="X20" s="439"/>
      <c r="Y20" s="44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3150</v>
      </c>
      <c r="AI20" s="100">
        <f t="shared" si="19"/>
        <v>-150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3150</v>
      </c>
      <c r="BG20" s="100">
        <f t="shared" si="25"/>
        <v>-150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3150</v>
      </c>
      <c r="CE20" s="100">
        <f t="shared" si="31"/>
        <v>-150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372" t="s">
        <v>89</v>
      </c>
      <c r="D21" s="373"/>
      <c r="E21" s="138">
        <f>SUM(E15:E20)</f>
        <v>6.1</v>
      </c>
      <c r="F21" s="138">
        <f>SUM(F15:F20)</f>
        <v>25.9</v>
      </c>
      <c r="G21" s="142">
        <f>SUM(G15:G20)</f>
        <v>2050</v>
      </c>
      <c r="H21" s="98">
        <f t="shared" si="12"/>
        <v>17.918518518518521</v>
      </c>
      <c r="I21" s="99">
        <f t="shared" si="13"/>
        <v>33.5</v>
      </c>
      <c r="J21" s="100">
        <f>SUM(G$14:G21)</f>
        <v>4100</v>
      </c>
      <c r="K21" s="100">
        <f t="shared" si="11"/>
        <v>-1100</v>
      </c>
      <c r="L21" s="101">
        <f t="shared" si="14"/>
        <v>2013.0000000000005</v>
      </c>
      <c r="M21" s="102">
        <f t="shared" si="15"/>
        <v>2050</v>
      </c>
      <c r="N21" s="241">
        <f t="shared" si="16"/>
        <v>1.0183805265772476</v>
      </c>
      <c r="O21" s="242"/>
      <c r="P21" s="435"/>
      <c r="Q21" s="436"/>
      <c r="R21" s="437"/>
      <c r="S21" s="145">
        <f>SUM(S15:S20)</f>
        <v>1.5</v>
      </c>
      <c r="T21" s="147"/>
      <c r="U21" s="147"/>
      <c r="V21" s="411"/>
      <c r="W21" s="412"/>
      <c r="X21" s="412"/>
      <c r="Y21" s="413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3150</v>
      </c>
      <c r="AI21" s="100">
        <f t="shared" si="19"/>
        <v>-150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3150</v>
      </c>
      <c r="BG21" s="100">
        <f t="shared" si="25"/>
        <v>-150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3150</v>
      </c>
      <c r="CE21" s="100">
        <f t="shared" si="31"/>
        <v>-150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372" t="s">
        <v>90</v>
      </c>
      <c r="D22" s="373"/>
      <c r="E22" s="138">
        <v>-6.1</v>
      </c>
      <c r="F22" s="138">
        <v>-25.9</v>
      </c>
      <c r="G22" s="142">
        <v>-2050</v>
      </c>
      <c r="H22" s="98">
        <f t="shared" si="12"/>
        <v>-17.918518518518521</v>
      </c>
      <c r="I22" s="99">
        <f t="shared" si="13"/>
        <v>-33.5</v>
      </c>
      <c r="J22" s="100">
        <f>SUM(G$14:G22)</f>
        <v>2050</v>
      </c>
      <c r="K22" s="100">
        <f t="shared" si="11"/>
        <v>950</v>
      </c>
      <c r="L22" s="101">
        <f t="shared" si="14"/>
        <v>-2013.0000000000005</v>
      </c>
      <c r="M22" s="102">
        <f t="shared" si="15"/>
        <v>-2050</v>
      </c>
      <c r="N22" s="241">
        <f t="shared" si="16"/>
        <v>1.0183805265772476</v>
      </c>
      <c r="O22" s="242"/>
      <c r="P22" s="435"/>
      <c r="Q22" s="436"/>
      <c r="R22" s="437"/>
      <c r="S22" s="145">
        <v>-1.5</v>
      </c>
      <c r="T22" s="147"/>
      <c r="U22" s="147"/>
      <c r="V22" s="411"/>
      <c r="W22" s="412"/>
      <c r="X22" s="412"/>
      <c r="Y22" s="413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3150</v>
      </c>
      <c r="AI22" s="100">
        <f t="shared" si="19"/>
        <v>-150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3150</v>
      </c>
      <c r="BG22" s="100">
        <f t="shared" si="25"/>
        <v>-150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3150</v>
      </c>
      <c r="CE22" s="100">
        <f t="shared" si="31"/>
        <v>-150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>
        <v>42186</v>
      </c>
      <c r="C23" s="163" t="s">
        <v>95</v>
      </c>
      <c r="D23" s="138">
        <v>3206</v>
      </c>
      <c r="E23" s="138">
        <v>4</v>
      </c>
      <c r="F23" s="138">
        <v>0</v>
      </c>
      <c r="G23" s="142">
        <v>1100</v>
      </c>
      <c r="H23" s="98">
        <f t="shared" si="12"/>
        <v>9.6148148148148156</v>
      </c>
      <c r="I23" s="99">
        <f t="shared" si="13"/>
        <v>4</v>
      </c>
      <c r="J23" s="100">
        <f>SUM(G$14:G23)</f>
        <v>3150</v>
      </c>
      <c r="K23" s="100">
        <f t="shared" si="11"/>
        <v>-150</v>
      </c>
      <c r="L23" s="101">
        <f t="shared" si="14"/>
        <v>1320</v>
      </c>
      <c r="M23" s="102">
        <f t="shared" si="15"/>
        <v>1100</v>
      </c>
      <c r="N23" s="241">
        <f t="shared" si="16"/>
        <v>0.83333333333333337</v>
      </c>
      <c r="O23" s="242"/>
      <c r="P23" s="435" t="s">
        <v>96</v>
      </c>
      <c r="Q23" s="436"/>
      <c r="R23" s="437"/>
      <c r="S23" s="145">
        <v>0</v>
      </c>
      <c r="T23" s="147">
        <v>0</v>
      </c>
      <c r="U23" s="147">
        <v>0</v>
      </c>
      <c r="V23" s="438" t="s">
        <v>97</v>
      </c>
      <c r="W23" s="439"/>
      <c r="X23" s="439"/>
      <c r="Y23" s="44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3150</v>
      </c>
      <c r="AI23" s="100">
        <f t="shared" si="19"/>
        <v>-150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3150</v>
      </c>
      <c r="BG23" s="100">
        <f t="shared" si="25"/>
        <v>-150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3150</v>
      </c>
      <c r="CE23" s="100">
        <f t="shared" si="31"/>
        <v>-150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3150</v>
      </c>
      <c r="K24" s="100">
        <f t="shared" si="11"/>
        <v>-150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5"/>
      <c r="Q24" s="436"/>
      <c r="R24" s="437"/>
      <c r="S24" s="145"/>
      <c r="T24" s="147"/>
      <c r="U24" s="147"/>
      <c r="V24" s="411" t="s">
        <v>98</v>
      </c>
      <c r="W24" s="412"/>
      <c r="X24" s="412"/>
      <c r="Y24" s="413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3150</v>
      </c>
      <c r="AI24" s="100">
        <f t="shared" si="19"/>
        <v>-150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3150</v>
      </c>
      <c r="BG24" s="100">
        <f t="shared" si="25"/>
        <v>-150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3150</v>
      </c>
      <c r="CE24" s="100">
        <f t="shared" si="31"/>
        <v>-150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3150</v>
      </c>
      <c r="K25" s="100">
        <f t="shared" si="11"/>
        <v>-150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5"/>
      <c r="Q25" s="436"/>
      <c r="R25" s="437"/>
      <c r="S25" s="145"/>
      <c r="T25" s="147"/>
      <c r="U25" s="147"/>
      <c r="V25" s="411"/>
      <c r="W25" s="412"/>
      <c r="X25" s="412"/>
      <c r="Y25" s="413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3150</v>
      </c>
      <c r="AI25" s="100">
        <f t="shared" si="19"/>
        <v>-150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3150</v>
      </c>
      <c r="BG25" s="100">
        <f t="shared" si="25"/>
        <v>-150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3150</v>
      </c>
      <c r="CE25" s="100">
        <f t="shared" si="31"/>
        <v>-150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3150</v>
      </c>
      <c r="K26" s="100">
        <f t="shared" si="11"/>
        <v>-150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5"/>
      <c r="Q26" s="436"/>
      <c r="R26" s="437"/>
      <c r="S26" s="145"/>
      <c r="T26" s="147"/>
      <c r="U26" s="147"/>
      <c r="V26" s="411"/>
      <c r="W26" s="412"/>
      <c r="X26" s="412"/>
      <c r="Y26" s="413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3150</v>
      </c>
      <c r="AI26" s="100">
        <f t="shared" si="19"/>
        <v>-150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3150</v>
      </c>
      <c r="BG26" s="100">
        <f t="shared" si="25"/>
        <v>-150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3150</v>
      </c>
      <c r="CE26" s="100">
        <f t="shared" si="31"/>
        <v>-150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3150</v>
      </c>
      <c r="K27" s="100">
        <f t="shared" si="11"/>
        <v>-150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5"/>
      <c r="T27" s="147"/>
      <c r="U27" s="147"/>
      <c r="V27" s="411"/>
      <c r="W27" s="412"/>
      <c r="X27" s="412"/>
      <c r="Y27" s="413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3150</v>
      </c>
      <c r="AI27" s="100">
        <f t="shared" si="19"/>
        <v>-150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3150</v>
      </c>
      <c r="BG27" s="100">
        <f t="shared" si="25"/>
        <v>-150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3150</v>
      </c>
      <c r="CE27" s="100">
        <f t="shared" si="31"/>
        <v>-150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3150</v>
      </c>
      <c r="K28" s="100">
        <f t="shared" si="11"/>
        <v>-150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5"/>
      <c r="T28" s="147"/>
      <c r="U28" s="147"/>
      <c r="V28" s="411"/>
      <c r="W28" s="412"/>
      <c r="X28" s="412"/>
      <c r="Y28" s="41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3150</v>
      </c>
      <c r="AI28" s="100">
        <f t="shared" si="19"/>
        <v>-150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3150</v>
      </c>
      <c r="BG28" s="100">
        <f t="shared" si="25"/>
        <v>-150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3150</v>
      </c>
      <c r="CE28" s="100">
        <f t="shared" si="31"/>
        <v>-150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3150</v>
      </c>
      <c r="K29" s="100">
        <f t="shared" si="11"/>
        <v>-150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5"/>
      <c r="T29" s="147"/>
      <c r="U29" s="147"/>
      <c r="V29" s="411"/>
      <c r="W29" s="412"/>
      <c r="X29" s="412"/>
      <c r="Y29" s="41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3150</v>
      </c>
      <c r="AI29" s="100">
        <f t="shared" si="19"/>
        <v>-150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3150</v>
      </c>
      <c r="BG29" s="100">
        <f t="shared" si="25"/>
        <v>-150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3150</v>
      </c>
      <c r="CE29" s="100">
        <f t="shared" si="31"/>
        <v>-150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3150</v>
      </c>
      <c r="K30" s="100">
        <f t="shared" si="11"/>
        <v>-150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5"/>
      <c r="T30" s="147"/>
      <c r="U30" s="147"/>
      <c r="V30" s="411"/>
      <c r="W30" s="412"/>
      <c r="X30" s="412"/>
      <c r="Y30" s="41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3150</v>
      </c>
      <c r="AI30" s="100">
        <f t="shared" si="19"/>
        <v>-150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3150</v>
      </c>
      <c r="BG30" s="100">
        <f t="shared" si="25"/>
        <v>-150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3150</v>
      </c>
      <c r="CE30" s="100">
        <f t="shared" si="31"/>
        <v>-150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3150</v>
      </c>
      <c r="K31" s="100">
        <f t="shared" si="11"/>
        <v>-150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5"/>
      <c r="T31" s="147"/>
      <c r="U31" s="147"/>
      <c r="V31" s="411"/>
      <c r="W31" s="412"/>
      <c r="X31" s="412"/>
      <c r="Y31" s="41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3150</v>
      </c>
      <c r="AI31" s="100">
        <f t="shared" si="19"/>
        <v>-150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3150</v>
      </c>
      <c r="BG31" s="100">
        <f t="shared" si="25"/>
        <v>-150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3150</v>
      </c>
      <c r="CE31" s="100">
        <f t="shared" si="31"/>
        <v>-150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3150</v>
      </c>
      <c r="K32" s="100">
        <f t="shared" si="11"/>
        <v>-150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5"/>
      <c r="T32" s="147"/>
      <c r="U32" s="147"/>
      <c r="V32" s="411"/>
      <c r="W32" s="412"/>
      <c r="X32" s="412"/>
      <c r="Y32" s="41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3150</v>
      </c>
      <c r="AI32" s="100">
        <f t="shared" si="19"/>
        <v>-150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3150</v>
      </c>
      <c r="BG32" s="100">
        <f t="shared" si="25"/>
        <v>-150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3150</v>
      </c>
      <c r="CE32" s="100">
        <f t="shared" si="31"/>
        <v>-150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3150</v>
      </c>
      <c r="K33" s="100">
        <f t="shared" si="11"/>
        <v>-150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5"/>
      <c r="T33" s="147"/>
      <c r="U33" s="147"/>
      <c r="V33" s="411"/>
      <c r="W33" s="412"/>
      <c r="X33" s="412"/>
      <c r="Y33" s="41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3150</v>
      </c>
      <c r="AI33" s="100">
        <f t="shared" si="19"/>
        <v>-150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3150</v>
      </c>
      <c r="BG33" s="100">
        <f t="shared" si="25"/>
        <v>-150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3150</v>
      </c>
      <c r="CE33" s="100">
        <f t="shared" si="31"/>
        <v>-150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3150</v>
      </c>
      <c r="K34" s="100">
        <f t="shared" si="11"/>
        <v>-150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5"/>
      <c r="T34" s="147"/>
      <c r="U34" s="147"/>
      <c r="V34" s="411"/>
      <c r="W34" s="412"/>
      <c r="X34" s="412"/>
      <c r="Y34" s="41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3150</v>
      </c>
      <c r="AI34" s="100">
        <f t="shared" si="19"/>
        <v>-150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3150</v>
      </c>
      <c r="BG34" s="100">
        <f t="shared" si="25"/>
        <v>-150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3150</v>
      </c>
      <c r="CE34" s="100">
        <f t="shared" si="31"/>
        <v>-150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3150</v>
      </c>
      <c r="K35" s="100">
        <f t="shared" si="11"/>
        <v>-150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5"/>
      <c r="T35" s="147"/>
      <c r="U35" s="147"/>
      <c r="V35" s="411"/>
      <c r="W35" s="412"/>
      <c r="X35" s="412"/>
      <c r="Y35" s="41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3150</v>
      </c>
      <c r="AI35" s="100">
        <f t="shared" si="19"/>
        <v>-150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3150</v>
      </c>
      <c r="BG35" s="100">
        <f t="shared" si="25"/>
        <v>-150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3150</v>
      </c>
      <c r="CE35" s="100">
        <f t="shared" si="31"/>
        <v>-150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3150</v>
      </c>
      <c r="K36" s="100">
        <f t="shared" si="11"/>
        <v>-150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5"/>
      <c r="T36" s="147"/>
      <c r="U36" s="147"/>
      <c r="V36" s="411"/>
      <c r="W36" s="412"/>
      <c r="X36" s="412"/>
      <c r="Y36" s="41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3150</v>
      </c>
      <c r="AI36" s="100">
        <f t="shared" si="19"/>
        <v>-150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3150</v>
      </c>
      <c r="BG36" s="100">
        <f t="shared" si="25"/>
        <v>-150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3150</v>
      </c>
      <c r="CE36" s="100">
        <f t="shared" si="31"/>
        <v>-150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3150</v>
      </c>
      <c r="K37" s="100">
        <f t="shared" si="11"/>
        <v>-150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5"/>
      <c r="T37" s="147"/>
      <c r="U37" s="147"/>
      <c r="V37" s="411"/>
      <c r="W37" s="412"/>
      <c r="X37" s="412"/>
      <c r="Y37" s="41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3150</v>
      </c>
      <c r="AI37" s="100">
        <f t="shared" si="19"/>
        <v>-150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3150</v>
      </c>
      <c r="BG37" s="100">
        <f t="shared" si="25"/>
        <v>-150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3150</v>
      </c>
      <c r="CE37" s="100">
        <f t="shared" si="31"/>
        <v>-150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3150</v>
      </c>
      <c r="K38" s="100">
        <f t="shared" si="11"/>
        <v>-150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5"/>
      <c r="T38" s="147"/>
      <c r="U38" s="147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3150</v>
      </c>
      <c r="AI38" s="100">
        <f t="shared" si="19"/>
        <v>-150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3150</v>
      </c>
      <c r="BG38" s="100">
        <f t="shared" si="25"/>
        <v>-150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3150</v>
      </c>
      <c r="CE38" s="100">
        <f t="shared" si="31"/>
        <v>-150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3150</v>
      </c>
      <c r="K39" s="100">
        <f t="shared" si="11"/>
        <v>-150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3150</v>
      </c>
      <c r="AI39" s="100">
        <f t="shared" si="19"/>
        <v>-150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3150</v>
      </c>
      <c r="BG39" s="100">
        <f t="shared" si="25"/>
        <v>-150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3150</v>
      </c>
      <c r="CE39" s="100">
        <f t="shared" si="31"/>
        <v>-150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3150</v>
      </c>
      <c r="K40" s="100">
        <f t="shared" si="11"/>
        <v>-150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3150</v>
      </c>
      <c r="AI40" s="100">
        <f t="shared" si="19"/>
        <v>-150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3150</v>
      </c>
      <c r="BG40" s="100">
        <f t="shared" si="25"/>
        <v>-150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3150</v>
      </c>
      <c r="CE40" s="100">
        <f t="shared" si="31"/>
        <v>-150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4">
        <f>SUM(E15:E40)</f>
        <v>10.1</v>
      </c>
      <c r="F41" s="114">
        <f>SUM(F15:F40)</f>
        <v>25.9</v>
      </c>
      <c r="G41" s="115">
        <f>SUM(G15:G40)</f>
        <v>3150</v>
      </c>
      <c r="H41" s="116">
        <f>SUM(H15:H40)</f>
        <v>27.533333333333339</v>
      </c>
      <c r="I41" s="114">
        <f>IF(X4="",0,(SUM(I15:I40)-X4))</f>
        <v>11.600000000000001</v>
      </c>
      <c r="J41" s="115">
        <f>J40</f>
        <v>3150</v>
      </c>
      <c r="K41" s="115">
        <f>K40</f>
        <v>-150</v>
      </c>
      <c r="L41" s="114">
        <f>SUM(L15:L40)</f>
        <v>3332.9999999999995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1.5</v>
      </c>
      <c r="T41" s="111"/>
      <c r="U41" s="123">
        <f>SUM(U15:U40)</f>
        <v>219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10.1</v>
      </c>
      <c r="AD41" s="114">
        <f>SUM(AD14:AD40)</f>
        <v>25.9</v>
      </c>
      <c r="AE41" s="115">
        <f>SUM(AE14:AE40)</f>
        <v>3150</v>
      </c>
      <c r="AF41" s="116">
        <f>SUM(AF14:AF40)</f>
        <v>27.533333333333339</v>
      </c>
      <c r="AG41" s="114">
        <f>SUM(AG14:AG40)</f>
        <v>11.600000000000001</v>
      </c>
      <c r="AH41" s="115">
        <f>AH40</f>
        <v>3150</v>
      </c>
      <c r="AI41" s="115">
        <f>AI40</f>
        <v>-150</v>
      </c>
      <c r="AJ41" s="114">
        <f>SUM(AJ14:AJ40)</f>
        <v>3332.9999999999995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1.5</v>
      </c>
      <c r="AR41" s="68"/>
      <c r="AS41" s="125">
        <f>SUM(AS14:AS40)</f>
        <v>219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10.1</v>
      </c>
      <c r="BB41" s="114">
        <f>SUM(BB14:BB40)</f>
        <v>25.9</v>
      </c>
      <c r="BC41" s="115">
        <f>SUM(BC14:BC40)</f>
        <v>3150</v>
      </c>
      <c r="BD41" s="116">
        <f>SUM(BD14:BD40)</f>
        <v>27.533333333333339</v>
      </c>
      <c r="BE41" s="114">
        <f>SUM(BE14:BE40)</f>
        <v>11.600000000000001</v>
      </c>
      <c r="BF41" s="115">
        <f>BF40</f>
        <v>3150</v>
      </c>
      <c r="BG41" s="115">
        <f>BG40</f>
        <v>-150</v>
      </c>
      <c r="BH41" s="114">
        <f>SUM(BH14:BH40)</f>
        <v>3332.9999999999995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1.5</v>
      </c>
      <c r="BP41" s="114"/>
      <c r="BQ41" s="125">
        <f>SUM(BQ14:BQ40)</f>
        <v>219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10.1</v>
      </c>
      <c r="BZ41" s="114">
        <f>SUM(BZ14:BZ40)</f>
        <v>25.9</v>
      </c>
      <c r="CA41" s="115">
        <f>SUM(CA14:CA40)</f>
        <v>3150</v>
      </c>
      <c r="CB41" s="116">
        <f>SUM(CB14:CB40)</f>
        <v>27.533333333333339</v>
      </c>
      <c r="CC41" s="114">
        <f>SUM(CC14:CC40)</f>
        <v>11.600000000000001</v>
      </c>
      <c r="CD41" s="115">
        <f>CD40</f>
        <v>3150</v>
      </c>
      <c r="CE41" s="115">
        <f>CE40</f>
        <v>-150</v>
      </c>
      <c r="CF41" s="114">
        <f>SUM(CF14:CF40)</f>
        <v>3332.9999999999995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1.5</v>
      </c>
      <c r="CN41" s="114"/>
      <c r="CO41" s="125">
        <f>SUM(CO14:CO40)</f>
        <v>219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3332.9999999999995</v>
      </c>
      <c r="E43" s="171" t="s">
        <v>58</v>
      </c>
      <c r="F43" s="171"/>
      <c r="G43" s="172"/>
      <c r="H43" s="79">
        <v>3081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3332.9999999999995</v>
      </c>
      <c r="AC43" s="171" t="s">
        <v>58</v>
      </c>
      <c r="AD43" s="171"/>
      <c r="AE43" s="172"/>
      <c r="AF43" s="132">
        <f>IF($H$43="","",$H$43)</f>
        <v>3081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3332.9999999999995</v>
      </c>
      <c r="BA43" s="171" t="s">
        <v>58</v>
      </c>
      <c r="BB43" s="171"/>
      <c r="BC43" s="172"/>
      <c r="BD43" s="132">
        <f>IF($H$43="","",$H$43)</f>
        <v>3081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3332.9999999999995</v>
      </c>
      <c r="BY43" s="171" t="s">
        <v>58</v>
      </c>
      <c r="BZ43" s="171"/>
      <c r="CA43" s="172"/>
      <c r="CB43" s="132">
        <f>IF($H$43="","",$H$43)</f>
        <v>3081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0.9450945094509452</v>
      </c>
      <c r="E44" s="164" t="s">
        <v>54</v>
      </c>
      <c r="F44" s="164"/>
      <c r="G44" s="165"/>
      <c r="H44" s="92">
        <f>IF(CO41=0,"",CO41)</f>
        <v>219</v>
      </c>
      <c r="I44" s="71">
        <v>2</v>
      </c>
      <c r="J44" s="194" t="s">
        <v>33</v>
      </c>
      <c r="K44" s="195"/>
      <c r="L44" s="95">
        <f>$CF$44</f>
        <v>1.5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0.9450945094509452</v>
      </c>
      <c r="AC44" s="164" t="s">
        <v>54</v>
      </c>
      <c r="AD44" s="164"/>
      <c r="AE44" s="165"/>
      <c r="AF44" s="92">
        <f>IF($H$44="","",$H$44)</f>
        <v>219</v>
      </c>
      <c r="AG44" s="71">
        <v>2</v>
      </c>
      <c r="AH44" s="194" t="s">
        <v>33</v>
      </c>
      <c r="AI44" s="195"/>
      <c r="AJ44" s="95">
        <f>$CF$44</f>
        <v>1.5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0.9450945094509452</v>
      </c>
      <c r="BA44" s="164" t="s">
        <v>54</v>
      </c>
      <c r="BB44" s="164"/>
      <c r="BC44" s="165"/>
      <c r="BD44" s="92">
        <f>IF($H$44="","",$H$44)</f>
        <v>219</v>
      </c>
      <c r="BE44" s="71">
        <v>2</v>
      </c>
      <c r="BF44" s="194" t="s">
        <v>33</v>
      </c>
      <c r="BG44" s="195"/>
      <c r="BH44" s="95">
        <f>$CF$44</f>
        <v>1.5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0.9450945094509452</v>
      </c>
      <c r="BY44" s="164" t="s">
        <v>54</v>
      </c>
      <c r="BZ44" s="164"/>
      <c r="CA44" s="165"/>
      <c r="CB44" s="92">
        <f>IF($H$44="","",$H$44)</f>
        <v>219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3150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7">
        <v>42185</v>
      </c>
      <c r="N45" s="388"/>
      <c r="O45" s="414" t="s">
        <v>91</v>
      </c>
      <c r="P45" s="415"/>
      <c r="Q45" s="399" t="s">
        <v>92</v>
      </c>
      <c r="R45" s="400"/>
      <c r="S45" s="399" t="s">
        <v>93</v>
      </c>
      <c r="T45" s="400"/>
      <c r="U45" s="399" t="s">
        <v>80</v>
      </c>
      <c r="V45" s="400"/>
      <c r="W45" s="416" t="s">
        <v>94</v>
      </c>
      <c r="X45" s="417"/>
      <c r="Y45" s="418"/>
      <c r="Z45" s="208" t="s">
        <v>60</v>
      </c>
      <c r="AA45" s="209"/>
      <c r="AB45" s="92">
        <f>IF($D$45="","",$D$45)</f>
        <v>3150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42185</v>
      </c>
      <c r="AL45" s="213"/>
      <c r="AM45" s="187" t="str">
        <f>IF($O$45="","",$O$45)</f>
        <v>6AM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>OK FROM SR</v>
      </c>
      <c r="AV45" s="192"/>
      <c r="AW45" s="193"/>
      <c r="AX45" s="208" t="s">
        <v>60</v>
      </c>
      <c r="AY45" s="209"/>
      <c r="AZ45" s="92">
        <f>IF($D$45="","",$D$45)</f>
        <v>3150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42185</v>
      </c>
      <c r="BJ45" s="213"/>
      <c r="BK45" s="187" t="str">
        <f>IF($O$45="","",$O$45)</f>
        <v>6AM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>OK FROM SR</v>
      </c>
      <c r="BT45" s="192"/>
      <c r="BU45" s="193"/>
      <c r="BV45" s="208" t="s">
        <v>60</v>
      </c>
      <c r="BW45" s="209"/>
      <c r="BX45" s="92">
        <f>IF($D$45="","",$D$45)</f>
        <v>3150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42185</v>
      </c>
      <c r="CH45" s="213"/>
      <c r="CI45" s="187" t="str">
        <f>IF($O$45="","",$O$45)</f>
        <v>6AM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>OK FROM SR</v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150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150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150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150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-10.620000000000001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-10.620000000000001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-10.620000000000001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-10.620000000000001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1:D21"/>
    <mergeCell ref="C22:D2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2015-07-07T15:42:43Z</dcterms:modified>
</cp:coreProperties>
</file>