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7" i="51"/>
  <c r="AH31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<sst xmlns="http://schemas.openxmlformats.org/spreadsheetml/2006/main" count="310" uniqueCount="92">
  <si>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</si>
  <si>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</si>
  <si>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</si>
  <si>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</si>
  <si>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</si>
  <si>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</si>
  <si>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</si>
  <si>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</si>
  <si>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</si>
  <si>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</si>
  <si>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</si>
  <si>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</si>
  <si>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</si>
  <si>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</si>
  <si>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</si>
  <si>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</si>
  <si>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</si>
  <si>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</si>
  <si>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</si>
  <si>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</si>
  <si>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</si>
  <si>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</si>
  <si>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</si>
  <si>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</si>
  <si>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</si>
  <si>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</si>
  <si>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</si>
  <si>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</si>
  <si>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</si>
  <si>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</si>
  <si>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</si>
  <si>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</si>
  <si>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</si>
  <si>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</si>
  <si>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</si>
  <si>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</si>
  <si>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</si>
  <si>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</si>
  <si>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</si>
  <si>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</si>
  <si>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</si>
  <si>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</si>
  <si>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</si>
  <si>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</si>
  <si>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</si>
  <si>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</si>
  <si>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</si>
  <si>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</si>
  <si>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</si>
  <si>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</si>
  <si>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</si>
  <si>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</si>
  <si>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</si>
  <si>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</si>
  <si>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</si>
  <si>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</si>
  <si>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</si>
  <si>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</si>
  <si>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</si>
  <si>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</si>
  <si>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</si>
  <si>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</si>
  <si>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</si>
  <si>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</si>
  <si>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</si>
  <si>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</si>
  <si>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</si>
  <si>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</si>
  <si>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</si>
  <si>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</si>
  <si>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</si>
  <si>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</si>
  <si>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</si>
  <si>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</si>
  <si>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</si>
  <si>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</si>
  <si>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</si>
  <si>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</si>
  <si>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PWN40050-HS</t>
  </si>
  <si>
    <t>A06021-0016</t>
  </si>
  <si>
    <t>S6</t>
  </si>
  <si>
    <t>BEN W</t>
  </si>
  <si>
    <t>TG</t>
  </si>
  <si>
    <t>N/A</t>
  </si>
  <si>
    <t>YES</t>
  </si>
  <si>
    <t>OK</t>
  </si>
  <si>
    <t>JD</t>
  </si>
  <si>
    <t>721 PCS COUNTED AS -H #370943</t>
  </si>
  <si>
    <t>ED</t>
  </si>
  <si>
    <t>Spray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</si>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</sst>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" fontId="1" fillId="0" borderId="9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9" sqref="B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30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12.6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30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12.6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30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12.6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30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12.6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78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-12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0.31746031746031744</v>
      </c>
      <c r="Y6" s="29"/>
      <c r="Z6" s="77" t="s">
        <v>62</v>
      </c>
      <c r="AA6" s="322" t="str">
        <f>IF($C$6="","",$C$6)</f>
        <v>PWN40050-HS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-12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0.31746031746031744</v>
      </c>
      <c r="AW6" s="29"/>
      <c r="AX6" s="77" t="s">
        <v>62</v>
      </c>
      <c r="AY6" s="322" t="str">
        <f>IF($C$6="","",$C$6)</f>
        <v>PWN40050-HS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-12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0.31746031746031744</v>
      </c>
      <c r="BU6" s="29"/>
      <c r="BV6" s="77" t="s">
        <v>62</v>
      </c>
      <c r="BW6" s="322" t="str">
        <f>IF($C$6="","",$C$6)</f>
        <v>PWN40050-HS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-12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0.31746031746031744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370590</v>
      </c>
      <c r="D8" s="370"/>
      <c r="E8" s="371"/>
      <c r="F8" s="364">
        <v>370943</v>
      </c>
      <c r="G8" s="365"/>
      <c r="H8" s="293" t="s">
        <v>77</v>
      </c>
      <c r="I8" s="294"/>
      <c r="J8" s="132"/>
      <c r="K8" s="28"/>
      <c r="L8" s="82" t="s">
        <v>28</v>
      </c>
      <c r="M8" s="160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 t="s">
        <v>87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370590</v>
      </c>
      <c r="AB8" s="289"/>
      <c r="AC8" s="290"/>
      <c r="AD8" s="360">
        <f>IF(F8="","",$F$8)</f>
        <v>370943</v>
      </c>
      <c r="AE8" s="361"/>
      <c r="AF8" s="293" t="s">
        <v>48</v>
      </c>
      <c r="AG8" s="294"/>
      <c r="AH8" s="134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>721 PCS COUNTED AS -H #370943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370590</v>
      </c>
      <c r="AZ8" s="289"/>
      <c r="BA8" s="290"/>
      <c r="BB8" s="360">
        <f>IF(AD8="","",$F$8)</f>
        <v>370943</v>
      </c>
      <c r="BC8" s="361"/>
      <c r="BD8" s="293" t="s">
        <v>48</v>
      </c>
      <c r="BE8" s="294"/>
      <c r="BF8" s="134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>721 PCS COUNTED AS -H #370943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370590</v>
      </c>
      <c r="BX8" s="289"/>
      <c r="BY8" s="290"/>
      <c r="BZ8" s="291">
        <f>IF(BB8="","",$F$8)</f>
        <v>370943</v>
      </c>
      <c r="CA8" s="292"/>
      <c r="CB8" s="293" t="s">
        <v>48</v>
      </c>
      <c r="CC8" s="294"/>
      <c r="CD8" s="134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>721 PCS COUNTED AS -H #370943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3"/>
      <c r="K10" s="72"/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4">
        <v>0</v>
      </c>
      <c r="K14" s="64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11.8</v>
      </c>
      <c r="AD14" s="118">
        <f t="shared" ref="AD14:AI14" si="0">F41</f>
        <v>12.6</v>
      </c>
      <c r="AE14" s="119">
        <f t="shared" si="0"/>
        <v>4210</v>
      </c>
      <c r="AF14" s="120">
        <f>H41</f>
        <v>6.133086419753087</v>
      </c>
      <c r="AG14" s="118">
        <f t="shared" si="0"/>
        <v>15.799999999999999</v>
      </c>
      <c r="AH14" s="119">
        <f t="shared" si="0"/>
        <v>4210</v>
      </c>
      <c r="AI14" s="119">
        <f t="shared" si="0"/>
        <v>-1210</v>
      </c>
      <c r="AJ14" s="121">
        <f>L41</f>
        <v>3893.9999999999991</v>
      </c>
      <c r="AK14" s="63"/>
      <c r="AL14" s="265"/>
      <c r="AM14" s="266"/>
      <c r="AN14" s="267"/>
      <c r="AO14" s="268"/>
      <c r="AP14" s="269"/>
      <c r="AQ14" s="124">
        <f>S41</f>
        <v>4</v>
      </c>
      <c r="AR14" s="62"/>
      <c r="AS14" s="121">
        <f>U41</f>
        <v>68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11.8</v>
      </c>
      <c r="BB14" s="118">
        <f t="shared" ref="BB14" si="1">AD41</f>
        <v>12.6</v>
      </c>
      <c r="BC14" s="119">
        <f t="shared" ref="BC14" si="2">AE41</f>
        <v>4210</v>
      </c>
      <c r="BD14" s="120">
        <f>AF41</f>
        <v>6.133086419753087</v>
      </c>
      <c r="BE14" s="118">
        <f t="shared" ref="BE14" si="3">AG41</f>
        <v>15.799999999999999</v>
      </c>
      <c r="BF14" s="119">
        <f t="shared" ref="BF14" si="4">AH41</f>
        <v>4210</v>
      </c>
      <c r="BG14" s="119">
        <f t="shared" ref="BG14" si="5">AI41</f>
        <v>-1210</v>
      </c>
      <c r="BH14" s="121">
        <f>AJ41</f>
        <v>3893.9999999999991</v>
      </c>
      <c r="BI14" s="63"/>
      <c r="BJ14" s="265"/>
      <c r="BK14" s="266"/>
      <c r="BL14" s="267"/>
      <c r="BM14" s="268"/>
      <c r="BN14" s="269"/>
      <c r="BO14" s="124">
        <f>AQ41</f>
        <v>4</v>
      </c>
      <c r="BP14" s="62"/>
      <c r="BQ14" s="121">
        <f>AS41</f>
        <v>68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11.8</v>
      </c>
      <c r="BZ14" s="118">
        <f t="shared" ref="BZ14" si="6">BB41</f>
        <v>12.6</v>
      </c>
      <c r="CA14" s="119">
        <f t="shared" ref="CA14" si="7">BC41</f>
        <v>4210</v>
      </c>
      <c r="CB14" s="120">
        <f>BD41</f>
        <v>6.133086419753087</v>
      </c>
      <c r="CC14" s="118">
        <f t="shared" ref="CC14" si="8">BE41</f>
        <v>15.799999999999999</v>
      </c>
      <c r="CD14" s="119">
        <f t="shared" ref="CD14" si="9">BF41</f>
        <v>4210</v>
      </c>
      <c r="CE14" s="119">
        <f t="shared" ref="CE14" si="10">BG41</f>
        <v>-1210</v>
      </c>
      <c r="CF14" s="121">
        <f>BH41</f>
        <v>3893.9999999999991</v>
      </c>
      <c r="CG14" s="63"/>
      <c r="CH14" s="265"/>
      <c r="CI14" s="266"/>
      <c r="CJ14" s="267"/>
      <c r="CK14" s="268"/>
      <c r="CL14" s="269"/>
      <c r="CM14" s="124">
        <f>BO41</f>
        <v>4</v>
      </c>
      <c r="CN14" s="62"/>
      <c r="CO14" s="121">
        <f>BQ41</f>
        <v>68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42136</v>
      </c>
      <c r="C15" s="162" t="s">
        <v>81</v>
      </c>
      <c r="D15" s="137">
        <v>27927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4210</v>
      </c>
      <c r="AI15" s="100">
        <f>C$10-AH15</f>
        <v>-1210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4210</v>
      </c>
      <c r="BG15" s="100">
        <f>$C$10-BF15</f>
        <v>-1210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4210</v>
      </c>
      <c r="CE15" s="100">
        <f>$C$10-CD15</f>
        <v>-1210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6">
        <v>42137</v>
      </c>
      <c r="C16" s="162" t="s">
        <v>82</v>
      </c>
      <c r="D16" s="137">
        <v>28140</v>
      </c>
      <c r="E16" s="137">
        <v>2.6</v>
      </c>
      <c r="F16" s="139">
        <v>5</v>
      </c>
      <c r="G16" s="141">
        <v>880</v>
      </c>
      <c r="H16" s="98">
        <f t="shared" ref="H16:H40" si="12">IF(G16="","",(IF($P$8=0,"",(G16/$M$6)/$P$8)))</f>
        <v>1.2819753086419754</v>
      </c>
      <c r="I16" s="99">
        <f t="shared" ref="I16:I40" si="13">IF(G16="","",(SUM(E16+F16+S16)))</f>
        <v>7.6</v>
      </c>
      <c r="J16" s="100">
        <f>SUM(G$14:G16)</f>
        <v>880</v>
      </c>
      <c r="K16" s="100">
        <f>C$10-J16</f>
        <v>2120</v>
      </c>
      <c r="L16" s="101">
        <f t="shared" ref="L16:L40" si="14">IF(G16="",0,$J$6*(I16-F16-S16))</f>
        <v>857.99999999999989</v>
      </c>
      <c r="M16" s="102">
        <f t="shared" ref="M16:M40" si="15">G16</f>
        <v>880</v>
      </c>
      <c r="N16" s="241">
        <f t="shared" ref="N16:N40" si="16">IF(L16=0,"",(M16/L16))</f>
        <v>1.0256410256410258</v>
      </c>
      <c r="O16" s="242"/>
      <c r="P16" s="433" t="s">
        <v>83</v>
      </c>
      <c r="Q16" s="434"/>
      <c r="R16" s="435"/>
      <c r="S16" s="144">
        <v>0</v>
      </c>
      <c r="T16" s="146">
        <v>0</v>
      </c>
      <c r="U16" s="146">
        <v>68</v>
      </c>
      <c r="V16" s="436">
        <v>11</v>
      </c>
      <c r="W16" s="437"/>
      <c r="X16" s="437"/>
      <c r="Y16" s="438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4210</v>
      </c>
      <c r="AI16" s="100">
        <f t="shared" ref="AI16:AI40" si="19">C$10-AH16</f>
        <v>-1210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4210</v>
      </c>
      <c r="BG16" s="100">
        <f t="shared" ref="BG16:BG40" si="25">$C$10-BF16</f>
        <v>-1210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4210</v>
      </c>
      <c r="CE16" s="100">
        <f t="shared" ref="CE16:CE40" si="31">$C$10-CD16</f>
        <v>-1210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6">
        <v>42137</v>
      </c>
      <c r="C17" s="162" t="s">
        <v>88</v>
      </c>
      <c r="D17" s="137">
        <v>27825</v>
      </c>
      <c r="E17" s="137">
        <v>3.6</v>
      </c>
      <c r="F17" s="139">
        <v>0</v>
      </c>
      <c r="G17" s="141">
        <v>1280</v>
      </c>
      <c r="H17" s="98">
        <f t="shared" si="12"/>
        <v>1.8646913580246915</v>
      </c>
      <c r="I17" s="99">
        <f t="shared" si="13"/>
        <v>7.6</v>
      </c>
      <c r="J17" s="100">
        <f>SUM(G$14:G17)</f>
        <v>2160</v>
      </c>
      <c r="K17" s="100">
        <f t="shared" si="11"/>
        <v>840</v>
      </c>
      <c r="L17" s="101">
        <f t="shared" si="14"/>
        <v>1187.9999999999998</v>
      </c>
      <c r="M17" s="102">
        <f t="shared" si="15"/>
        <v>1280</v>
      </c>
      <c r="N17" s="241">
        <f t="shared" si="16"/>
        <v>1.0774410774410776</v>
      </c>
      <c r="O17" s="242"/>
      <c r="P17" s="433"/>
      <c r="Q17" s="434"/>
      <c r="R17" s="435"/>
      <c r="S17" s="144">
        <v>4</v>
      </c>
      <c r="T17" s="146">
        <v>4</v>
      </c>
      <c r="U17" s="146">
        <v>0</v>
      </c>
      <c r="V17" s="409" t="s">
        <v>89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4210</v>
      </c>
      <c r="AI17" s="100">
        <f t="shared" si="19"/>
        <v>-1210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4210</v>
      </c>
      <c r="BG17" s="100">
        <f t="shared" si="25"/>
        <v>-1210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4210</v>
      </c>
      <c r="CE17" s="100">
        <f t="shared" si="31"/>
        <v>-1210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42137</v>
      </c>
      <c r="C18" s="163" t="s">
        <v>81</v>
      </c>
      <c r="D18" s="137">
        <v>27927</v>
      </c>
      <c r="E18" s="137">
        <v>5.6</v>
      </c>
      <c r="F18" s="139">
        <v>0</v>
      </c>
      <c r="G18" s="141">
        <v>2050</v>
      </c>
      <c r="H18" s="98">
        <f t="shared" si="12"/>
        <v>2.98641975308642</v>
      </c>
      <c r="I18" s="99">
        <f t="shared" si="13"/>
        <v>5.6</v>
      </c>
      <c r="J18" s="100">
        <f>SUM(G$14:G18)</f>
        <v>4210</v>
      </c>
      <c r="K18" s="100">
        <f t="shared" si="11"/>
        <v>-1210</v>
      </c>
      <c r="L18" s="101">
        <f t="shared" si="14"/>
        <v>1847.9999999999998</v>
      </c>
      <c r="M18" s="102">
        <f t="shared" si="15"/>
        <v>2050</v>
      </c>
      <c r="N18" s="241">
        <f t="shared" si="16"/>
        <v>1.1093073593073595</v>
      </c>
      <c r="O18" s="242"/>
      <c r="P18" s="433"/>
      <c r="Q18" s="434"/>
      <c r="R18" s="435"/>
      <c r="S18" s="144">
        <v>0</v>
      </c>
      <c r="T18" s="146">
        <v>0</v>
      </c>
      <c r="U18" s="146">
        <v>0</v>
      </c>
      <c r="V18" s="436" t="s">
        <v>90</v>
      </c>
      <c r="W18" s="437"/>
      <c r="X18" s="437"/>
      <c r="Y18" s="438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4210</v>
      </c>
      <c r="AI18" s="100">
        <f t="shared" si="19"/>
        <v>-1210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4210</v>
      </c>
      <c r="BG18" s="100">
        <f t="shared" si="25"/>
        <v>-1210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4210</v>
      </c>
      <c r="CE18" s="100">
        <f t="shared" si="31"/>
        <v>-1210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4210</v>
      </c>
      <c r="K19" s="100">
        <f t="shared" si="11"/>
        <v>-1210</v>
      </c>
      <c r="L19" s="101">
        <f t="shared" si="14"/>
        <v>0</v>
      </c>
      <c r="M19" s="102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/>
      <c r="T19" s="146"/>
      <c r="U19" s="146"/>
      <c r="V19" s="409" t="s">
        <v>91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4210</v>
      </c>
      <c r="AI19" s="100">
        <f t="shared" si="19"/>
        <v>-1210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4210</v>
      </c>
      <c r="BG19" s="100">
        <f t="shared" si="25"/>
        <v>-1210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4210</v>
      </c>
      <c r="CE19" s="100">
        <f t="shared" si="31"/>
        <v>-1210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4210</v>
      </c>
      <c r="K20" s="100">
        <f t="shared" si="11"/>
        <v>-1210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/>
      <c r="T20" s="146"/>
      <c r="U20" s="146"/>
      <c r="V20" s="409"/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4210</v>
      </c>
      <c r="AI20" s="100">
        <f t="shared" si="19"/>
        <v>-1210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4210</v>
      </c>
      <c r="BG20" s="100">
        <f t="shared" si="25"/>
        <v>-1210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4210</v>
      </c>
      <c r="CE20" s="100">
        <f t="shared" si="31"/>
        <v>-1210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4210</v>
      </c>
      <c r="K21" s="100">
        <f t="shared" si="11"/>
        <v>-1210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/>
      <c r="T21" s="146"/>
      <c r="U21" s="146"/>
      <c r="V21" s="409"/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4210</v>
      </c>
      <c r="AI21" s="100">
        <f t="shared" si="19"/>
        <v>-1210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4210</v>
      </c>
      <c r="BG21" s="100">
        <f t="shared" si="25"/>
        <v>-1210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4210</v>
      </c>
      <c r="CE21" s="100">
        <f t="shared" si="31"/>
        <v>-1210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4210</v>
      </c>
      <c r="K22" s="100">
        <f t="shared" si="11"/>
        <v>-1210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09"/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4210</v>
      </c>
      <c r="AI22" s="100">
        <f t="shared" si="19"/>
        <v>-1210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4210</v>
      </c>
      <c r="BG22" s="100">
        <f t="shared" si="25"/>
        <v>-1210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4210</v>
      </c>
      <c r="CE22" s="100">
        <f t="shared" si="31"/>
        <v>-1210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4210</v>
      </c>
      <c r="K23" s="100">
        <f t="shared" si="11"/>
        <v>-1210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4210</v>
      </c>
      <c r="AI23" s="100">
        <f t="shared" si="19"/>
        <v>-1210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4210</v>
      </c>
      <c r="BG23" s="100">
        <f t="shared" si="25"/>
        <v>-1210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4210</v>
      </c>
      <c r="CE23" s="100">
        <f t="shared" si="31"/>
        <v>-1210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4210</v>
      </c>
      <c r="K24" s="100">
        <f t="shared" si="11"/>
        <v>-1210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4210</v>
      </c>
      <c r="AI24" s="100">
        <f t="shared" si="19"/>
        <v>-1210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4210</v>
      </c>
      <c r="BG24" s="100">
        <f t="shared" si="25"/>
        <v>-1210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4210</v>
      </c>
      <c r="CE24" s="100">
        <f t="shared" si="31"/>
        <v>-1210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4210</v>
      </c>
      <c r="K25" s="100">
        <f t="shared" si="11"/>
        <v>-1210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4210</v>
      </c>
      <c r="AI25" s="100">
        <f t="shared" si="19"/>
        <v>-1210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4210</v>
      </c>
      <c r="BG25" s="100">
        <f t="shared" si="25"/>
        <v>-1210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4210</v>
      </c>
      <c r="CE25" s="100">
        <f t="shared" si="31"/>
        <v>-1210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4210</v>
      </c>
      <c r="K26" s="100">
        <f t="shared" si="11"/>
        <v>-1210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4210</v>
      </c>
      <c r="AI26" s="100">
        <f t="shared" si="19"/>
        <v>-1210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4210</v>
      </c>
      <c r="BG26" s="100">
        <f t="shared" si="25"/>
        <v>-1210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4210</v>
      </c>
      <c r="CE26" s="100">
        <f t="shared" si="31"/>
        <v>-1210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4210</v>
      </c>
      <c r="K27" s="100">
        <f t="shared" si="11"/>
        <v>-1210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4210</v>
      </c>
      <c r="AI27" s="100">
        <f t="shared" si="19"/>
        <v>-1210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4210</v>
      </c>
      <c r="BG27" s="100">
        <f t="shared" si="25"/>
        <v>-1210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4210</v>
      </c>
      <c r="CE27" s="100">
        <f t="shared" si="31"/>
        <v>-1210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4210</v>
      </c>
      <c r="K28" s="100">
        <f t="shared" si="11"/>
        <v>-1210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4210</v>
      </c>
      <c r="AI28" s="100">
        <f t="shared" si="19"/>
        <v>-1210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4210</v>
      </c>
      <c r="BG28" s="100">
        <f t="shared" si="25"/>
        <v>-1210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4210</v>
      </c>
      <c r="CE28" s="100">
        <f t="shared" si="31"/>
        <v>-1210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4210</v>
      </c>
      <c r="K29" s="100">
        <f t="shared" si="11"/>
        <v>-1210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4210</v>
      </c>
      <c r="AI29" s="100">
        <f t="shared" si="19"/>
        <v>-1210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4210</v>
      </c>
      <c r="BG29" s="100">
        <f t="shared" si="25"/>
        <v>-1210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4210</v>
      </c>
      <c r="CE29" s="100">
        <f t="shared" si="31"/>
        <v>-1210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4210</v>
      </c>
      <c r="K30" s="100">
        <f t="shared" si="11"/>
        <v>-1210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4210</v>
      </c>
      <c r="AI30" s="100">
        <f t="shared" si="19"/>
        <v>-1210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4210</v>
      </c>
      <c r="BG30" s="100">
        <f t="shared" si="25"/>
        <v>-1210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4210</v>
      </c>
      <c r="CE30" s="100">
        <f t="shared" si="31"/>
        <v>-1210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4210</v>
      </c>
      <c r="K31" s="100">
        <f t="shared" si="11"/>
        <v>-1210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4210</v>
      </c>
      <c r="AI31" s="100">
        <f t="shared" si="19"/>
        <v>-1210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4210</v>
      </c>
      <c r="BG31" s="100">
        <f t="shared" si="25"/>
        <v>-1210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4210</v>
      </c>
      <c r="CE31" s="100">
        <f t="shared" si="31"/>
        <v>-1210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4210</v>
      </c>
      <c r="K32" s="100">
        <f t="shared" si="11"/>
        <v>-1210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4210</v>
      </c>
      <c r="AI32" s="100">
        <f t="shared" si="19"/>
        <v>-1210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4210</v>
      </c>
      <c r="BG32" s="100">
        <f t="shared" si="25"/>
        <v>-1210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4210</v>
      </c>
      <c r="CE32" s="100">
        <f t="shared" si="31"/>
        <v>-1210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4210</v>
      </c>
      <c r="K33" s="100">
        <f t="shared" si="11"/>
        <v>-1210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4210</v>
      </c>
      <c r="AI33" s="100">
        <f t="shared" si="19"/>
        <v>-1210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4210</v>
      </c>
      <c r="BG33" s="100">
        <f t="shared" si="25"/>
        <v>-1210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4210</v>
      </c>
      <c r="CE33" s="100">
        <f t="shared" si="31"/>
        <v>-1210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4210</v>
      </c>
      <c r="K34" s="100">
        <f t="shared" si="11"/>
        <v>-1210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4210</v>
      </c>
      <c r="AI34" s="100">
        <f t="shared" si="19"/>
        <v>-1210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4210</v>
      </c>
      <c r="BG34" s="100">
        <f t="shared" si="25"/>
        <v>-1210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4210</v>
      </c>
      <c r="CE34" s="100">
        <f t="shared" si="31"/>
        <v>-1210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4210</v>
      </c>
      <c r="K35" s="100">
        <f t="shared" si="11"/>
        <v>-1210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4210</v>
      </c>
      <c r="AI35" s="100">
        <f t="shared" si="19"/>
        <v>-1210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4210</v>
      </c>
      <c r="BG35" s="100">
        <f t="shared" si="25"/>
        <v>-1210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4210</v>
      </c>
      <c r="CE35" s="100">
        <f t="shared" si="31"/>
        <v>-1210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4210</v>
      </c>
      <c r="K36" s="100">
        <f t="shared" si="11"/>
        <v>-1210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4210</v>
      </c>
      <c r="AI36" s="100">
        <f t="shared" si="19"/>
        <v>-1210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4210</v>
      </c>
      <c r="BG36" s="100">
        <f t="shared" si="25"/>
        <v>-1210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4210</v>
      </c>
      <c r="CE36" s="100">
        <f t="shared" si="31"/>
        <v>-1210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4210</v>
      </c>
      <c r="K37" s="100">
        <f t="shared" si="11"/>
        <v>-1210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4210</v>
      </c>
      <c r="AI37" s="100">
        <f t="shared" si="19"/>
        <v>-1210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4210</v>
      </c>
      <c r="BG37" s="100">
        <f t="shared" si="25"/>
        <v>-1210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4210</v>
      </c>
      <c r="CE37" s="100">
        <f t="shared" si="31"/>
        <v>-1210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4210</v>
      </c>
      <c r="K38" s="100">
        <f t="shared" si="11"/>
        <v>-1210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4210</v>
      </c>
      <c r="AI38" s="100">
        <f t="shared" si="19"/>
        <v>-1210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4210</v>
      </c>
      <c r="BG38" s="100">
        <f t="shared" si="25"/>
        <v>-1210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4210</v>
      </c>
      <c r="CE38" s="100">
        <f t="shared" si="31"/>
        <v>-1210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4210</v>
      </c>
      <c r="K39" s="100">
        <f t="shared" si="11"/>
        <v>-1210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4210</v>
      </c>
      <c r="AI39" s="100">
        <f t="shared" si="19"/>
        <v>-1210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4210</v>
      </c>
      <c r="BG39" s="100">
        <f t="shared" si="25"/>
        <v>-1210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4210</v>
      </c>
      <c r="CE39" s="100">
        <f t="shared" si="31"/>
        <v>-1210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4210</v>
      </c>
      <c r="K40" s="100">
        <f t="shared" si="11"/>
        <v>-1210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4210</v>
      </c>
      <c r="AI40" s="100">
        <f t="shared" si="19"/>
        <v>-1210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4210</v>
      </c>
      <c r="BG40" s="100">
        <f t="shared" si="25"/>
        <v>-1210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4210</v>
      </c>
      <c r="CE40" s="100">
        <f t="shared" si="31"/>
        <v>-1210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11.8</v>
      </c>
      <c r="F41" s="114">
        <f>SUM(F15:F40)</f>
        <v>12.6</v>
      </c>
      <c r="G41" s="115">
        <f>SUM(G15:G40)</f>
        <v>4210</v>
      </c>
      <c r="H41" s="116">
        <f>SUM(H15:H40)</f>
        <v>6.133086419753087</v>
      </c>
      <c r="I41" s="114">
        <f>IF(X4="",0,(SUM(I15:I40)-X4))</f>
        <v>15.799999999999999</v>
      </c>
      <c r="J41" s="115">
        <f>J40</f>
        <v>4210</v>
      </c>
      <c r="K41" s="115">
        <f>K40</f>
        <v>-1210</v>
      </c>
      <c r="L41" s="114">
        <f>SUM(L15:L40)</f>
        <v>3893.9999999999991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4</v>
      </c>
      <c r="T41" s="111"/>
      <c r="U41" s="123">
        <f>SUM(U15:U40)</f>
        <v>68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4">
        <f>SUM(AC14:AC40)</f>
        <v>11.8</v>
      </c>
      <c r="AD41" s="114">
        <f>SUM(AD14:AD40)</f>
        <v>12.6</v>
      </c>
      <c r="AE41" s="115">
        <f>SUM(AE14:AE40)</f>
        <v>4210</v>
      </c>
      <c r="AF41" s="116">
        <f>SUM(AF14:AF40)</f>
        <v>6.133086419753087</v>
      </c>
      <c r="AG41" s="114">
        <f>SUM(AG14:AG40)</f>
        <v>15.799999999999999</v>
      </c>
      <c r="AH41" s="115">
        <f>AH40</f>
        <v>4210</v>
      </c>
      <c r="AI41" s="115">
        <f>AI40</f>
        <v>-1210</v>
      </c>
      <c r="AJ41" s="114">
        <f>SUM(AJ14:AJ40)</f>
        <v>3893.9999999999991</v>
      </c>
      <c r="AK41" s="67" t="s">
        <v>0</v>
      </c>
      <c r="AL41" s="226" t="s">
        <v>0</v>
      </c>
      <c r="AM41" s="227"/>
      <c r="AN41" s="228"/>
      <c r="AO41" s="229"/>
      <c r="AP41" s="229"/>
      <c r="AQ41" s="114">
        <f>SUM(AQ14:AQ40)</f>
        <v>4</v>
      </c>
      <c r="AR41" s="67"/>
      <c r="AS41" s="125">
        <f>SUM(AS14:AS40)</f>
        <v>68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4">
        <f>SUM(BA14:BA40)</f>
        <v>11.8</v>
      </c>
      <c r="BB41" s="114">
        <f>SUM(BB14:BB40)</f>
        <v>12.6</v>
      </c>
      <c r="BC41" s="115">
        <f>SUM(BC14:BC40)</f>
        <v>4210</v>
      </c>
      <c r="BD41" s="116">
        <f>SUM(BD14:BD40)</f>
        <v>6.133086419753087</v>
      </c>
      <c r="BE41" s="114">
        <f>SUM(BE14:BE40)</f>
        <v>15.799999999999999</v>
      </c>
      <c r="BF41" s="115">
        <f>BF40</f>
        <v>4210</v>
      </c>
      <c r="BG41" s="115">
        <f>BG40</f>
        <v>-1210</v>
      </c>
      <c r="BH41" s="114">
        <f>SUM(BH14:BH40)</f>
        <v>3893.9999999999991</v>
      </c>
      <c r="BI41" s="67" t="s">
        <v>0</v>
      </c>
      <c r="BJ41" s="226" t="s">
        <v>0</v>
      </c>
      <c r="BK41" s="227"/>
      <c r="BL41" s="228"/>
      <c r="BM41" s="229"/>
      <c r="BN41" s="229"/>
      <c r="BO41" s="114">
        <f>SUM(BO14:BO40)</f>
        <v>4</v>
      </c>
      <c r="BP41" s="114"/>
      <c r="BQ41" s="125">
        <f>SUM(BQ14:BQ40)</f>
        <v>68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4">
        <f>SUM(BY14:BY40)</f>
        <v>11.8</v>
      </c>
      <c r="BZ41" s="114">
        <f>SUM(BZ14:BZ40)</f>
        <v>12.6</v>
      </c>
      <c r="CA41" s="115">
        <f>SUM(CA14:CA40)</f>
        <v>4210</v>
      </c>
      <c r="CB41" s="116">
        <f>SUM(CB14:CB40)</f>
        <v>6.133086419753087</v>
      </c>
      <c r="CC41" s="114">
        <f>SUM(CC14:CC40)</f>
        <v>15.799999999999999</v>
      </c>
      <c r="CD41" s="115">
        <f>CD40</f>
        <v>4210</v>
      </c>
      <c r="CE41" s="115">
        <f>CE40</f>
        <v>-1210</v>
      </c>
      <c r="CF41" s="114">
        <f>SUM(CF14:CF40)</f>
        <v>3893.9999999999991</v>
      </c>
      <c r="CG41" s="67" t="s">
        <v>0</v>
      </c>
      <c r="CH41" s="226" t="s">
        <v>0</v>
      </c>
      <c r="CI41" s="227"/>
      <c r="CJ41" s="228"/>
      <c r="CK41" s="229"/>
      <c r="CL41" s="229"/>
      <c r="CM41" s="114">
        <f>SUM(CM14:CM40)</f>
        <v>4</v>
      </c>
      <c r="CN41" s="114"/>
      <c r="CO41" s="125">
        <f>SUM(CO14:CO40)</f>
        <v>68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3893.9999999999991</v>
      </c>
      <c r="E43" s="171" t="s">
        <v>58</v>
      </c>
      <c r="F43" s="171"/>
      <c r="G43" s="172"/>
      <c r="H43" s="78">
        <v>4091</v>
      </c>
      <c r="I43" s="79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3893.9999999999991</v>
      </c>
      <c r="AC43" s="171" t="s">
        <v>58</v>
      </c>
      <c r="AD43" s="171"/>
      <c r="AE43" s="172"/>
      <c r="AF43" s="159">
        <f>IF($H$43="","",$H$43)</f>
        <v>4091</v>
      </c>
      <c r="AG43" s="79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3893.9999999999991</v>
      </c>
      <c r="BA43" s="171" t="s">
        <v>58</v>
      </c>
      <c r="BB43" s="171"/>
      <c r="BC43" s="172"/>
      <c r="BD43" s="159">
        <f>IF($H$43="","",$H$43)</f>
        <v>4091</v>
      </c>
      <c r="BE43" s="79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3893.9999999999991</v>
      </c>
      <c r="BY43" s="171" t="s">
        <v>58</v>
      </c>
      <c r="BZ43" s="171"/>
      <c r="CA43" s="172"/>
      <c r="CB43" s="159">
        <f>IF($H$43="","",$H$43)</f>
        <v>4091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1.0811504879301492</v>
      </c>
      <c r="E44" s="164" t="s">
        <v>54</v>
      </c>
      <c r="F44" s="164"/>
      <c r="G44" s="165"/>
      <c r="H44" s="92">
        <f>IF(CO41=0,"",CO41)</f>
        <v>68</v>
      </c>
      <c r="I44" s="70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1.0811504879301492</v>
      </c>
      <c r="AC44" s="164" t="s">
        <v>54</v>
      </c>
      <c r="AD44" s="164"/>
      <c r="AE44" s="165"/>
      <c r="AF44" s="92">
        <f>IF($H$44="","",$H$44)</f>
        <v>68</v>
      </c>
      <c r="AG44" s="70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1.0811504879301492</v>
      </c>
      <c r="BA44" s="164" t="s">
        <v>54</v>
      </c>
      <c r="BB44" s="164"/>
      <c r="BC44" s="165"/>
      <c r="BD44" s="92">
        <f>IF($H$44="","",$H$44)</f>
        <v>68</v>
      </c>
      <c r="BE44" s="70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1.0811504879301492</v>
      </c>
      <c r="BY44" s="164" t="s">
        <v>54</v>
      </c>
      <c r="BZ44" s="164"/>
      <c r="CA44" s="165"/>
      <c r="CB44" s="92">
        <f>IF($H$44="","",$H$44)</f>
        <v>68</v>
      </c>
      <c r="CC44" s="70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4210</v>
      </c>
      <c r="E45" s="164" t="s">
        <v>55</v>
      </c>
      <c r="F45" s="164"/>
      <c r="G45" s="165"/>
      <c r="H45" s="92">
        <v>0</v>
      </c>
      <c r="I45" s="70">
        <v>3</v>
      </c>
      <c r="J45" s="210" t="s">
        <v>34</v>
      </c>
      <c r="K45" s="211"/>
      <c r="L45" s="96">
        <f>$CF$45</f>
        <v>0</v>
      </c>
      <c r="M45" s="385">
        <v>42137</v>
      </c>
      <c r="N45" s="386"/>
      <c r="O45" s="412">
        <v>0.17361111111111113</v>
      </c>
      <c r="P45" s="413"/>
      <c r="Q45" s="397" t="s">
        <v>84</v>
      </c>
      <c r="R45" s="398"/>
      <c r="S45" s="397" t="s">
        <v>85</v>
      </c>
      <c r="T45" s="398"/>
      <c r="U45" s="397" t="s">
        <v>86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4210</v>
      </c>
      <c r="AC45" s="164" t="s">
        <v>55</v>
      </c>
      <c r="AD45" s="164"/>
      <c r="AE45" s="165"/>
      <c r="AF45" s="92">
        <f>IF($H$45="","",$H$45)</f>
        <v>0</v>
      </c>
      <c r="AG45" s="70">
        <v>3</v>
      </c>
      <c r="AH45" s="210" t="s">
        <v>34</v>
      </c>
      <c r="AI45" s="211"/>
      <c r="AJ45" s="96">
        <f>$CF$45</f>
        <v>0</v>
      </c>
      <c r="AK45" s="212">
        <f>IF($M$45="","",$M$45)</f>
        <v>42137</v>
      </c>
      <c r="AL45" s="213"/>
      <c r="AM45" s="187">
        <f>IF($O$45="","",$O$45)</f>
        <v>0.17361111111111113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JD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4210</v>
      </c>
      <c r="BA45" s="164" t="s">
        <v>55</v>
      </c>
      <c r="BB45" s="164"/>
      <c r="BC45" s="165"/>
      <c r="BD45" s="92">
        <f>IF($H$45="","",$H$45)</f>
        <v>0</v>
      </c>
      <c r="BE45" s="70">
        <v>3</v>
      </c>
      <c r="BF45" s="210" t="s">
        <v>34</v>
      </c>
      <c r="BG45" s="211"/>
      <c r="BH45" s="96">
        <f>$CF$45</f>
        <v>0</v>
      </c>
      <c r="BI45" s="212">
        <f>IF($M$45="","",$M$45)</f>
        <v>42137</v>
      </c>
      <c r="BJ45" s="213"/>
      <c r="BK45" s="187">
        <f>IF($O$45="","",$O$45)</f>
        <v>0.17361111111111113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JD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4210</v>
      </c>
      <c r="BY45" s="164" t="s">
        <v>55</v>
      </c>
      <c r="BZ45" s="164"/>
      <c r="CA45" s="165"/>
      <c r="CB45" s="92">
        <f>IF($H$45="","",$H$45)</f>
        <v>0</v>
      </c>
      <c r="CC45" s="70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42137</v>
      </c>
      <c r="CH45" s="213"/>
      <c r="CI45" s="187">
        <f>IF($O$45="","",$O$45)</f>
        <v>0.17361111111111113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JD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-51</v>
      </c>
      <c r="I46" s="70">
        <v>4</v>
      </c>
      <c r="J46" s="194" t="s">
        <v>37</v>
      </c>
      <c r="K46" s="195"/>
      <c r="L46" s="96">
        <f>$CF$46</f>
        <v>4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-51</v>
      </c>
      <c r="AG46" s="70">
        <v>4</v>
      </c>
      <c r="AH46" s="194" t="s">
        <v>37</v>
      </c>
      <c r="AI46" s="195"/>
      <c r="AJ46" s="96">
        <f>$CF$46</f>
        <v>4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-51</v>
      </c>
      <c r="BE46" s="70">
        <v>4</v>
      </c>
      <c r="BF46" s="194" t="s">
        <v>37</v>
      </c>
      <c r="BG46" s="195"/>
      <c r="BH46" s="96">
        <f>$CF$46</f>
        <v>4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-51</v>
      </c>
      <c r="CC46" s="70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3.6108000000000002</v>
      </c>
      <c r="I47" s="71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3">
        <f>IF($H$47="","",$H$47)</f>
        <v>3.6108000000000002</v>
      </c>
      <c r="AG47" s="71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3">
        <f>IF($H$47="","",$H$47)</f>
        <v>3.6108000000000002</v>
      </c>
      <c r="BE47" s="71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3">
        <f>IF($H$47="","",$H$47)</f>
        <v>3.6108000000000002</v>
      </c>
      <c r="CC47" s="71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2015-05-19T17:40:46Z</dcterms:modified>
</cp:coreProperties>
</file>