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9" i="51"/>
  <c r="AH37" i="51"/>
  <c r="AH31" i="51"/>
  <c r="AH21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1" i="51"/>
  <c r="BF23" i="51"/>
  <c r="BF25" i="51"/>
  <c r="BF29" i="51"/>
  <c r="BF31" i="51"/>
  <c r="BF33" i="51"/>
  <c r="BF37" i="51"/>
  <c r="BF39" i="51"/>
  <c r="BC41" i="51"/>
  <c r="CA14" i="51" s="1"/>
  <c r="BF18" i="51"/>
  <c r="BF20" i="51"/>
  <c r="BF22" i="51"/>
  <c r="BF26" i="51"/>
  <c r="BF28" i="51"/>
  <c r="BF30" i="51"/>
  <c r="BF34" i="51"/>
  <c r="BF36" i="51"/>
  <c r="BF38" i="51"/>
  <c r="BF32" i="51" l="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<sst xmlns="http://schemas.openxmlformats.org/spreadsheetml/2006/main" count="302" uniqueCount="85">
  <si>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</si>
  <si>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</si>
  <si>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</si>
  <si>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</si>
  <si>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</si>
  <si>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</si>
  <si>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</si>
  <si>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</si>
  <si>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</si>
  <si>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</si>
  <si>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</si>
  <si>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</si>
  <si>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</si>
  <si>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</si>
  <si>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</si>
  <si>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</si>
  <si>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</si>
  <si>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</si>
  <si>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</si>
  <si>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</si>
  <si>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</si>
  <si>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</si>
  <si>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</si>
  <si>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</si>
  <si>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</si>
  <si>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</si>
  <si>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</si>
  <si>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</si>
  <si>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</si>
  <si>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</si>
  <si>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</si>
  <si>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</si>
  <si>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</si>
  <si>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</si>
  <si>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</si>
  <si>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</si>
  <si>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</si>
  <si>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</si>
  <si>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</si>
  <si>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</si>
  <si>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</si>
  <si>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</si>
  <si>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</si>
  <si>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</si>
  <si>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</si>
  <si>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</si>
  <si>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</si>
  <si>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</si>
  <si>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</si>
  <si>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</si>
  <si>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</si>
  <si>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</si>
  <si>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</si>
  <si>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</si>
  <si>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</si>
  <si>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</si>
  <si>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</si>
  <si>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</si>
  <si>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</si>
  <si>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</si>
  <si>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</si>
  <si>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</si>
  <si>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</si>
  <si>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</si>
  <si>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</si>
  <si>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</si>
  <si>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</si>
  <si>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</si>
  <si>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</si>
  <si>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</si>
  <si>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</si>
  <si>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</si>
  <si>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</si>
  <si>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</si>
  <si>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</si>
  <si>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</si>
  <si>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</si>
  <si>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</si>
  <si>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21256A</t>
  </si>
  <si>
    <t>N/A</t>
  </si>
  <si>
    <t>A06132-0024</t>
  </si>
  <si>
    <t>L3</t>
  </si>
  <si>
    <t>DR</t>
  </si>
  <si>
    <t>MF</t>
  </si>
  <si>
    <t>A11, JOB PULLED PER-KM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</si>
</sst>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81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L3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L3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L3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32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1"/>
      <c r="K4" s="4"/>
      <c r="L4" s="82" t="s">
        <v>27</v>
      </c>
      <c r="M4" s="50">
        <v>20.49</v>
      </c>
      <c r="N4" s="357" t="s">
        <v>14</v>
      </c>
      <c r="O4" s="358"/>
      <c r="P4" s="296">
        <f>IF(M6="","",(ROUNDUP((C10*M8/M4/M6),0)*M6))</f>
        <v>313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15.2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/>
      </c>
      <c r="AI4" s="4"/>
      <c r="AJ4" s="82" t="s">
        <v>27</v>
      </c>
      <c r="AK4" s="107">
        <f>IF($M$4="","",$M$4)</f>
        <v>20.49</v>
      </c>
      <c r="AL4" s="357" t="s">
        <v>14</v>
      </c>
      <c r="AM4" s="358"/>
      <c r="AN4" s="296">
        <f>IF($P$4="","",$P$4)</f>
        <v>313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15.2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/>
      </c>
      <c r="BG4" s="4"/>
      <c r="BH4" s="82" t="s">
        <v>27</v>
      </c>
      <c r="BI4" s="107">
        <f>IF($M$4="","",$M$4)</f>
        <v>20.49</v>
      </c>
      <c r="BJ4" s="357" t="s">
        <v>14</v>
      </c>
      <c r="BK4" s="358"/>
      <c r="BL4" s="296">
        <f>IF($P$4="","",$P$4)</f>
        <v>313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15.2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/>
      </c>
      <c r="CE4" s="4"/>
      <c r="CF4" s="82" t="s">
        <v>27</v>
      </c>
      <c r="CG4" s="107">
        <f>IF($M$4="","",$M$4)</f>
        <v>20.49</v>
      </c>
      <c r="CH4" s="357" t="s">
        <v>14</v>
      </c>
      <c r="CI4" s="358"/>
      <c r="CJ4" s="296">
        <f>IF($P$4="","",$P$4)</f>
        <v>313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15.2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30">
        <v>216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313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2.1052631578947367</v>
      </c>
      <c r="Y6" s="29"/>
      <c r="Z6" s="77" t="s">
        <v>62</v>
      </c>
      <c r="AA6" s="321" t="str">
        <f>IF($C$6="","",$C$6)</f>
        <v>21256A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216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313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2.1052631578947367</v>
      </c>
      <c r="AW6" s="29"/>
      <c r="AX6" s="77" t="s">
        <v>62</v>
      </c>
      <c r="AY6" s="321" t="str">
        <f>IF($C$6="","",$C$6)</f>
        <v>21256A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216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313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2.1052631578947367</v>
      </c>
      <c r="BU6" s="29"/>
      <c r="BV6" s="77" t="s">
        <v>62</v>
      </c>
      <c r="BW6" s="321" t="str">
        <f>IF($C$6="","",$C$6)</f>
        <v>21256A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216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313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2.1052631578947367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 t="s">
        <v>79</v>
      </c>
      <c r="D8" s="369"/>
      <c r="E8" s="370"/>
      <c r="F8" s="363"/>
      <c r="G8" s="364"/>
      <c r="H8" s="292" t="s">
        <v>77</v>
      </c>
      <c r="I8" s="293"/>
      <c r="J8" s="132"/>
      <c r="K8" s="28"/>
      <c r="L8" s="82" t="s">
        <v>28</v>
      </c>
      <c r="M8" s="160">
        <v>0.42670000000000002</v>
      </c>
      <c r="N8" s="294" t="s">
        <v>29</v>
      </c>
      <c r="O8" s="295"/>
      <c r="P8" s="296">
        <f>IF(M8="","",M4/M8)</f>
        <v>48.01968596203421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 t="str">
        <f>IF(C8="","",$C$8)</f>
        <v>N/A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 t="str">
        <f>IF($J$8="","",$J$8)</f>
        <v/>
      </c>
      <c r="AI8" s="28"/>
      <c r="AJ8" s="82" t="s">
        <v>28</v>
      </c>
      <c r="AK8" s="108">
        <f>IF($M$8="","",$M$8)</f>
        <v>0.42670000000000002</v>
      </c>
      <c r="AL8" s="294" t="s">
        <v>29</v>
      </c>
      <c r="AM8" s="295"/>
      <c r="AN8" s="296">
        <f>IF($P$8="","",$P$8)</f>
        <v>48.01968596203421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 t="str">
        <f>IF(AA8="","",$C$8)</f>
        <v>N/A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 t="str">
        <f>IF($J$8="","",$J$8)</f>
        <v/>
      </c>
      <c r="BG8" s="28"/>
      <c r="BH8" s="82" t="s">
        <v>28</v>
      </c>
      <c r="BI8" s="108">
        <f>IF($M$8="","",$M$8)</f>
        <v>0.42670000000000002</v>
      </c>
      <c r="BJ8" s="294" t="s">
        <v>29</v>
      </c>
      <c r="BK8" s="295"/>
      <c r="BL8" s="296">
        <f>IF($P$8="","",$P$8)</f>
        <v>48.01968596203421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 t="str">
        <f>IF(AY8="","",$C$8)</f>
        <v>N/A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 t="str">
        <f>IF($J$8="","",$J$8)</f>
        <v/>
      </c>
      <c r="CE8" s="28"/>
      <c r="CF8" s="82" t="s">
        <v>28</v>
      </c>
      <c r="CG8" s="108">
        <f>IF($M$8="","",$M$8)</f>
        <v>0.42670000000000002</v>
      </c>
      <c r="CH8" s="294" t="s">
        <v>29</v>
      </c>
      <c r="CI8" s="295"/>
      <c r="CJ8" s="296">
        <f>IF($P$8="","",$P$8)</f>
        <v>48.01968596203421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6">
        <v>15000</v>
      </c>
      <c r="D10" s="416"/>
      <c r="E10" s="417"/>
      <c r="F10" s="361"/>
      <c r="G10" s="362"/>
      <c r="H10" s="292" t="s">
        <v>49</v>
      </c>
      <c r="I10" s="293"/>
      <c r="J10" s="133"/>
      <c r="K10" s="72"/>
      <c r="L10" s="316" t="s">
        <v>41</v>
      </c>
      <c r="M10" s="317"/>
      <c r="N10" s="426" t="s">
        <v>80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15000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A06132-0024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15000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A06132-0024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15000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A06132-0024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4">
        <v>0</v>
      </c>
      <c r="K14" s="64">
        <f>C$10</f>
        <v>15000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0</v>
      </c>
      <c r="AD14" s="118">
        <f t="shared" ref="AD14:AI14" si="0">F41</f>
        <v>15.2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15000</v>
      </c>
      <c r="AJ14" s="121">
        <f>L41</f>
        <v>0</v>
      </c>
      <c r="AK14" s="63"/>
      <c r="AL14" s="264"/>
      <c r="AM14" s="265"/>
      <c r="AN14" s="266"/>
      <c r="AO14" s="267"/>
      <c r="AP14" s="268"/>
      <c r="AQ14" s="124">
        <f>S41</f>
        <v>0</v>
      </c>
      <c r="AR14" s="62"/>
      <c r="AS14" s="121">
        <f>U41</f>
        <v>139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0</v>
      </c>
      <c r="BB14" s="118">
        <f t="shared" ref="BB14" si="1">AD41</f>
        <v>15.2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15000</v>
      </c>
      <c r="BH14" s="121">
        <f>AJ41</f>
        <v>0</v>
      </c>
      <c r="BI14" s="63"/>
      <c r="BJ14" s="264"/>
      <c r="BK14" s="265"/>
      <c r="BL14" s="266"/>
      <c r="BM14" s="267"/>
      <c r="BN14" s="268"/>
      <c r="BO14" s="124">
        <f>AQ41</f>
        <v>0</v>
      </c>
      <c r="BP14" s="62"/>
      <c r="BQ14" s="121">
        <f>AS41</f>
        <v>139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0</v>
      </c>
      <c r="BZ14" s="118">
        <f t="shared" ref="BZ14" si="6">BB41</f>
        <v>15.2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15000</v>
      </c>
      <c r="CF14" s="121">
        <f>BH41</f>
        <v>0</v>
      </c>
      <c r="CG14" s="63"/>
      <c r="CH14" s="264"/>
      <c r="CI14" s="265"/>
      <c r="CJ14" s="266"/>
      <c r="CK14" s="267"/>
      <c r="CL14" s="268"/>
      <c r="CM14" s="124">
        <f>BO41</f>
        <v>0</v>
      </c>
      <c r="CN14" s="62"/>
      <c r="CO14" s="121">
        <f>BQ41</f>
        <v>139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42170</v>
      </c>
      <c r="C15" s="162" t="s">
        <v>82</v>
      </c>
      <c r="D15" s="137"/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15000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4">
        <v>0</v>
      </c>
      <c r="T15" s="146">
        <v>0</v>
      </c>
      <c r="U15" s="146">
        <v>0</v>
      </c>
      <c r="V15" s="408"/>
      <c r="W15" s="409"/>
      <c r="X15" s="409"/>
      <c r="Y15" s="410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15000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15000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15000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6">
        <v>42171</v>
      </c>
      <c r="C16" s="162" t="s">
        <v>83</v>
      </c>
      <c r="D16" s="137">
        <v>3161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15000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4">
        <v>0</v>
      </c>
      <c r="T16" s="146">
        <v>0</v>
      </c>
      <c r="U16" s="146">
        <v>139</v>
      </c>
      <c r="V16" s="435" t="s">
        <v>84</v>
      </c>
      <c r="W16" s="436"/>
      <c r="X16" s="436"/>
      <c r="Y16" s="43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15000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15000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15000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15000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4"/>
      <c r="T17" s="146"/>
      <c r="U17" s="146"/>
      <c r="V17" s="408"/>
      <c r="W17" s="409"/>
      <c r="X17" s="409"/>
      <c r="Y17" s="410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15000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15000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15000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15000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4"/>
      <c r="T18" s="146"/>
      <c r="U18" s="146"/>
      <c r="V18" s="408"/>
      <c r="W18" s="409"/>
      <c r="X18" s="409"/>
      <c r="Y18" s="41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15000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15000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15000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15000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4"/>
      <c r="T19" s="146"/>
      <c r="U19" s="146"/>
      <c r="V19" s="408"/>
      <c r="W19" s="409"/>
      <c r="X19" s="409"/>
      <c r="Y19" s="41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15000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15000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15000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15000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4"/>
      <c r="T20" s="146"/>
      <c r="U20" s="146"/>
      <c r="V20" s="408"/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15000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15000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15000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15000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4"/>
      <c r="T21" s="146"/>
      <c r="U21" s="146"/>
      <c r="V21" s="408"/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15000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15000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15000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15000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4"/>
      <c r="T22" s="146"/>
      <c r="U22" s="146"/>
      <c r="V22" s="408"/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15000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15000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15000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15000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4"/>
      <c r="T23" s="146"/>
      <c r="U23" s="146"/>
      <c r="V23" s="408"/>
      <c r="W23" s="409"/>
      <c r="X23" s="409"/>
      <c r="Y23" s="41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15000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15000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15000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15000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4"/>
      <c r="T24" s="146"/>
      <c r="U24" s="146"/>
      <c r="V24" s="408"/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15000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15000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15000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15000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4"/>
      <c r="T25" s="146"/>
      <c r="U25" s="146"/>
      <c r="V25" s="408"/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15000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15000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15000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15000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08"/>
      <c r="W26" s="409"/>
      <c r="X26" s="409"/>
      <c r="Y26" s="41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15000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15000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15000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15000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15000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15000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15000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15000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15000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15000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15000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15000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15000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15000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15000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15000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15000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15000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15000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15000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15000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15000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15000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15000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15000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15000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15000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15000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15000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15000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15000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15000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15000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15000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15000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15000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15000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15000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15000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15000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15000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15000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15000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15000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15000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15000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15000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15000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15000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15000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15000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15000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15000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15000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15000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15000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15000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15000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15000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0</v>
      </c>
      <c r="F41" s="114">
        <f>SUM(F15:F40)</f>
        <v>15.2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15000</v>
      </c>
      <c r="L41" s="114">
        <f>SUM(L15:L40)</f>
        <v>0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0</v>
      </c>
      <c r="T41" s="111"/>
      <c r="U41" s="123">
        <f>SUM(U15:U40)</f>
        <v>139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4">
        <f>SUM(AC14:AC40)</f>
        <v>0</v>
      </c>
      <c r="AD41" s="114">
        <f>SUM(AD14:AD40)</f>
        <v>15.2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15000</v>
      </c>
      <c r="AJ41" s="114">
        <f>SUM(AJ14:AJ40)</f>
        <v>0</v>
      </c>
      <c r="AK41" s="67" t="s">
        <v>0</v>
      </c>
      <c r="AL41" s="225" t="s">
        <v>0</v>
      </c>
      <c r="AM41" s="226"/>
      <c r="AN41" s="227"/>
      <c r="AO41" s="228"/>
      <c r="AP41" s="228"/>
      <c r="AQ41" s="114">
        <f>SUM(AQ14:AQ40)</f>
        <v>0</v>
      </c>
      <c r="AR41" s="67"/>
      <c r="AS41" s="125">
        <f>SUM(AS14:AS40)</f>
        <v>139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4">
        <f>SUM(BA14:BA40)</f>
        <v>0</v>
      </c>
      <c r="BB41" s="114">
        <f>SUM(BB14:BB40)</f>
        <v>15.2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15000</v>
      </c>
      <c r="BH41" s="114">
        <f>SUM(BH14:BH40)</f>
        <v>0</v>
      </c>
      <c r="BI41" s="67" t="s">
        <v>0</v>
      </c>
      <c r="BJ41" s="225" t="s">
        <v>0</v>
      </c>
      <c r="BK41" s="226"/>
      <c r="BL41" s="227"/>
      <c r="BM41" s="228"/>
      <c r="BN41" s="228"/>
      <c r="BO41" s="114">
        <f>SUM(BO14:BO40)</f>
        <v>0</v>
      </c>
      <c r="BP41" s="114"/>
      <c r="BQ41" s="125">
        <f>SUM(BQ14:BQ40)</f>
        <v>139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4">
        <f>SUM(BY14:BY40)</f>
        <v>0</v>
      </c>
      <c r="BZ41" s="114">
        <f>SUM(BZ14:BZ40)</f>
        <v>15.2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15000</v>
      </c>
      <c r="CF41" s="114">
        <f>SUM(CF14:CF40)</f>
        <v>0</v>
      </c>
      <c r="CG41" s="67" t="s">
        <v>0</v>
      </c>
      <c r="CH41" s="225" t="s">
        <v>0</v>
      </c>
      <c r="CI41" s="226"/>
      <c r="CJ41" s="227"/>
      <c r="CK41" s="228"/>
      <c r="CL41" s="228"/>
      <c r="CM41" s="114">
        <f>SUM(CM14:CM40)</f>
        <v>0</v>
      </c>
      <c r="CN41" s="114"/>
      <c r="CO41" s="125">
        <f>SUM(CO14:CO40)</f>
        <v>139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 t="str">
        <f>IF(CF41=0,"",CF41)</f>
        <v/>
      </c>
      <c r="E43" s="170" t="s">
        <v>58</v>
      </c>
      <c r="F43" s="170"/>
      <c r="G43" s="171"/>
      <c r="H43" s="78"/>
      <c r="I43" s="79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 t="str">
        <f>IF($D$43="","",$D$43)</f>
        <v/>
      </c>
      <c r="AC43" s="170" t="s">
        <v>58</v>
      </c>
      <c r="AD43" s="170"/>
      <c r="AE43" s="171"/>
      <c r="AF43" s="159" t="str">
        <f>IF($H$43="","",$H$43)</f>
        <v/>
      </c>
      <c r="AG43" s="79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 t="str">
        <f>IF($D$43="","",$D$43)</f>
        <v/>
      </c>
      <c r="BA43" s="170" t="s">
        <v>58</v>
      </c>
      <c r="BB43" s="170"/>
      <c r="BC43" s="171"/>
      <c r="BD43" s="159" t="str">
        <f>IF($H$43="","",$H$43)</f>
        <v/>
      </c>
      <c r="BE43" s="79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 t="str">
        <f>IF($D$43="","",$D$43)</f>
        <v/>
      </c>
      <c r="BY43" s="170" t="s">
        <v>58</v>
      </c>
      <c r="BZ43" s="170"/>
      <c r="CA43" s="171"/>
      <c r="CB43" s="159" t="str">
        <f>IF($H$43="","",$H$43)</f>
        <v/>
      </c>
      <c r="CC43" s="79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 t="str">
        <f>IF(D43="","",(D45/D43))</f>
        <v/>
      </c>
      <c r="E44" s="163" t="s">
        <v>54</v>
      </c>
      <c r="F44" s="163"/>
      <c r="G44" s="164"/>
      <c r="H44" s="92">
        <f>IF(CO41=0,"",CO41)</f>
        <v>139</v>
      </c>
      <c r="I44" s="70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 t="str">
        <f>IF($D$44="","",$D$44)</f>
        <v/>
      </c>
      <c r="AC44" s="163" t="s">
        <v>54</v>
      </c>
      <c r="AD44" s="163"/>
      <c r="AE44" s="164"/>
      <c r="AF44" s="92">
        <f>IF($H$44="","",$H$44)</f>
        <v>139</v>
      </c>
      <c r="AG44" s="70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 t="str">
        <f>IF($D$44="","",$D$44)</f>
        <v/>
      </c>
      <c r="BA44" s="163" t="s">
        <v>54</v>
      </c>
      <c r="BB44" s="163"/>
      <c r="BC44" s="164"/>
      <c r="BD44" s="92">
        <f>IF($H$44="","",$H$44)</f>
        <v>139</v>
      </c>
      <c r="BE44" s="70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 t="str">
        <f>IF($D$44="","",$D$44)</f>
        <v/>
      </c>
      <c r="BY44" s="163" t="s">
        <v>54</v>
      </c>
      <c r="BZ44" s="163"/>
      <c r="CA44" s="164"/>
      <c r="CB44" s="92">
        <f>IF($H$44="","",$H$44)</f>
        <v>139</v>
      </c>
      <c r="CC44" s="70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 t="str">
        <f>IF(CA41=0,"",CA41)</f>
        <v/>
      </c>
      <c r="E45" s="163" t="s">
        <v>55</v>
      </c>
      <c r="F45" s="163"/>
      <c r="G45" s="164"/>
      <c r="H45" s="92">
        <f>IF(P4="","",(P4*2))</f>
        <v>626</v>
      </c>
      <c r="I45" s="70">
        <v>3</v>
      </c>
      <c r="J45" s="209" t="s">
        <v>34</v>
      </c>
      <c r="K45" s="210"/>
      <c r="L45" s="96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 t="str">
        <f>IF($D$45="","",$D$45)</f>
        <v/>
      </c>
      <c r="AC45" s="163" t="s">
        <v>55</v>
      </c>
      <c r="AD45" s="163"/>
      <c r="AE45" s="164"/>
      <c r="AF45" s="92">
        <f>IF($H$45="","",$H$45)</f>
        <v>626</v>
      </c>
      <c r="AG45" s="70">
        <v>3</v>
      </c>
      <c r="AH45" s="209" t="s">
        <v>34</v>
      </c>
      <c r="AI45" s="210"/>
      <c r="AJ45" s="96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 t="str">
        <f>IF($D$45="","",$D$45)</f>
        <v/>
      </c>
      <c r="BA45" s="163" t="s">
        <v>55</v>
      </c>
      <c r="BB45" s="163"/>
      <c r="BC45" s="164"/>
      <c r="BD45" s="92">
        <f>IF($H$45="","",$H$45)</f>
        <v>626</v>
      </c>
      <c r="BE45" s="70">
        <v>3</v>
      </c>
      <c r="BF45" s="209" t="s">
        <v>34</v>
      </c>
      <c r="BG45" s="210"/>
      <c r="BH45" s="96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 t="str">
        <f>IF($D$45="","",$D$45)</f>
        <v/>
      </c>
      <c r="BY45" s="163" t="s">
        <v>55</v>
      </c>
      <c r="BZ45" s="163"/>
      <c r="CA45" s="164"/>
      <c r="CB45" s="92">
        <f>IF($H$45="","",$H$45)</f>
        <v>626</v>
      </c>
      <c r="CC45" s="70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2" t="str">
        <f>IF(D45="","",((H43+H44+H45)-D45))</f>
        <v/>
      </c>
      <c r="I46" s="70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 t="str">
        <f>IF($H$46="","",$H$46)</f>
        <v/>
      </c>
      <c r="AG46" s="70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 t="str">
        <f>IF($H$46="","",$H$46)</f>
        <v/>
      </c>
      <c r="BE46" s="70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 t="str">
        <f>IF($H$46="","",$H$46)</f>
        <v/>
      </c>
      <c r="CC46" s="70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3" t="str">
        <f>IF(H46="","",(IF(H46&gt;0,(H46*M8)*(-1),ABS(H46*M8))))</f>
        <v/>
      </c>
      <c r="I47" s="71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3" t="str">
        <f>IF($H$47="","",$H$47)</f>
        <v/>
      </c>
      <c r="AG47" s="71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3" t="str">
        <f>IF($H$47="","",$H$47)</f>
        <v/>
      </c>
      <c r="BE47" s="71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3" t="str">
        <f>IF($H$47="","",$H$47)</f>
        <v/>
      </c>
      <c r="CC47" s="71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2015-06-17T15:04:07Z</dcterms:modified>
</cp:coreProperties>
</file>