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BF41" i="51" s="1"/>
  <c r="CD14" i="51" s="1"/>
  <c r="AH29" i="51"/>
  <c r="AH23" i="51"/>
  <c r="N23" i="51"/>
  <c r="N19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5" i="51"/>
  <c r="BF27" i="51"/>
  <c r="BF16" i="51"/>
  <c r="BF30" i="51"/>
  <c r="BF32" i="51"/>
  <c r="BC41" i="51" l="1"/>
  <c r="CA14" i="51" s="1"/>
  <c r="BF38" i="51"/>
  <c r="BF22" i="51"/>
  <c r="BF33" i="51"/>
  <c r="BF17" i="51"/>
  <c r="BF24" i="51"/>
  <c r="BF35" i="51"/>
  <c r="BF19" i="51"/>
  <c r="BF26" i="51"/>
  <c r="BF37" i="51"/>
  <c r="BF29" i="51"/>
  <c r="BF21" i="51"/>
  <c r="BF34" i="51"/>
  <c r="BF18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<sst xmlns="http://schemas.openxmlformats.org/spreadsheetml/2006/main" count="330" uniqueCount="101">
  <si>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</si>
  <si>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</si>
  <si>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</si>
  <si>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</si>
  <si>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</si>
  <si>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</si>
  <si>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</si>
  <si>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</si>
  <si>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</si>
  <si>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</si>
  <si>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</si>
  <si>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</si>
  <si>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</si>
  <si>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</si>
  <si>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</si>
  <si>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</si>
  <si>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</si>
  <si>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</si>
  <si>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</si>
  <si>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</si>
  <si>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</si>
  <si>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</si>
  <si>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</si>
  <si>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</si>
  <si>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</si>
  <si>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</si>
  <si>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</si>
  <si>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</si>
  <si>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</si>
  <si>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</si>
  <si>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</si>
  <si>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</si>
  <si>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</si>
  <si>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</si>
  <si>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</si>
  <si>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</si>
  <si>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</si>
  <si>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</si>
  <si>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</si>
  <si>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</si>
  <si>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</si>
  <si>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</si>
  <si>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</si>
  <si>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</si>
  <si>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</si>
  <si>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</si>
  <si>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</si>
  <si>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</si>
  <si>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</si>
  <si>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</si>
  <si>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</si>
  <si>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</si>
  <si>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</si>
  <si>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</si>
  <si>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</si>
  <si>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</si>
  <si>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</si>
  <si>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</si>
  <si>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</si>
  <si>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</si>
  <si>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</si>
  <si>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</si>
  <si>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</si>
  <si>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</si>
  <si>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</si>
  <si>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</si>
  <si>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</si>
  <si>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</si>
  <si>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</si>
  <si>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</si>
  <si>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</si>
  <si>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</si>
  <si>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</si>
  <si>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</si>
  <si>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</si>
  <si>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</si>
  <si>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ST2A01F</t>
  </si>
  <si>
    <t>A02022-0022</t>
  </si>
  <si>
    <t>Standard        S1</t>
  </si>
  <si>
    <t>S1</t>
  </si>
  <si>
    <t>WAD</t>
  </si>
  <si>
    <t>52763E</t>
  </si>
  <si>
    <t>H</t>
  </si>
  <si>
    <t>Wait on fair</t>
  </si>
  <si>
    <t>JC</t>
  </si>
  <si>
    <t>0064563E</t>
  </si>
  <si>
    <t>MB</t>
  </si>
  <si>
    <t>AW</t>
  </si>
  <si>
    <t>52768E</t>
  </si>
  <si>
    <t>52766E</t>
  </si>
  <si>
    <t>0052767E</t>
  </si>
  <si>
    <t>52771E</t>
  </si>
  <si>
    <t>Cold start</t>
  </si>
  <si>
    <t>0052769E</t>
  </si>
  <si>
    <t>Worked on S3</t>
  </si>
  <si>
    <t>Crane Training</t>
  </si>
  <si>
    <t>52770E</t>
  </si>
  <si>
    <t>0052764E</t>
  </si>
  <si>
    <t>Lost pwr for a bit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</si>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</sst>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7" sqref="B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S1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S1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S1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82</v>
      </c>
      <c r="K4" s="4"/>
      <c r="L4" s="81" t="s">
        <v>27</v>
      </c>
      <c r="M4" s="50">
        <v>18.100000000000001</v>
      </c>
      <c r="N4" s="230" t="s">
        <v>14</v>
      </c>
      <c r="O4" s="231"/>
      <c r="P4" s="214">
        <f>IF(M6="","",(ROUNDUP((C10*M8/M4/M6),0)*M6))</f>
        <v>501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H</v>
      </c>
      <c r="AI4" s="4"/>
      <c r="AJ4" s="81" t="s">
        <v>27</v>
      </c>
      <c r="AK4" s="106">
        <f>IF($M$4="","",$M$4)</f>
        <v>18.100000000000001</v>
      </c>
      <c r="AL4" s="230" t="s">
        <v>14</v>
      </c>
      <c r="AM4" s="231"/>
      <c r="AN4" s="214">
        <f>IF($P$4="","",$P$4)</f>
        <v>501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H</v>
      </c>
      <c r="BG4" s="4"/>
      <c r="BH4" s="81" t="s">
        <v>27</v>
      </c>
      <c r="BI4" s="106">
        <f>IF($M$4="","",$M$4)</f>
        <v>18.100000000000001</v>
      </c>
      <c r="BJ4" s="230" t="s">
        <v>14</v>
      </c>
      <c r="BK4" s="231"/>
      <c r="BL4" s="214">
        <f>IF($P$4="","",$P$4)</f>
        <v>501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H</v>
      </c>
      <c r="CE4" s="4"/>
      <c r="CF4" s="81" t="s">
        <v>27</v>
      </c>
      <c r="CG4" s="106">
        <f>IF($M$4="","",$M$4)</f>
        <v>18.100000000000001</v>
      </c>
      <c r="CH4" s="230" t="s">
        <v>14</v>
      </c>
      <c r="CI4" s="231"/>
      <c r="CJ4" s="214">
        <f>IF($P$4="","",$P$4)</f>
        <v>501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498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-22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1.6</v>
      </c>
      <c r="Y6" s="29"/>
      <c r="Z6" s="77" t="s">
        <v>62</v>
      </c>
      <c r="AA6" s="309" t="str">
        <f>IF($C$6="","",$C$6)</f>
        <v>ST2A01F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-22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1.6</v>
      </c>
      <c r="AW6" s="29"/>
      <c r="AX6" s="77" t="s">
        <v>62</v>
      </c>
      <c r="AY6" s="309" t="str">
        <f>IF($C$6="","",$C$6)</f>
        <v>ST2A01F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-22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1.6</v>
      </c>
      <c r="BU6" s="29"/>
      <c r="BV6" s="77" t="s">
        <v>62</v>
      </c>
      <c r="BW6" s="309" t="str">
        <f>IF($C$6="","",$C$6)</f>
        <v>ST2A01F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-22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1.6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369133</v>
      </c>
      <c r="D8" s="424"/>
      <c r="E8" s="425"/>
      <c r="F8" s="418"/>
      <c r="G8" s="419"/>
      <c r="H8" s="354" t="s">
        <v>78</v>
      </c>
      <c r="I8" s="355"/>
      <c r="J8" s="131">
        <v>6.5</v>
      </c>
      <c r="K8" s="28"/>
      <c r="L8" s="81" t="s">
        <v>28</v>
      </c>
      <c r="M8" s="56">
        <v>0.21560000000000001</v>
      </c>
      <c r="N8" s="345" t="s">
        <v>29</v>
      </c>
      <c r="O8" s="346"/>
      <c r="P8" s="214">
        <f>IF(M8="","",M4/M8)</f>
        <v>83.951762523191093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369133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6.5</v>
      </c>
      <c r="AI8" s="28"/>
      <c r="AJ8" s="81" t="s">
        <v>28</v>
      </c>
      <c r="AK8" s="107">
        <f>IF($M$8="","",$M$8)</f>
        <v>0.21560000000000001</v>
      </c>
      <c r="AL8" s="345" t="s">
        <v>29</v>
      </c>
      <c r="AM8" s="346"/>
      <c r="AN8" s="214">
        <f>IF($P$8="","",$P$8)</f>
        <v>83.951762523191093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369133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6.5</v>
      </c>
      <c r="BG8" s="28"/>
      <c r="BH8" s="81" t="s">
        <v>28</v>
      </c>
      <c r="BI8" s="107">
        <f>IF($M$8="","",$M$8)</f>
        <v>0.21560000000000001</v>
      </c>
      <c r="BJ8" s="345" t="s">
        <v>29</v>
      </c>
      <c r="BK8" s="346"/>
      <c r="BL8" s="214">
        <f>IF($P$8="","",$P$8)</f>
        <v>83.951762523191093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369133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6.5</v>
      </c>
      <c r="CE8" s="28"/>
      <c r="CF8" s="81" t="s">
        <v>28</v>
      </c>
      <c r="CG8" s="107">
        <f>IF($M$8="","",$M$8)</f>
        <v>0.21560000000000001</v>
      </c>
      <c r="CH8" s="345" t="s">
        <v>29</v>
      </c>
      <c r="CI8" s="346"/>
      <c r="CJ8" s="214">
        <f>IF($P$8="","",$P$8)</f>
        <v>83.951762523191093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42000</v>
      </c>
      <c r="D10" s="217"/>
      <c r="E10" s="218"/>
      <c r="F10" s="416"/>
      <c r="G10" s="417"/>
      <c r="H10" s="354" t="s">
        <v>49</v>
      </c>
      <c r="I10" s="355"/>
      <c r="J10" s="132">
        <v>6.5</v>
      </c>
      <c r="K10" s="162" t="s">
        <v>87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42000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>
        <f>IF($J$10="","",$J$10)</f>
        <v>6.5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A02022-0022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42000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>
        <f>IF($J$10="","",$J$10)</f>
        <v>6.5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A02022-0022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42000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>
        <f>IF($J$10="","",$J$10)</f>
        <v>6.5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A02022-0022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42000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79.099999999999994</v>
      </c>
      <c r="AD14" s="117">
        <f t="shared" ref="AD14:AI14" si="0">F41</f>
        <v>2.5</v>
      </c>
      <c r="AE14" s="118">
        <f t="shared" si="0"/>
        <v>43835</v>
      </c>
      <c r="AF14" s="119">
        <f>H41</f>
        <v>522.14508287292824</v>
      </c>
      <c r="AG14" s="117">
        <f t="shared" si="0"/>
        <v>82.1</v>
      </c>
      <c r="AH14" s="118">
        <f t="shared" si="0"/>
        <v>43835</v>
      </c>
      <c r="AI14" s="118">
        <f t="shared" si="0"/>
        <v>-1835</v>
      </c>
      <c r="AJ14" s="120">
        <f>L41</f>
        <v>39391.800000000003</v>
      </c>
      <c r="AK14" s="64"/>
      <c r="AL14" s="358"/>
      <c r="AM14" s="359"/>
      <c r="AN14" s="360"/>
      <c r="AO14" s="361"/>
      <c r="AP14" s="362"/>
      <c r="AQ14" s="123">
        <f>S41</f>
        <v>3</v>
      </c>
      <c r="AR14" s="63"/>
      <c r="AS14" s="120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79.099999999999994</v>
      </c>
      <c r="BB14" s="117">
        <f t="shared" ref="BB14" si="1">AD41</f>
        <v>2.5</v>
      </c>
      <c r="BC14" s="118">
        <f t="shared" ref="BC14" si="2">AE41</f>
        <v>43835</v>
      </c>
      <c r="BD14" s="119">
        <f>AF41</f>
        <v>522.14508287292824</v>
      </c>
      <c r="BE14" s="117">
        <f t="shared" ref="BE14" si="3">AG41</f>
        <v>82.1</v>
      </c>
      <c r="BF14" s="118">
        <f t="shared" ref="BF14" si="4">AH41</f>
        <v>43835</v>
      </c>
      <c r="BG14" s="118">
        <f t="shared" ref="BG14" si="5">AI41</f>
        <v>-1835</v>
      </c>
      <c r="BH14" s="120">
        <f>AJ41</f>
        <v>39391.800000000003</v>
      </c>
      <c r="BI14" s="64"/>
      <c r="BJ14" s="358"/>
      <c r="BK14" s="359"/>
      <c r="BL14" s="360"/>
      <c r="BM14" s="361"/>
      <c r="BN14" s="362"/>
      <c r="BO14" s="123">
        <f>AQ41</f>
        <v>3</v>
      </c>
      <c r="BP14" s="63"/>
      <c r="BQ14" s="120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79.099999999999994</v>
      </c>
      <c r="BZ14" s="117">
        <f t="shared" ref="BZ14" si="6">BB41</f>
        <v>2.5</v>
      </c>
      <c r="CA14" s="118">
        <f t="shared" ref="CA14" si="7">BC41</f>
        <v>43835</v>
      </c>
      <c r="CB14" s="119">
        <f>BD41</f>
        <v>522.14508287292824</v>
      </c>
      <c r="CC14" s="117">
        <f t="shared" ref="CC14" si="8">BE41</f>
        <v>82.1</v>
      </c>
      <c r="CD14" s="118">
        <f t="shared" ref="CD14" si="9">BF41</f>
        <v>43835</v>
      </c>
      <c r="CE14" s="118">
        <f t="shared" ref="CE14" si="10">BG41</f>
        <v>-1835</v>
      </c>
      <c r="CF14" s="120">
        <f>BH41</f>
        <v>39391.800000000003</v>
      </c>
      <c r="CG14" s="64"/>
      <c r="CH14" s="358"/>
      <c r="CI14" s="359"/>
      <c r="CJ14" s="360"/>
      <c r="CK14" s="361"/>
      <c r="CL14" s="362"/>
      <c r="CM14" s="123">
        <f>BO41</f>
        <v>3</v>
      </c>
      <c r="CN14" s="63"/>
      <c r="CO14" s="120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42130</v>
      </c>
      <c r="C15" s="160" t="s">
        <v>80</v>
      </c>
      <c r="D15" s="136">
        <v>27847</v>
      </c>
      <c r="E15" s="136">
        <v>0</v>
      </c>
      <c r="F15" s="139">
        <v>1</v>
      </c>
      <c r="G15" s="140">
        <v>0</v>
      </c>
      <c r="H15" s="97">
        <f>IF(G15="","",(IF($P$8=0,"",(G15/$M$6)/$P$8)))</f>
        <v>0</v>
      </c>
      <c r="I15" s="98">
        <f>IF(G15="","",(SUM(E15+F15+S15)))</f>
        <v>1</v>
      </c>
      <c r="J15" s="99">
        <f>SUM(G$14:G15)</f>
        <v>0</v>
      </c>
      <c r="K15" s="99">
        <f t="shared" ref="K15:K40" si="11">C$10-J15</f>
        <v>42000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 t="s">
        <v>81</v>
      </c>
      <c r="Q15" s="165"/>
      <c r="R15" s="166"/>
      <c r="S15" s="143">
        <v>0</v>
      </c>
      <c r="T15" s="145">
        <v>0</v>
      </c>
      <c r="U15" s="145">
        <v>0</v>
      </c>
      <c r="V15" s="167"/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43835</v>
      </c>
      <c r="AI15" s="99">
        <f>C$10-AH15</f>
        <v>-1835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43835</v>
      </c>
      <c r="BG15" s="99">
        <f>$C$10-BF15</f>
        <v>-1835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43835</v>
      </c>
      <c r="CE15" s="99">
        <f>$C$10-CD15</f>
        <v>-1835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5">
        <v>42131</v>
      </c>
      <c r="C16" s="160" t="s">
        <v>80</v>
      </c>
      <c r="D16" s="136">
        <v>27847</v>
      </c>
      <c r="E16" s="136">
        <v>4.5999999999999996</v>
      </c>
      <c r="F16" s="138">
        <v>1.5</v>
      </c>
      <c r="G16" s="140">
        <v>2400</v>
      </c>
      <c r="H16" s="97">
        <f t="shared" ref="H16:H40" si="12">IF(G16="","",(IF($P$8=0,"",(G16/$M$6)/$P$8)))</f>
        <v>28.587845303867404</v>
      </c>
      <c r="I16" s="98">
        <f t="shared" ref="I16:I40" si="13">IF(G16="","",(SUM(E16+F16+S16)))</f>
        <v>7.6</v>
      </c>
      <c r="J16" s="99">
        <f>SUM(G$14:G16)</f>
        <v>2400</v>
      </c>
      <c r="K16" s="99">
        <f>C$10-J16</f>
        <v>39600</v>
      </c>
      <c r="L16" s="100">
        <f t="shared" ref="L16:L40" si="14">IF(G16="",0,$J$6*(I16-F16-S16))</f>
        <v>2290.7999999999997</v>
      </c>
      <c r="M16" s="101">
        <f t="shared" ref="M16:M40" si="15">G16</f>
        <v>2400</v>
      </c>
      <c r="N16" s="179">
        <f t="shared" ref="N16:N40" si="16">IF(L16=0,"",(M16/L16))</f>
        <v>1.0476689366160294</v>
      </c>
      <c r="O16" s="180"/>
      <c r="P16" s="164" t="s">
        <v>81</v>
      </c>
      <c r="Q16" s="165"/>
      <c r="R16" s="166"/>
      <c r="S16" s="143">
        <v>1.5</v>
      </c>
      <c r="T16" s="145">
        <v>4</v>
      </c>
      <c r="U16" s="145">
        <v>0</v>
      </c>
      <c r="V16" s="167" t="s">
        <v>83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43835</v>
      </c>
      <c r="AI16" s="99">
        <f t="shared" ref="AI16:AI40" si="19">C$10-AH16</f>
        <v>-1835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43835</v>
      </c>
      <c r="BG16" s="99">
        <f t="shared" ref="BG16:BG40" si="25">$C$10-BF16</f>
        <v>-1835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43835</v>
      </c>
      <c r="CE16" s="99">
        <f t="shared" ref="CE16:CE40" si="31">$C$10-CD16</f>
        <v>-1835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5">
        <v>42131</v>
      </c>
      <c r="C17" s="160" t="s">
        <v>84</v>
      </c>
      <c r="D17" s="136">
        <v>27923</v>
      </c>
      <c r="E17" s="136">
        <v>7.6</v>
      </c>
      <c r="F17" s="138">
        <v>0</v>
      </c>
      <c r="G17" s="140">
        <v>4400</v>
      </c>
      <c r="H17" s="97">
        <f t="shared" si="12"/>
        <v>52.411049723756911</v>
      </c>
      <c r="I17" s="98">
        <f t="shared" si="13"/>
        <v>7.6</v>
      </c>
      <c r="J17" s="99">
        <f>SUM(G$14:G17)</f>
        <v>6800</v>
      </c>
      <c r="K17" s="99">
        <f t="shared" si="11"/>
        <v>35200</v>
      </c>
      <c r="L17" s="100">
        <f t="shared" si="14"/>
        <v>3784.7999999999997</v>
      </c>
      <c r="M17" s="101">
        <f t="shared" si="15"/>
        <v>4400</v>
      </c>
      <c r="N17" s="179">
        <f t="shared" si="16"/>
        <v>1.1625449165081378</v>
      </c>
      <c r="O17" s="180"/>
      <c r="P17" s="164" t="s">
        <v>85</v>
      </c>
      <c r="Q17" s="165"/>
      <c r="R17" s="166"/>
      <c r="S17" s="143">
        <v>0</v>
      </c>
      <c r="T17" s="145">
        <v>0</v>
      </c>
      <c r="U17" s="145">
        <v>0</v>
      </c>
      <c r="V17" s="167"/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43835</v>
      </c>
      <c r="AI17" s="99">
        <f t="shared" si="19"/>
        <v>-1835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43835</v>
      </c>
      <c r="BG17" s="99">
        <f t="shared" si="25"/>
        <v>-1835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43835</v>
      </c>
      <c r="CE17" s="99">
        <f t="shared" si="31"/>
        <v>-1835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42132</v>
      </c>
      <c r="C18" s="160" t="s">
        <v>86</v>
      </c>
      <c r="D18" s="136">
        <v>28134</v>
      </c>
      <c r="E18" s="136">
        <v>7.6</v>
      </c>
      <c r="F18" s="138">
        <v>0</v>
      </c>
      <c r="G18" s="140">
        <v>4000</v>
      </c>
      <c r="H18" s="97">
        <f t="shared" si="12"/>
        <v>47.646408839779006</v>
      </c>
      <c r="I18" s="98">
        <f t="shared" si="13"/>
        <v>7.6</v>
      </c>
      <c r="J18" s="99">
        <f>SUM(G$14:G18)</f>
        <v>10800</v>
      </c>
      <c r="K18" s="99">
        <f t="shared" si="11"/>
        <v>31200</v>
      </c>
      <c r="L18" s="100">
        <f t="shared" si="14"/>
        <v>3784.7999999999997</v>
      </c>
      <c r="M18" s="101">
        <f t="shared" si="15"/>
        <v>4000</v>
      </c>
      <c r="N18" s="179">
        <f t="shared" si="16"/>
        <v>1.056859015007398</v>
      </c>
      <c r="O18" s="180"/>
      <c r="P18" s="164" t="s">
        <v>89</v>
      </c>
      <c r="Q18" s="165"/>
      <c r="R18" s="166"/>
      <c r="S18" s="143">
        <v>0</v>
      </c>
      <c r="T18" s="145">
        <v>0</v>
      </c>
      <c r="U18" s="145">
        <v>0</v>
      </c>
      <c r="V18" s="167"/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43835</v>
      </c>
      <c r="AI18" s="99">
        <f t="shared" si="19"/>
        <v>-1835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43835</v>
      </c>
      <c r="BG18" s="99">
        <f t="shared" si="25"/>
        <v>-1835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43835</v>
      </c>
      <c r="CE18" s="99">
        <f t="shared" si="31"/>
        <v>-1835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42132</v>
      </c>
      <c r="C19" s="163" t="s">
        <v>80</v>
      </c>
      <c r="D19" s="136">
        <v>27847</v>
      </c>
      <c r="E19" s="136">
        <v>7.6</v>
      </c>
      <c r="F19" s="138">
        <v>0</v>
      </c>
      <c r="G19" s="140">
        <v>4300</v>
      </c>
      <c r="H19" s="97">
        <f t="shared" si="12"/>
        <v>51.219889502762435</v>
      </c>
      <c r="I19" s="98">
        <f t="shared" si="13"/>
        <v>7.6</v>
      </c>
      <c r="J19" s="99">
        <f>SUM(G$14:G19)</f>
        <v>15100</v>
      </c>
      <c r="K19" s="99">
        <f t="shared" si="11"/>
        <v>26900</v>
      </c>
      <c r="L19" s="100">
        <f t="shared" si="14"/>
        <v>3784.7999999999997</v>
      </c>
      <c r="M19" s="101">
        <f t="shared" si="15"/>
        <v>4300</v>
      </c>
      <c r="N19" s="179">
        <f t="shared" si="16"/>
        <v>1.136123441132953</v>
      </c>
      <c r="O19" s="180"/>
      <c r="P19" s="164" t="s">
        <v>88</v>
      </c>
      <c r="Q19" s="165"/>
      <c r="R19" s="166"/>
      <c r="S19" s="143">
        <v>0</v>
      </c>
      <c r="T19" s="145">
        <v>0</v>
      </c>
      <c r="U19" s="145">
        <v>0</v>
      </c>
      <c r="V19" s="167"/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43835</v>
      </c>
      <c r="AI19" s="99">
        <f t="shared" si="19"/>
        <v>-1835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43835</v>
      </c>
      <c r="BG19" s="99">
        <f t="shared" si="25"/>
        <v>-1835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43835</v>
      </c>
      <c r="CE19" s="99">
        <f t="shared" si="31"/>
        <v>-1835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42132</v>
      </c>
      <c r="C20" s="163" t="s">
        <v>84</v>
      </c>
      <c r="D20" s="136">
        <v>27923</v>
      </c>
      <c r="E20" s="136">
        <v>7.6</v>
      </c>
      <c r="F20" s="138">
        <v>0</v>
      </c>
      <c r="G20" s="140">
        <v>4100</v>
      </c>
      <c r="H20" s="97">
        <f t="shared" si="12"/>
        <v>48.837569060773482</v>
      </c>
      <c r="I20" s="98">
        <f t="shared" si="13"/>
        <v>7.6</v>
      </c>
      <c r="J20" s="99">
        <f>SUM(G$14:G20)</f>
        <v>19200</v>
      </c>
      <c r="K20" s="99">
        <f t="shared" si="11"/>
        <v>22800</v>
      </c>
      <c r="L20" s="100">
        <f t="shared" si="14"/>
        <v>3784.7999999999997</v>
      </c>
      <c r="M20" s="101">
        <f t="shared" si="15"/>
        <v>4100</v>
      </c>
      <c r="N20" s="179">
        <f t="shared" si="16"/>
        <v>1.083280490382583</v>
      </c>
      <c r="O20" s="180"/>
      <c r="P20" s="164" t="s">
        <v>90</v>
      </c>
      <c r="Q20" s="165"/>
      <c r="R20" s="166"/>
      <c r="S20" s="143">
        <v>0</v>
      </c>
      <c r="T20" s="145">
        <v>0</v>
      </c>
      <c r="U20" s="145">
        <v>0</v>
      </c>
      <c r="V20" s="167"/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43835</v>
      </c>
      <c r="AI20" s="99">
        <f t="shared" si="19"/>
        <v>-1835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43835</v>
      </c>
      <c r="BG20" s="99">
        <f t="shared" si="25"/>
        <v>-1835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43835</v>
      </c>
      <c r="CE20" s="99">
        <f t="shared" si="31"/>
        <v>-1835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42135</v>
      </c>
      <c r="C21" s="163" t="s">
        <v>80</v>
      </c>
      <c r="D21" s="136">
        <v>27847</v>
      </c>
      <c r="E21" s="136">
        <v>7.1</v>
      </c>
      <c r="F21" s="136">
        <v>0</v>
      </c>
      <c r="G21" s="140">
        <v>3800</v>
      </c>
      <c r="H21" s="97">
        <f t="shared" si="12"/>
        <v>45.264088397790054</v>
      </c>
      <c r="I21" s="98">
        <f t="shared" si="13"/>
        <v>7.6</v>
      </c>
      <c r="J21" s="99">
        <f>SUM(G$14:G21)</f>
        <v>23000</v>
      </c>
      <c r="K21" s="99">
        <f t="shared" si="11"/>
        <v>19000</v>
      </c>
      <c r="L21" s="100">
        <f t="shared" si="14"/>
        <v>3535.7999999999997</v>
      </c>
      <c r="M21" s="101">
        <f t="shared" si="15"/>
        <v>3800</v>
      </c>
      <c r="N21" s="179">
        <f t="shared" si="16"/>
        <v>1.074721420894847</v>
      </c>
      <c r="O21" s="180"/>
      <c r="P21" s="164" t="s">
        <v>91</v>
      </c>
      <c r="Q21" s="165"/>
      <c r="R21" s="166"/>
      <c r="S21" s="143">
        <v>0.5</v>
      </c>
      <c r="T21" s="145">
        <v>4</v>
      </c>
      <c r="U21" s="145">
        <v>0</v>
      </c>
      <c r="V21" s="167" t="s">
        <v>92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43835</v>
      </c>
      <c r="AI21" s="99">
        <f t="shared" si="19"/>
        <v>-1835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43835</v>
      </c>
      <c r="BG21" s="99">
        <f t="shared" si="25"/>
        <v>-1835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43835</v>
      </c>
      <c r="CE21" s="99">
        <f t="shared" si="31"/>
        <v>-1835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42135</v>
      </c>
      <c r="C22" s="163" t="s">
        <v>84</v>
      </c>
      <c r="D22" s="136">
        <v>27927</v>
      </c>
      <c r="E22" s="136">
        <v>7.6</v>
      </c>
      <c r="F22" s="136">
        <v>0</v>
      </c>
      <c r="G22" s="140">
        <v>4080</v>
      </c>
      <c r="H22" s="97">
        <f t="shared" si="12"/>
        <v>48.599337016574587</v>
      </c>
      <c r="I22" s="98">
        <f t="shared" si="13"/>
        <v>7.6</v>
      </c>
      <c r="J22" s="99">
        <f>SUM(G$14:G22)</f>
        <v>27080</v>
      </c>
      <c r="K22" s="99">
        <f t="shared" si="11"/>
        <v>14920</v>
      </c>
      <c r="L22" s="100">
        <f t="shared" si="14"/>
        <v>3784.7999999999997</v>
      </c>
      <c r="M22" s="101">
        <f t="shared" si="15"/>
        <v>4080</v>
      </c>
      <c r="N22" s="179">
        <f t="shared" si="16"/>
        <v>1.0779961953075461</v>
      </c>
      <c r="O22" s="180"/>
      <c r="P22" s="164" t="s">
        <v>93</v>
      </c>
      <c r="Q22" s="165"/>
      <c r="R22" s="166"/>
      <c r="S22" s="143">
        <v>0</v>
      </c>
      <c r="T22" s="145">
        <v>0</v>
      </c>
      <c r="U22" s="145">
        <v>0</v>
      </c>
      <c r="V22" s="167" t="s">
        <v>94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43835</v>
      </c>
      <c r="AI22" s="99">
        <f t="shared" si="19"/>
        <v>-1835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43835</v>
      </c>
      <c r="BG22" s="99">
        <f t="shared" si="25"/>
        <v>-1835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43835</v>
      </c>
      <c r="CE22" s="99">
        <f t="shared" si="31"/>
        <v>-1835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42136</v>
      </c>
      <c r="C23" s="163" t="s">
        <v>86</v>
      </c>
      <c r="D23" s="136">
        <v>28134</v>
      </c>
      <c r="E23" s="136">
        <v>6.6</v>
      </c>
      <c r="F23" s="136">
        <v>0</v>
      </c>
      <c r="G23" s="140">
        <v>4150</v>
      </c>
      <c r="H23" s="97">
        <f t="shared" si="12"/>
        <v>49.433149171270721</v>
      </c>
      <c r="I23" s="98">
        <f t="shared" si="13"/>
        <v>7.6</v>
      </c>
      <c r="J23" s="99">
        <f>SUM(G$14:G23)</f>
        <v>31230</v>
      </c>
      <c r="K23" s="99">
        <f t="shared" si="11"/>
        <v>10770</v>
      </c>
      <c r="L23" s="100">
        <f t="shared" si="14"/>
        <v>3286.7999999999997</v>
      </c>
      <c r="M23" s="101">
        <f t="shared" si="15"/>
        <v>4150</v>
      </c>
      <c r="N23" s="179">
        <f t="shared" si="16"/>
        <v>1.2626262626262628</v>
      </c>
      <c r="O23" s="180"/>
      <c r="P23" s="164" t="s">
        <v>96</v>
      </c>
      <c r="Q23" s="165"/>
      <c r="R23" s="166"/>
      <c r="S23" s="143">
        <v>1</v>
      </c>
      <c r="T23" s="145">
        <v>4</v>
      </c>
      <c r="U23" s="145">
        <v>0</v>
      </c>
      <c r="V23" s="167" t="s">
        <v>95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43835</v>
      </c>
      <c r="AI23" s="99">
        <f t="shared" si="19"/>
        <v>-1835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43835</v>
      </c>
      <c r="BG23" s="99">
        <f t="shared" si="25"/>
        <v>-1835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43835</v>
      </c>
      <c r="CE23" s="99">
        <f t="shared" si="31"/>
        <v>-1835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42136</v>
      </c>
      <c r="C24" s="163" t="s">
        <v>80</v>
      </c>
      <c r="D24" s="136">
        <v>27847</v>
      </c>
      <c r="E24" s="136">
        <v>7.6</v>
      </c>
      <c r="F24" s="136">
        <v>0</v>
      </c>
      <c r="G24" s="141">
        <v>4150</v>
      </c>
      <c r="H24" s="97">
        <f t="shared" si="12"/>
        <v>49.433149171270721</v>
      </c>
      <c r="I24" s="98">
        <f t="shared" si="13"/>
        <v>7.6</v>
      </c>
      <c r="J24" s="99">
        <f>SUM(G$14:G24)</f>
        <v>35380</v>
      </c>
      <c r="K24" s="99">
        <f t="shared" si="11"/>
        <v>6620</v>
      </c>
      <c r="L24" s="100">
        <f t="shared" si="14"/>
        <v>3784.7999999999997</v>
      </c>
      <c r="M24" s="101">
        <f t="shared" si="15"/>
        <v>4150</v>
      </c>
      <c r="N24" s="179">
        <f t="shared" si="16"/>
        <v>1.0964912280701755</v>
      </c>
      <c r="O24" s="180"/>
      <c r="P24" s="164" t="s">
        <v>96</v>
      </c>
      <c r="Q24" s="165"/>
      <c r="R24" s="166"/>
      <c r="S24" s="143">
        <v>0</v>
      </c>
      <c r="T24" s="145">
        <v>0</v>
      </c>
      <c r="U24" s="145">
        <v>0</v>
      </c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43835</v>
      </c>
      <c r="AI24" s="99">
        <f t="shared" si="19"/>
        <v>-1835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43835</v>
      </c>
      <c r="BG24" s="99">
        <f t="shared" si="25"/>
        <v>-1835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43835</v>
      </c>
      <c r="CE24" s="99">
        <f t="shared" si="31"/>
        <v>-1835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42136</v>
      </c>
      <c r="C25" s="163" t="s">
        <v>84</v>
      </c>
      <c r="D25" s="136">
        <v>27923</v>
      </c>
      <c r="E25" s="136">
        <v>7.6</v>
      </c>
      <c r="F25" s="136">
        <v>0</v>
      </c>
      <c r="G25" s="140">
        <v>3780</v>
      </c>
      <c r="H25" s="97">
        <f t="shared" si="12"/>
        <v>45.025856353591159</v>
      </c>
      <c r="I25" s="98">
        <f t="shared" si="13"/>
        <v>7.6</v>
      </c>
      <c r="J25" s="99">
        <f>SUM(G$14:G25)</f>
        <v>39160</v>
      </c>
      <c r="K25" s="99">
        <f t="shared" si="11"/>
        <v>2840</v>
      </c>
      <c r="L25" s="100">
        <f t="shared" si="14"/>
        <v>3784.7999999999997</v>
      </c>
      <c r="M25" s="101">
        <f t="shared" si="15"/>
        <v>3780</v>
      </c>
      <c r="N25" s="179">
        <f t="shared" si="16"/>
        <v>0.99873176918199125</v>
      </c>
      <c r="O25" s="180"/>
      <c r="P25" s="164" t="s">
        <v>97</v>
      </c>
      <c r="Q25" s="165"/>
      <c r="R25" s="166"/>
      <c r="S25" s="143">
        <v>0</v>
      </c>
      <c r="T25" s="145">
        <v>0</v>
      </c>
      <c r="U25" s="145">
        <v>0</v>
      </c>
      <c r="V25" s="167" t="s">
        <v>98</v>
      </c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43835</v>
      </c>
      <c r="AI25" s="99">
        <f t="shared" si="19"/>
        <v>-1835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43835</v>
      </c>
      <c r="BG25" s="99">
        <f t="shared" si="25"/>
        <v>-1835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43835</v>
      </c>
      <c r="CE25" s="99">
        <f t="shared" si="31"/>
        <v>-1835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>
        <v>42137</v>
      </c>
      <c r="C26" s="163" t="s">
        <v>86</v>
      </c>
      <c r="D26" s="136">
        <v>28134</v>
      </c>
      <c r="E26" s="136">
        <v>7.6</v>
      </c>
      <c r="F26" s="136">
        <v>0</v>
      </c>
      <c r="G26" s="140">
        <v>4675</v>
      </c>
      <c r="H26" s="97">
        <f t="shared" si="12"/>
        <v>55.686740331491713</v>
      </c>
      <c r="I26" s="98">
        <f t="shared" si="13"/>
        <v>7.6</v>
      </c>
      <c r="J26" s="99">
        <f>SUM(G$14:G26)</f>
        <v>43835</v>
      </c>
      <c r="K26" s="99">
        <f t="shared" si="11"/>
        <v>-1835</v>
      </c>
      <c r="L26" s="100">
        <f t="shared" si="14"/>
        <v>3784.7999999999997</v>
      </c>
      <c r="M26" s="101">
        <f t="shared" si="15"/>
        <v>4675</v>
      </c>
      <c r="N26" s="179">
        <f t="shared" si="16"/>
        <v>1.2352039737898965</v>
      </c>
      <c r="O26" s="180"/>
      <c r="P26" s="164"/>
      <c r="Q26" s="165"/>
      <c r="R26" s="166"/>
      <c r="S26" s="143">
        <v>0</v>
      </c>
      <c r="T26" s="145">
        <v>0</v>
      </c>
      <c r="U26" s="145">
        <v>0</v>
      </c>
      <c r="V26" s="170" t="s">
        <v>99</v>
      </c>
      <c r="W26" s="171"/>
      <c r="X26" s="171"/>
      <c r="Y26" s="17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43835</v>
      </c>
      <c r="AI26" s="99">
        <f t="shared" si="19"/>
        <v>-1835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43835</v>
      </c>
      <c r="BG26" s="99">
        <f t="shared" si="25"/>
        <v>-1835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43835</v>
      </c>
      <c r="CE26" s="99">
        <f t="shared" si="31"/>
        <v>-1835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43835</v>
      </c>
      <c r="K27" s="99">
        <f t="shared" si="11"/>
        <v>-1835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 t="s">
        <v>100</v>
      </c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43835</v>
      </c>
      <c r="AI27" s="99">
        <f t="shared" si="19"/>
        <v>-1835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43835</v>
      </c>
      <c r="BG27" s="99">
        <f t="shared" si="25"/>
        <v>-1835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43835</v>
      </c>
      <c r="CE27" s="99">
        <f t="shared" si="31"/>
        <v>-1835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43835</v>
      </c>
      <c r="K28" s="99">
        <f t="shared" si="11"/>
        <v>-1835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43835</v>
      </c>
      <c r="AI28" s="99">
        <f t="shared" si="19"/>
        <v>-1835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43835</v>
      </c>
      <c r="BG28" s="99">
        <f t="shared" si="25"/>
        <v>-1835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43835</v>
      </c>
      <c r="CE28" s="99">
        <f t="shared" si="31"/>
        <v>-1835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43835</v>
      </c>
      <c r="K29" s="99">
        <f t="shared" si="11"/>
        <v>-1835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43835</v>
      </c>
      <c r="AI29" s="99">
        <f t="shared" si="19"/>
        <v>-1835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43835</v>
      </c>
      <c r="BG29" s="99">
        <f t="shared" si="25"/>
        <v>-1835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43835</v>
      </c>
      <c r="CE29" s="99">
        <f t="shared" si="31"/>
        <v>-1835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43835</v>
      </c>
      <c r="K30" s="99">
        <f t="shared" si="11"/>
        <v>-1835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43835</v>
      </c>
      <c r="AI30" s="99">
        <f t="shared" si="19"/>
        <v>-1835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43835</v>
      </c>
      <c r="BG30" s="99">
        <f t="shared" si="25"/>
        <v>-1835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43835</v>
      </c>
      <c r="CE30" s="99">
        <f t="shared" si="31"/>
        <v>-1835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43835</v>
      </c>
      <c r="K31" s="99">
        <f t="shared" si="11"/>
        <v>-1835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43835</v>
      </c>
      <c r="AI31" s="99">
        <f t="shared" si="19"/>
        <v>-1835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43835</v>
      </c>
      <c r="BG31" s="99">
        <f t="shared" si="25"/>
        <v>-1835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43835</v>
      </c>
      <c r="CE31" s="99">
        <f t="shared" si="31"/>
        <v>-1835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43835</v>
      </c>
      <c r="K32" s="99">
        <f t="shared" si="11"/>
        <v>-1835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43835</v>
      </c>
      <c r="AI32" s="99">
        <f t="shared" si="19"/>
        <v>-1835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43835</v>
      </c>
      <c r="BG32" s="99">
        <f t="shared" si="25"/>
        <v>-1835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43835</v>
      </c>
      <c r="CE32" s="99">
        <f t="shared" si="31"/>
        <v>-1835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43835</v>
      </c>
      <c r="K33" s="99">
        <f t="shared" si="11"/>
        <v>-1835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43835</v>
      </c>
      <c r="AI33" s="99">
        <f t="shared" si="19"/>
        <v>-1835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43835</v>
      </c>
      <c r="BG33" s="99">
        <f t="shared" si="25"/>
        <v>-1835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43835</v>
      </c>
      <c r="CE33" s="99">
        <f t="shared" si="31"/>
        <v>-1835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43835</v>
      </c>
      <c r="K34" s="99">
        <f t="shared" si="11"/>
        <v>-1835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43835</v>
      </c>
      <c r="AI34" s="99">
        <f t="shared" si="19"/>
        <v>-1835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43835</v>
      </c>
      <c r="BG34" s="99">
        <f t="shared" si="25"/>
        <v>-1835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43835</v>
      </c>
      <c r="CE34" s="99">
        <f t="shared" si="31"/>
        <v>-1835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43835</v>
      </c>
      <c r="K35" s="99">
        <f t="shared" si="11"/>
        <v>-1835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43835</v>
      </c>
      <c r="AI35" s="99">
        <f t="shared" si="19"/>
        <v>-1835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43835</v>
      </c>
      <c r="BG35" s="99">
        <f t="shared" si="25"/>
        <v>-1835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43835</v>
      </c>
      <c r="CE35" s="99">
        <f t="shared" si="31"/>
        <v>-1835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43835</v>
      </c>
      <c r="K36" s="99">
        <f t="shared" si="11"/>
        <v>-1835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43835</v>
      </c>
      <c r="AI36" s="99">
        <f t="shared" si="19"/>
        <v>-1835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43835</v>
      </c>
      <c r="BG36" s="99">
        <f t="shared" si="25"/>
        <v>-1835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43835</v>
      </c>
      <c r="CE36" s="99">
        <f t="shared" si="31"/>
        <v>-1835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43835</v>
      </c>
      <c r="K37" s="99">
        <f t="shared" si="11"/>
        <v>-1835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43835</v>
      </c>
      <c r="AI37" s="99">
        <f t="shared" si="19"/>
        <v>-1835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43835</v>
      </c>
      <c r="BG37" s="99">
        <f t="shared" si="25"/>
        <v>-1835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43835</v>
      </c>
      <c r="CE37" s="99">
        <f t="shared" si="31"/>
        <v>-1835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43835</v>
      </c>
      <c r="K38" s="99">
        <f t="shared" si="11"/>
        <v>-1835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43835</v>
      </c>
      <c r="AI38" s="99">
        <f t="shared" si="19"/>
        <v>-1835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43835</v>
      </c>
      <c r="BG38" s="99">
        <f t="shared" si="25"/>
        <v>-1835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43835</v>
      </c>
      <c r="CE38" s="99">
        <f t="shared" si="31"/>
        <v>-1835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43835</v>
      </c>
      <c r="K39" s="99">
        <f t="shared" si="11"/>
        <v>-1835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43835</v>
      </c>
      <c r="AI39" s="99">
        <f t="shared" si="19"/>
        <v>-1835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43835</v>
      </c>
      <c r="BG39" s="99">
        <f t="shared" si="25"/>
        <v>-1835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43835</v>
      </c>
      <c r="CE39" s="99">
        <f t="shared" si="31"/>
        <v>-1835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43835</v>
      </c>
      <c r="K40" s="99">
        <f t="shared" si="11"/>
        <v>-1835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43835</v>
      </c>
      <c r="AI40" s="99">
        <f t="shared" si="19"/>
        <v>-1835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43835</v>
      </c>
      <c r="BG40" s="99">
        <f t="shared" si="25"/>
        <v>-1835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43835</v>
      </c>
      <c r="CE40" s="99">
        <f t="shared" si="31"/>
        <v>-1835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79.099999999999994</v>
      </c>
      <c r="F41" s="113">
        <f>SUM(F15:F40)</f>
        <v>2.5</v>
      </c>
      <c r="G41" s="114">
        <f>SUM(G15:G40)</f>
        <v>43835</v>
      </c>
      <c r="H41" s="115">
        <f>SUM(H15:H40)</f>
        <v>522.14508287292824</v>
      </c>
      <c r="I41" s="113">
        <f>IF(X4="",0,(SUM(I15:I40)-X4))</f>
        <v>82.1</v>
      </c>
      <c r="J41" s="114">
        <f>J40</f>
        <v>43835</v>
      </c>
      <c r="K41" s="114">
        <f>K40</f>
        <v>-1835</v>
      </c>
      <c r="L41" s="113">
        <f>SUM(L15:L40)</f>
        <v>39391.800000000003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3</v>
      </c>
      <c r="T41" s="110"/>
      <c r="U41" s="122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79.099999999999994</v>
      </c>
      <c r="AD41" s="113">
        <f>SUM(AD14:AD40)</f>
        <v>2.5</v>
      </c>
      <c r="AE41" s="114">
        <f>SUM(AE14:AE40)</f>
        <v>43835</v>
      </c>
      <c r="AF41" s="115">
        <f>SUM(AF14:AF40)</f>
        <v>522.14508287292824</v>
      </c>
      <c r="AG41" s="113">
        <f>SUM(AG14:AG40)</f>
        <v>82.1</v>
      </c>
      <c r="AH41" s="114">
        <f>AH40</f>
        <v>43835</v>
      </c>
      <c r="AI41" s="114">
        <f>AI40</f>
        <v>-1835</v>
      </c>
      <c r="AJ41" s="113">
        <f>SUM(AJ14:AJ40)</f>
        <v>39391.800000000003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3</v>
      </c>
      <c r="AR41" s="68"/>
      <c r="AS41" s="124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79.099999999999994</v>
      </c>
      <c r="BB41" s="113">
        <f>SUM(BB14:BB40)</f>
        <v>2.5</v>
      </c>
      <c r="BC41" s="114">
        <f>SUM(BC14:BC40)</f>
        <v>43835</v>
      </c>
      <c r="BD41" s="115">
        <f>SUM(BD14:BD40)</f>
        <v>522.14508287292824</v>
      </c>
      <c r="BE41" s="113">
        <f>SUM(BE14:BE40)</f>
        <v>82.1</v>
      </c>
      <c r="BF41" s="114">
        <f>BF40</f>
        <v>43835</v>
      </c>
      <c r="BG41" s="114">
        <f>BG40</f>
        <v>-1835</v>
      </c>
      <c r="BH41" s="113">
        <f>SUM(BH14:BH40)</f>
        <v>39391.800000000003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3</v>
      </c>
      <c r="BP41" s="113"/>
      <c r="BQ41" s="124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79.099999999999994</v>
      </c>
      <c r="BZ41" s="113">
        <f>SUM(BZ14:BZ40)</f>
        <v>2.5</v>
      </c>
      <c r="CA41" s="114">
        <f>SUM(CA14:CA40)</f>
        <v>43835</v>
      </c>
      <c r="CB41" s="115">
        <f>SUM(CB14:CB40)</f>
        <v>522.14508287292824</v>
      </c>
      <c r="CC41" s="113">
        <f>SUM(CC14:CC40)</f>
        <v>82.1</v>
      </c>
      <c r="CD41" s="114">
        <f>CD40</f>
        <v>43835</v>
      </c>
      <c r="CE41" s="114">
        <f>CE40</f>
        <v>-1835</v>
      </c>
      <c r="CF41" s="113">
        <f>SUM(CF14:CF40)</f>
        <v>39391.800000000003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3</v>
      </c>
      <c r="CN41" s="113"/>
      <c r="CO41" s="124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39391.800000000003</v>
      </c>
      <c r="E43" s="259" t="s">
        <v>58</v>
      </c>
      <c r="F43" s="259"/>
      <c r="G43" s="260"/>
      <c r="H43" s="78">
        <v>43691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39391.800000000003</v>
      </c>
      <c r="AC43" s="259" t="s">
        <v>58</v>
      </c>
      <c r="AD43" s="259"/>
      <c r="AE43" s="260"/>
      <c r="AF43" s="158">
        <f>IF($H$43="","",$H$43)</f>
        <v>43691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39391.800000000003</v>
      </c>
      <c r="BA43" s="259" t="s">
        <v>58</v>
      </c>
      <c r="BB43" s="259"/>
      <c r="BC43" s="260"/>
      <c r="BD43" s="158">
        <f>IF($H$43="","",$H$43)</f>
        <v>43691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39391.800000000003</v>
      </c>
      <c r="BY43" s="259" t="s">
        <v>58</v>
      </c>
      <c r="BZ43" s="259"/>
      <c r="CA43" s="260"/>
      <c r="CB43" s="158">
        <f>IF($H$43="","",$H$43)</f>
        <v>43691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1.1127950487157225</v>
      </c>
      <c r="E44" s="404" t="s">
        <v>54</v>
      </c>
      <c r="F44" s="404"/>
      <c r="G44" s="405"/>
      <c r="H44" s="91">
        <v>0</v>
      </c>
      <c r="I44" s="71">
        <v>2</v>
      </c>
      <c r="J44" s="372" t="s">
        <v>33</v>
      </c>
      <c r="K44" s="373"/>
      <c r="L44" s="94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1.1127950487157225</v>
      </c>
      <c r="AC44" s="404" t="s">
        <v>54</v>
      </c>
      <c r="AD44" s="404"/>
      <c r="AE44" s="405"/>
      <c r="AF44" s="91">
        <f>IF($H$44="","",$H$44)</f>
        <v>0</v>
      </c>
      <c r="AG44" s="71">
        <v>2</v>
      </c>
      <c r="AH44" s="372" t="s">
        <v>33</v>
      </c>
      <c r="AI44" s="373"/>
      <c r="AJ44" s="94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1.1127950487157225</v>
      </c>
      <c r="BA44" s="404" t="s">
        <v>54</v>
      </c>
      <c r="BB44" s="404"/>
      <c r="BC44" s="405"/>
      <c r="BD44" s="91">
        <f>IF($H$44="","",$H$44)</f>
        <v>0</v>
      </c>
      <c r="BE44" s="71">
        <v>2</v>
      </c>
      <c r="BF44" s="372" t="s">
        <v>33</v>
      </c>
      <c r="BG44" s="373"/>
      <c r="BH44" s="94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1.1127950487157225</v>
      </c>
      <c r="BY44" s="404" t="s">
        <v>54</v>
      </c>
      <c r="BZ44" s="404"/>
      <c r="CA44" s="405"/>
      <c r="CB44" s="91">
        <f>IF($H$44="","",$H$44)</f>
        <v>0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43835</v>
      </c>
      <c r="E45" s="404" t="s">
        <v>55</v>
      </c>
      <c r="F45" s="404"/>
      <c r="G45" s="405"/>
      <c r="H45" s="91">
        <v>0</v>
      </c>
      <c r="I45" s="71">
        <v>3</v>
      </c>
      <c r="J45" s="254" t="s">
        <v>34</v>
      </c>
      <c r="K45" s="255"/>
      <c r="L45" s="95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1">
        <f>IF($D$45="","",$D$45)</f>
        <v>43835</v>
      </c>
      <c r="AC45" s="404" t="s">
        <v>55</v>
      </c>
      <c r="AD45" s="404"/>
      <c r="AE45" s="405"/>
      <c r="AF45" s="91">
        <f>IF($H$45="","",$H$45)</f>
        <v>0</v>
      </c>
      <c r="AG45" s="71">
        <v>3</v>
      </c>
      <c r="AH45" s="254" t="s">
        <v>34</v>
      </c>
      <c r="AI45" s="255"/>
      <c r="AJ45" s="95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43835</v>
      </c>
      <c r="BA45" s="404" t="s">
        <v>55</v>
      </c>
      <c r="BB45" s="404"/>
      <c r="BC45" s="405"/>
      <c r="BD45" s="91">
        <f>IF($H$45="","",$H$45)</f>
        <v>0</v>
      </c>
      <c r="BE45" s="71">
        <v>3</v>
      </c>
      <c r="BF45" s="254" t="s">
        <v>34</v>
      </c>
      <c r="BG45" s="255"/>
      <c r="BH45" s="95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43835</v>
      </c>
      <c r="BY45" s="404" t="s">
        <v>55</v>
      </c>
      <c r="BZ45" s="404"/>
      <c r="CA45" s="405"/>
      <c r="CB45" s="91">
        <f>IF($H$45="","",$H$45)</f>
        <v>0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-144</v>
      </c>
      <c r="I46" s="71">
        <v>4</v>
      </c>
      <c r="J46" s="372" t="s">
        <v>37</v>
      </c>
      <c r="K46" s="373"/>
      <c r="L46" s="95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-144</v>
      </c>
      <c r="AG46" s="71">
        <v>4</v>
      </c>
      <c r="AH46" s="372" t="s">
        <v>37</v>
      </c>
      <c r="AI46" s="373"/>
      <c r="AJ46" s="95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-144</v>
      </c>
      <c r="BE46" s="71">
        <v>4</v>
      </c>
      <c r="BF46" s="372" t="s">
        <v>37</v>
      </c>
      <c r="BG46" s="373"/>
      <c r="BH46" s="95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-144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31.046400000000002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31.046400000000002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31.046400000000002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31.046400000000002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2015-05-15T15:46:19Z</dcterms:modified>
</cp:coreProperties>
</file>