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eer\RStudio\TickEcology\Data\"/>
    </mc:Choice>
  </mc:AlternateContent>
  <xr:revisionPtr revIDLastSave="0" documentId="13_ncr:1_{408E94E1-EFDB-47B1-85FC-53352406A6C5}" xr6:coauthVersionLast="47" xr6:coauthVersionMax="47" xr10:uidLastSave="{00000000-0000-0000-0000-000000000000}"/>
  <bookViews>
    <workbookView xWindow="-110" yWindow="-110" windowWidth="19420" windowHeight="11020" activeTab="4" xr2:uid="{0DD131C7-7A37-4803-93E2-29275B07E73D}"/>
  </bookViews>
  <sheets>
    <sheet name="SiteSpecies" sheetId="5" r:id="rId1"/>
    <sheet name="Site info - infection status" sheetId="8" state="hidden" r:id="rId2"/>
    <sheet name="Tick species per region" sheetId="7" state="hidden" r:id="rId3"/>
    <sheet name="Ixodes spp. per region" sheetId="2" state="hidden" r:id="rId4"/>
    <sheet name="IxodesWaypoint" sheetId="4" r:id="rId5"/>
    <sheet name="Variables" sheetId="1" r:id="rId6"/>
  </sheets>
  <definedNames>
    <definedName name="_xlnm._FilterDatabase" localSheetId="3" hidden="1">'Ixodes spp. per region'!$A$1:$U$1</definedName>
    <definedName name="_xlnm._FilterDatabase" localSheetId="4" hidden="1">IxodesWaypoint!$A$1:$P$102</definedName>
    <definedName name="_xlnm._FilterDatabase" localSheetId="1" hidden="1">'Site info - infection status'!$A$1:$CC$11</definedName>
    <definedName name="_xlnm._FilterDatabase" localSheetId="0" hidden="1">SiteSpecies!$A$1:$S$11</definedName>
    <definedName name="_xlnm._FilterDatabase" localSheetId="2" hidden="1">'Tick species per region'!$A$1:$Q$1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" i="5" l="1"/>
  <c r="V4" i="5"/>
  <c r="V5" i="5"/>
  <c r="V6" i="5"/>
  <c r="V7" i="5"/>
  <c r="V8" i="5"/>
  <c r="V9" i="5"/>
  <c r="V10" i="5"/>
  <c r="V11" i="5"/>
  <c r="V2" i="5"/>
  <c r="U3" i="5"/>
  <c r="U4" i="5"/>
  <c r="U5" i="5"/>
  <c r="U6" i="5"/>
  <c r="U7" i="5"/>
  <c r="U8" i="5"/>
  <c r="U9" i="5"/>
  <c r="U10" i="5"/>
  <c r="U11" i="5"/>
  <c r="T4" i="5"/>
  <c r="T5" i="5"/>
  <c r="T6" i="5"/>
  <c r="T7" i="5"/>
  <c r="T8" i="5"/>
  <c r="T9" i="5"/>
  <c r="T10" i="5"/>
  <c r="T11" i="5"/>
  <c r="T3" i="5"/>
  <c r="U2" i="5"/>
  <c r="T2" i="5"/>
  <c r="W3" i="5"/>
  <c r="W4" i="5"/>
  <c r="W5" i="5"/>
  <c r="W6" i="5"/>
  <c r="W7" i="5"/>
  <c r="W8" i="5"/>
  <c r="W9" i="5"/>
  <c r="W10" i="5"/>
  <c r="W11" i="5"/>
  <c r="W2" i="5"/>
  <c r="N2" i="2" l="1"/>
  <c r="M2" i="2"/>
  <c r="K2" i="2"/>
  <c r="L2" i="2"/>
  <c r="Q2" i="2" l="1"/>
  <c r="T2" i="2" l="1"/>
  <c r="U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tc={2D279669-841A-40DC-A8BB-3DEE79834C60}</author>
    <author>tc={4422A9D8-D4EC-4942-91C5-28E3F8C70515}</author>
    <author>tc={ABAD781B-7C7A-41C5-8C3E-07FC5FA7326C}</author>
    <author>tc={D9FE9DE8-EF04-4CFC-AEAF-B4C52254EE12}</author>
    <author>tc={EA5D8014-2D9C-4B6E-BC1D-1C88E62BC35D}</author>
    <author>tc={40FE8BDF-FA3D-4B90-935D-D56F99DA4E03}</author>
    <author>tc={5E762CF1-6974-4DD8-A7F9-09292894C1F6}</author>
  </authors>
  <commentList>
    <comment ref="AT1" authorId="0" shapeId="0" xr:uid="{2D279669-841A-40DC-A8BB-3DEE79834C60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augustus</t>
      </text>
    </comment>
    <comment ref="BA1" authorId="1" shapeId="0" xr:uid="{4422A9D8-D4EC-4942-91C5-28E3F8C70515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augustus</t>
      </text>
    </comment>
    <comment ref="BH1" authorId="2" shapeId="0" xr:uid="{ABAD781B-7C7A-41C5-8C3E-07FC5FA7326C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auritulus</t>
      </text>
    </comment>
    <comment ref="BO1" authorId="3" shapeId="0" xr:uid="{D9FE9DE8-EF04-4CFC-AEAF-B4C52254EE12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sculptus</t>
      </text>
    </comment>
    <comment ref="BW1" authorId="4" shapeId="0" xr:uid="{EA5D8014-2D9C-4B6E-BC1D-1C88E62BC35D}">
      <text>
        <t>[Threaded comment]
Your version of Excel allows you to read this threaded comment; however, any edits to it will get removed if the file is opened in a newer version of Excel. Learn more: https://go.microsoft.com/fwlink/?linkid=870924
Comment:
    Haemophasalys leporispalustris</t>
      </text>
    </comment>
    <comment ref="BY1" authorId="5" shapeId="0" xr:uid="{40FE8BDF-FA3D-4B90-935D-D56F99DA4E03}">
      <text>
        <t>[Threaded comment]
Your version of Excel allows you to read this threaded comment; however, any edits to it will get removed if the file is opened in a newer version of Excel. Learn more: https://go.microsoft.com/fwlink/?linkid=870924
Comment:
    Haemophasalys leporispalustris</t>
      </text>
    </comment>
    <comment ref="BZ1" authorId="6" shapeId="0" xr:uid="{5E762CF1-6974-4DD8-A7F9-09292894C1F6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tc={58602C6C-6E0D-4562-9740-3D891C0E5B92}</author>
    <author>tc={00675790-76FC-4779-8429-9E1AE4E87E22}</author>
    <author>tc={63697F74-5BAC-44BD-88E0-81C1335FA713}</author>
    <author>tc={1FE26D22-57EA-40C5-BC74-3A59BB2DA5E0}</author>
    <author>tc={FEF44114-62D1-4CE2-B400-34ACA72232C3}</author>
  </authors>
  <commentList>
    <comment ref="AY3" authorId="0" shapeId="0" xr:uid="{58602C6C-6E0D-4562-9740-3D891C0E5B92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augustus</t>
      </text>
    </comment>
    <comment ref="BF3" authorId="1" shapeId="0" xr:uid="{00675790-76FC-4779-8429-9E1AE4E87E22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auritulus</t>
      </text>
    </comment>
    <comment ref="BM3" authorId="2" shapeId="0" xr:uid="{63697F74-5BAC-44BD-88E0-81C1335FA713}">
      <text>
        <t>[Threaded comment]
Your version of Excel allows you to read this threaded comment; however, any edits to it will get removed if the file is opened in a newer version of Excel. Learn more: https://go.microsoft.com/fwlink/?linkid=870924
Comment:
    Ixodes sculptus</t>
      </text>
    </comment>
    <comment ref="BT3" authorId="3" shapeId="0" xr:uid="{1FE26D22-57EA-40C5-BC74-3A59BB2DA5E0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  <comment ref="BU3" authorId="4" shapeId="0" xr:uid="{FEF44114-62D1-4CE2-B400-34ACA72232C3}">
      <text>
        <t>[Threaded comment]
Your version of Excel allows you to read this threaded comment; however, any edits to it will get removed if the file is opened in a newer version of Excel. Learn more: https://go.microsoft.com/fwlink/?linkid=870924
Comment:
    Dermacentor andersoni</t>
      </text>
    </comment>
  </commentList>
</comments>
</file>

<file path=xl/sharedStrings.xml><?xml version="1.0" encoding="utf-8"?>
<sst xmlns="http://schemas.openxmlformats.org/spreadsheetml/2006/main" count="1502" uniqueCount="229">
  <si>
    <t>Variable name</t>
  </si>
  <si>
    <t xml:space="preserve">Description </t>
  </si>
  <si>
    <t xml:space="preserve">Province </t>
  </si>
  <si>
    <t>Province in which the sample site is location</t>
  </si>
  <si>
    <t>Site_ID</t>
  </si>
  <si>
    <t>Site_name</t>
  </si>
  <si>
    <t>Date</t>
  </si>
  <si>
    <t>Date of the sampling</t>
  </si>
  <si>
    <t>Start time</t>
  </si>
  <si>
    <t>Starting time of the sampling</t>
  </si>
  <si>
    <t>Finish time</t>
  </si>
  <si>
    <t>Finishing time of the sampling</t>
  </si>
  <si>
    <t>Start latitude</t>
  </si>
  <si>
    <t>Starting lattitude of the sampling parcel, on the day of sampling</t>
  </si>
  <si>
    <t>Start longitude</t>
  </si>
  <si>
    <t>Starting longitude of the sampling parcel, on the day of sampling</t>
  </si>
  <si>
    <t>Finish latitude</t>
  </si>
  <si>
    <t>Finishing lattitude of the sampling parcel, on the day of sampling</t>
  </si>
  <si>
    <t>Finish longitude</t>
  </si>
  <si>
    <t>Finishing longitude of the sampling parcel, on the day of sampling</t>
  </si>
  <si>
    <t>Total distance</t>
  </si>
  <si>
    <t>Total distance sampled in meters</t>
  </si>
  <si>
    <t>Temperature</t>
  </si>
  <si>
    <t>Temperature during the sampling (average)</t>
  </si>
  <si>
    <t>Forest type</t>
  </si>
  <si>
    <t xml:space="preserve">Type of forest within the parcel (leafy, mixed, deciduous) </t>
  </si>
  <si>
    <t>Weather</t>
  </si>
  <si>
    <t>Weather during the sampling (sunny, cloudy, rainy)</t>
  </si>
  <si>
    <t>IS_QL</t>
  </si>
  <si>
    <t>No. of questing larva of species Ixodes scapularis collected at the site</t>
  </si>
  <si>
    <t>IS_QN</t>
  </si>
  <si>
    <t>No. of questing nymphs  of species Ixodes scapularis collected at the site</t>
  </si>
  <si>
    <t>Bburg_IS_QN</t>
  </si>
  <si>
    <t>No. of questing nymphs of species Ixodes scapularis found positive for Borrelia burgdorferi</t>
  </si>
  <si>
    <t>Bmiya_IS_QN</t>
  </si>
  <si>
    <t>No. of questing nymphs of species Ixodes scapularis found positive for Borrelia miyamotoi</t>
  </si>
  <si>
    <t>Aphag_IS_QN</t>
  </si>
  <si>
    <t>No. of questing nymphs of species Ixodes scapularis found positive for Anaplasma phagocytophilum</t>
  </si>
  <si>
    <t>Bodo_IS_QN</t>
  </si>
  <si>
    <t>No. of questing nymphs of species Ixodes scapularis found positive for Babesia odocoilei</t>
  </si>
  <si>
    <t>Bmicro_IS_QN</t>
  </si>
  <si>
    <t>No. of questing nymphs of species Ixodes scapularis found positive for Babesia microti</t>
  </si>
  <si>
    <t>Pow_IS_QN</t>
  </si>
  <si>
    <t>No. of questing nymphs of species Ixodes scapularis found positive for Powassan virus</t>
  </si>
  <si>
    <t>Bburg_IS_QA</t>
  </si>
  <si>
    <t>IP_QN</t>
  </si>
  <si>
    <t>No. of questing nymphs  of species Ixodes pacificus collected at the site</t>
  </si>
  <si>
    <t>Bburg_IP_QN</t>
  </si>
  <si>
    <t>No. of questing nymphs of species Ixodes pacificus found positive for Borrelia burgdorferi</t>
  </si>
  <si>
    <t>Bmiya_IP_QN</t>
  </si>
  <si>
    <t>No. of questing nymphs of species Ixodes pacificus found positive for Borrelia miyamotoi</t>
  </si>
  <si>
    <t>Aphag_IP_QN</t>
  </si>
  <si>
    <t>No. of questing nymphs of species Ixodes pacificus found positive for Anaplasma phagocytophilum</t>
  </si>
  <si>
    <t>Bodo_IP_QN</t>
  </si>
  <si>
    <t>No. of questing nymphs of species Ixodes pacificus found positive for Babesia odocoilei</t>
  </si>
  <si>
    <t>Bmicro_IP_QN</t>
  </si>
  <si>
    <t>No. of questing nymphs of species Ixodes pacificus found positive for Babesia microti</t>
  </si>
  <si>
    <t>Pow_IP_QN</t>
  </si>
  <si>
    <t>No. of questing nymphs of species Ixodes pacificus found positive for Powassan virus</t>
  </si>
  <si>
    <t>IP_QAM</t>
  </si>
  <si>
    <t>Bburg_IP_QAM</t>
  </si>
  <si>
    <t>Bmiya_IP_QAM</t>
  </si>
  <si>
    <t>Aphag_IP_QAM</t>
  </si>
  <si>
    <t>Bodo_IP_QAM</t>
  </si>
  <si>
    <t>Bmicro_IP_QAM</t>
  </si>
  <si>
    <t>Pow_IP_QAM</t>
  </si>
  <si>
    <t>IA_QN</t>
  </si>
  <si>
    <t>No. of questing nymphs  of species Ixodes angustus collected at the site</t>
  </si>
  <si>
    <t>Bburg_IA_QN</t>
  </si>
  <si>
    <t>No. of questing nymphs of species Ixodes angustus found positive for Borrelia burgdorferi</t>
  </si>
  <si>
    <t>Bmiya_IA_QN</t>
  </si>
  <si>
    <t>No. of questing nymphs of species Ixodes angustus found positive for Borrelia miyamotoi</t>
  </si>
  <si>
    <t>Aphag_IA_QN</t>
  </si>
  <si>
    <t>No. of questing nymphs of species Ixodes angustus found positive for Anaplasma phagocytophilum</t>
  </si>
  <si>
    <t>Bodo_IA_QN</t>
  </si>
  <si>
    <t>No. of questing nymphs of species Ixodes angustus found positive for Babesia odocoilei</t>
  </si>
  <si>
    <t>Bmicro_IA_QN</t>
  </si>
  <si>
    <t>No. of questing nymphs of species Ixodes angustus found positive for Babesia microti</t>
  </si>
  <si>
    <t>Pow_IA_QN</t>
  </si>
  <si>
    <t>No. of questing nymphs of species Ixodes angustus found positive for Powassan virus</t>
  </si>
  <si>
    <t>IAu_QN</t>
  </si>
  <si>
    <t>No. of questing nymphs  of species Ixodes auritulus collected at the site</t>
  </si>
  <si>
    <t>Bburg_IAu_QN</t>
  </si>
  <si>
    <t>No. of questing nymphs of species Ixodes auritulus found positive for Borrelia burgdorferi</t>
  </si>
  <si>
    <t>Bmiya_IAu_QN</t>
  </si>
  <si>
    <t>No. of questing nymphs of species Ixodes auritulus found positive for Borrelia miyamotoi</t>
  </si>
  <si>
    <t>Aphag_IAu_QN</t>
  </si>
  <si>
    <t>No. of questing nymphs of species Ixodes auritulus found positive for Anaplasma phagocytophilum</t>
  </si>
  <si>
    <t>Bodo_IAu_QN</t>
  </si>
  <si>
    <t>No. of questing nymphs of species Ixodes auritulus found positive for Babesia odocoilei</t>
  </si>
  <si>
    <t>Bmicro_IAu_QN</t>
  </si>
  <si>
    <t>No. of questing nymphs of species Ixodes auritulus found positive for Babesia microti</t>
  </si>
  <si>
    <t>Pow_IAu_QN</t>
  </si>
  <si>
    <t>No. of questing nymphs of species Ixodes auritulus found positive for Powassan virus</t>
  </si>
  <si>
    <t>Bburg_Iscul_QAM</t>
  </si>
  <si>
    <t>Bmiya_Iscul_QAM</t>
  </si>
  <si>
    <t>Aphag_Iscul_QAM</t>
  </si>
  <si>
    <t>Bodo_Iscul_QAM</t>
  </si>
  <si>
    <t>Bmicro_Iscul_QAM</t>
  </si>
  <si>
    <t>Pow_Iscul_QAM</t>
  </si>
  <si>
    <t>HL_QL</t>
  </si>
  <si>
    <t>No. of questing larva species Haemophysalis leporispalustris found positive for Powassan virus</t>
  </si>
  <si>
    <t>DA_QN</t>
  </si>
  <si>
    <t>No. of questing nymphs of species Dermacentor andersoni collected at the site</t>
  </si>
  <si>
    <t>DA_QA</t>
  </si>
  <si>
    <t>No. of questing adults of species Dermacentor andersoni collected at the site</t>
  </si>
  <si>
    <t>Other observations</t>
  </si>
  <si>
    <t xml:space="preserve">Any other relavent information </t>
  </si>
  <si>
    <t>Province</t>
  </si>
  <si>
    <t>Region</t>
  </si>
  <si>
    <t>LAT</t>
  </si>
  <si>
    <t>LONG</t>
  </si>
  <si>
    <t>Distance</t>
  </si>
  <si>
    <t>No. Sites</t>
  </si>
  <si>
    <t>Larva</t>
  </si>
  <si>
    <t>Nymph</t>
  </si>
  <si>
    <t>Adult</t>
  </si>
  <si>
    <t>HL_QN</t>
  </si>
  <si>
    <t>DV_QA</t>
  </si>
  <si>
    <t>Finis: time</t>
  </si>
  <si>
    <t>Waypoint number</t>
  </si>
  <si>
    <t>Latitude</t>
  </si>
  <si>
    <t>Longitude</t>
  </si>
  <si>
    <t>Nymphs</t>
  </si>
  <si>
    <t>Male</t>
  </si>
  <si>
    <t>Females</t>
  </si>
  <si>
    <t>Litter depth</t>
  </si>
  <si>
    <t>Soil humidity</t>
  </si>
  <si>
    <t>Canopy cover</t>
  </si>
  <si>
    <t>ON</t>
  </si>
  <si>
    <t>HM1</t>
  </si>
  <si>
    <t>HM10</t>
  </si>
  <si>
    <t>HM2</t>
  </si>
  <si>
    <t>HM3</t>
  </si>
  <si>
    <t>HM4</t>
  </si>
  <si>
    <t>HM5</t>
  </si>
  <si>
    <t>HM6</t>
  </si>
  <si>
    <t>HM7</t>
  </si>
  <si>
    <t>HM8</t>
  </si>
  <si>
    <t>HM9</t>
  </si>
  <si>
    <t>Belwood Lake Conservation Area</t>
  </si>
  <si>
    <t>Valens Lake Conservation Area</t>
  </si>
  <si>
    <t>Christie Lake Conservation Area</t>
  </si>
  <si>
    <t>Guelph Lake Conservation Area</t>
  </si>
  <si>
    <t>Hilton Falls Conservation Area</t>
  </si>
  <si>
    <t>Dundas Valley Conservation Area</t>
  </si>
  <si>
    <t>Pinehurst Lake Conservation Area</t>
  </si>
  <si>
    <t>Preservaton Park</t>
  </si>
  <si>
    <t>Rattray Marsh Conservation Area</t>
  </si>
  <si>
    <t>Smith Loop Trail</t>
  </si>
  <si>
    <t>Hamilton</t>
  </si>
  <si>
    <t>IS_QA</t>
  </si>
  <si>
    <t>IP_QA</t>
  </si>
  <si>
    <t>IA_QA</t>
  </si>
  <si>
    <t>.</t>
  </si>
  <si>
    <t>Sunny</t>
  </si>
  <si>
    <t>Mixed</t>
  </si>
  <si>
    <t>Partly cloudy</t>
  </si>
  <si>
    <t>Year</t>
  </si>
  <si>
    <t>Bmiya_IS_QA</t>
  </si>
  <si>
    <t>Aphag_IS_QA</t>
  </si>
  <si>
    <t>Bodo_IS_QA</t>
  </si>
  <si>
    <t>Bmicro_IS_QA</t>
  </si>
  <si>
    <t>Pow_IS_QA</t>
  </si>
  <si>
    <t>Bburg_IA_QA</t>
  </si>
  <si>
    <t>Bmiya_IA_QA</t>
  </si>
  <si>
    <t>Aphag_IA_QA</t>
  </si>
  <si>
    <t>Bodo_IA_QA</t>
  </si>
  <si>
    <t>Bmicro_IA_QA</t>
  </si>
  <si>
    <t>Pow_IA_QA</t>
  </si>
  <si>
    <t>Density_Nymph</t>
  </si>
  <si>
    <t>Density_Larvae</t>
  </si>
  <si>
    <t>Density_Adult</t>
  </si>
  <si>
    <t>Density_Tot</t>
  </si>
  <si>
    <t>Preservation Park</t>
  </si>
  <si>
    <t>Total</t>
  </si>
  <si>
    <t>Startlatitude</t>
  </si>
  <si>
    <t>Startlongitude</t>
  </si>
  <si>
    <t>Finishlatitude</t>
  </si>
  <si>
    <t>Finishlongitude</t>
  </si>
  <si>
    <t>Iscul_QA</t>
  </si>
  <si>
    <t>HL_QA</t>
  </si>
  <si>
    <t>Bburg_IP_QA</t>
  </si>
  <si>
    <t>Bmiya_IP_QA</t>
  </si>
  <si>
    <t>Aphag_IP_QA</t>
  </si>
  <si>
    <t>Bodo_IP_QA</t>
  </si>
  <si>
    <t>Bmicro_IP_QA</t>
  </si>
  <si>
    <t>Pow_IP_QA</t>
  </si>
  <si>
    <t>Bburg_Iscul_QA</t>
  </si>
  <si>
    <t>Bmiya_Iscul_QA</t>
  </si>
  <si>
    <t>Aphag_Iscul_QA</t>
  </si>
  <si>
    <t>Bodo_Iscul_QA</t>
  </si>
  <si>
    <t>Bmicro_Iscul_QA</t>
  </si>
  <si>
    <t>Pow_Iscul_QA</t>
  </si>
  <si>
    <t>No. of questing adults  of species Ixodes scapularis collected at the site</t>
  </si>
  <si>
    <t>No. of questing adults of species Ixodes scapularis found positive for Borrelia burgdorferi</t>
  </si>
  <si>
    <t>No. of questing adults of species Ixodes scapularis found positive for Borrelia miyamotoi</t>
  </si>
  <si>
    <t>No. of questing adults of species Ixodes scapularis found positive for Anaplasma phagocytophilum</t>
  </si>
  <si>
    <t>No. of questing adults of species Ixodes scapularis found positive for Babesia odocoilei</t>
  </si>
  <si>
    <t>No. of questing adults of species Ixodes scapularis found positive for Babesia microti</t>
  </si>
  <si>
    <t>No. of questing adults of species Ixodes scapularis found positive for Powassan virus</t>
  </si>
  <si>
    <t>No. of questing adults  of species Ixodes pacificus collected at the site</t>
  </si>
  <si>
    <t>No. of questing adults of species Ixodes pacificus found positive for Borrelia burgdorferi</t>
  </si>
  <si>
    <t>No. of questing adults of species Ixodes pacificus found positive for Borrelia miyamotoi</t>
  </si>
  <si>
    <t>No. of questing adults of species Ixodes pacificus found positive for Anaplasma phagocytophilum</t>
  </si>
  <si>
    <t>No. of questing adults of species Ixodes pacificus found positive for Babesia odocoilei</t>
  </si>
  <si>
    <t>No. of questing adults of species Ixodes pacificus found positive for Babesia microti</t>
  </si>
  <si>
    <t>No. of questing adults of species Ixodes pacificus found positive for Powassan virus</t>
  </si>
  <si>
    <t>No. of questing adults  of species Ixodes sculptus collected at the site</t>
  </si>
  <si>
    <t>No. of questing adults of species Ixodes sculptus found positive for Borrelia burgdorferi</t>
  </si>
  <si>
    <t>No. of questing adults of species Ixodes sculptus found positive for Borrelia miyamotoi</t>
  </si>
  <si>
    <t>No. of questing adults of species Ixodes sculptus found positive for Anaplasma phagocytophilum</t>
  </si>
  <si>
    <t>No. of questing adults of species Ixodes sculptus found positive for Babesia odocoilei</t>
  </si>
  <si>
    <t>No. of questing adults of species Ixodes sculptus found positive for Babesia microti</t>
  </si>
  <si>
    <t>No. of questing adults of species Ixodes sculptus found positive for Powassan virus</t>
  </si>
  <si>
    <t>No. of questing adults of species Dermacentor variabilis collected at the site</t>
  </si>
  <si>
    <t xml:space="preserve">ID of the sampling site </t>
  </si>
  <si>
    <t>Name of the sampling site</t>
  </si>
  <si>
    <t>IS nymph tested</t>
  </si>
  <si>
    <t>IS adult tested</t>
  </si>
  <si>
    <t>Total IS tested</t>
  </si>
  <si>
    <t>Positive IS nymph for Bb</t>
  </si>
  <si>
    <t>Positive IS adult for Bb</t>
  </si>
  <si>
    <t>Total IS positive for Bb</t>
  </si>
  <si>
    <t>Bb inf. rate</t>
  </si>
  <si>
    <t>ixodes_count</t>
  </si>
  <si>
    <t>soil_humidity</t>
  </si>
  <si>
    <t>leaf_litter</t>
  </si>
  <si>
    <t>canopy_cover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</si>
</sst>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hh:mm:ss;@"/>
    <numFmt numFmtId="166" formatCode="0.0"/>
    <numFmt numFmtId="167" formatCode="[$-F400]h:mm:ss\ AM/PM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fornian FB"/>
      <family val="1"/>
    </font>
    <font>
      <sz val="11"/>
      <name val="Californian FB"/>
      <family val="1"/>
    </font>
    <font>
      <sz val="11"/>
      <color theme="1"/>
      <name val="Californian FB"/>
      <family val="1"/>
    </font>
    <font>
      <sz val="8"/>
      <name val="Calibri"/>
      <family val="2"/>
      <scheme val="minor"/>
    </font>
    <font>
      <sz val="12"/>
      <color theme="1"/>
      <name val="Garamond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0" fillId="0" borderId="0" xfId="0" applyNumberFormat="1"/>
    <xf numFmtId="0" fontId="4" fillId="0" borderId="0" xfId="1" applyFont="1"/>
    <xf numFmtId="0" fontId="4" fillId="0" borderId="0" xfId="0" applyFont="1"/>
    <xf numFmtId="14" fontId="4" fillId="0" borderId="0" xfId="1" applyNumberFormat="1" applyFont="1"/>
    <xf numFmtId="1" fontId="4" fillId="0" borderId="0" xfId="0" applyNumberFormat="1" applyFont="1"/>
    <xf numFmtId="165" fontId="4" fillId="0" borderId="0" xfId="1" applyNumberFormat="1" applyFont="1"/>
    <xf numFmtId="165" fontId="0" fillId="0" borderId="0" xfId="0" applyNumberFormat="1"/>
    <xf numFmtId="20" fontId="4" fillId="0" borderId="0" xfId="0" applyNumberFormat="1" applyFont="1" applyAlignment="1">
      <alignment horizontal="left" wrapText="1"/>
    </xf>
    <xf numFmtId="1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4" fontId="6" fillId="0" borderId="0" xfId="0" applyNumberFormat="1" applyFont="1"/>
    <xf numFmtId="1" fontId="6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164" fontId="6" fillId="0" borderId="1" xfId="0" applyNumberFormat="1" applyFont="1" applyBorder="1" applyAlignment="1">
      <alignment horizontal="center"/>
    </xf>
    <xf numFmtId="0" fontId="6" fillId="0" borderId="0" xfId="1" applyFont="1"/>
    <xf numFmtId="1" fontId="0" fillId="0" borderId="0" xfId="0" applyNumberFormat="1"/>
    <xf numFmtId="166" fontId="4" fillId="0" borderId="0" xfId="0" applyNumberFormat="1" applyFont="1"/>
    <xf numFmtId="2" fontId="4" fillId="0" borderId="0" xfId="0" applyNumberFormat="1" applyFont="1"/>
    <xf numFmtId="14" fontId="3" fillId="0" borderId="0" xfId="0" applyNumberFormat="1" applyFont="1" applyAlignment="1">
      <alignment horizontal="left"/>
    </xf>
    <xf numFmtId="167" fontId="4" fillId="0" borderId="0" xfId="0" applyNumberFormat="1" applyFont="1" applyAlignment="1">
      <alignment horizontal="left" wrapText="1"/>
    </xf>
    <xf numFmtId="167" fontId="4" fillId="0" borderId="0" xfId="1" applyNumberFormat="1" applyFont="1"/>
    <xf numFmtId="167" fontId="0" fillId="0" borderId="0" xfId="0" applyNumberFormat="1"/>
  </cellXfs>
  <cellStyles count="2">
    <cellStyle name="Normal" xfId="0" builtinId="0"/>
    <cellStyle name="Normal 2" xfId="1" xr:uid="{CB743247-1DC2-44ED-BF33-D83E3F4254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mille Guillot" id="{29B71255-ED3B-403C-ADC4-F45D4CE2CB42}" userId="Camille Guillot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1" dT="2021-12-22T14:57:45.43" personId="{29B71255-ED3B-403C-ADC4-F45D4CE2CB42}" id="{2D279669-841A-40DC-A8BB-3DEE79834C60}">
    <text>Ixodes augustus</text>
  </threadedComment>
  <threadedComment ref="BA1" dT="2021-12-22T14:57:45.43" personId="{29B71255-ED3B-403C-ADC4-F45D4CE2CB42}" id="{4422A9D8-D4EC-4942-91C5-28E3F8C70515}">
    <text>Ixodes augustus</text>
  </threadedComment>
  <threadedComment ref="BH1" dT="2021-12-22T14:58:26.11" personId="{29B71255-ED3B-403C-ADC4-F45D4CE2CB42}" id="{ABAD781B-7C7A-41C5-8C3E-07FC5FA7326C}">
    <text>Ixodes auritulus</text>
  </threadedComment>
  <threadedComment ref="BO1" dT="2021-12-22T15:06:03.06" personId="{29B71255-ED3B-403C-ADC4-F45D4CE2CB42}" id="{D9FE9DE8-EF04-4CFC-AEAF-B4C52254EE12}">
    <text>Ixodes sculptus</text>
  </threadedComment>
  <threadedComment ref="BW1" dT="2021-12-22T17:16:28.78" personId="{29B71255-ED3B-403C-ADC4-F45D4CE2CB42}" id="{EA5D8014-2D9C-4B6E-BC1D-1C88E62BC35D}">
    <text>Haemophasalys leporispalustris</text>
  </threadedComment>
  <threadedComment ref="BY1" dT="2021-12-22T17:16:28.78" personId="{29B71255-ED3B-403C-ADC4-F45D4CE2CB42}" id="{40FE8BDF-FA3D-4B90-935D-D56F99DA4E03}">
    <text>Haemophasalys leporispalustris</text>
  </threadedComment>
  <threadedComment ref="BZ1" dT="2021-12-22T15:18:18.65" personId="{29B71255-ED3B-403C-ADC4-F45D4CE2CB42}" id="{5E762CF1-6974-4DD8-A7F9-09292894C1F6}">
    <text>Dermacentor andersoni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Y3" dT="2021-12-22T14:57:45.43" personId="{29B71255-ED3B-403C-ADC4-F45D4CE2CB42}" id="{58602C6C-6E0D-4562-9740-3D891C0E5B92}">
    <text>Ixodes augustus</text>
  </threadedComment>
  <threadedComment ref="BF3" dT="2021-12-22T14:58:26.11" personId="{29B71255-ED3B-403C-ADC4-F45D4CE2CB42}" id="{00675790-76FC-4779-8429-9E1AE4E87E22}">
    <text>Ixodes auritulus</text>
  </threadedComment>
  <threadedComment ref="BM3" dT="2021-12-22T15:06:03.06" personId="{29B71255-ED3B-403C-ADC4-F45D4CE2CB42}" id="{63697F74-5BAC-44BD-88E0-81C1335FA713}">
    <text>Ixodes sculptus</text>
  </threadedComment>
  <threadedComment ref="BT3" dT="2021-12-22T15:17:58.58" personId="{29B71255-ED3B-403C-ADC4-F45D4CE2CB42}" id="{1FE26D22-57EA-40C5-BC74-3A59BB2DA5E0}">
    <text>Dermacentor andersoni</text>
  </threadedComment>
  <threadedComment ref="BU3" dT="2021-12-22T15:18:18.65" personId="{29B71255-ED3B-403C-ADC4-F45D4CE2CB42}" id="{FEF44114-62D1-4CE2-B400-34ACA72232C3}">
    <text>Dermacentor andersoni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EB55-A1AD-441F-9FCD-A179359C44A6}">
  <dimension ref="A1:Y11"/>
  <sheetViews>
    <sheetView workbookViewId="0">
      <selection activeCell="G1" sqref="G1:H1048576"/>
    </sheetView>
  </sheetViews>
  <sheetFormatPr defaultColWidth="8.81640625" defaultRowHeight="14.5" x14ac:dyDescent="0.35"/>
  <cols>
    <col min="4" max="4" width="30.36328125" customWidth="1"/>
    <col min="6" max="6" width="11.81640625" style="5" bestFit="1" customWidth="1"/>
    <col min="7" max="7" width="11.1796875" style="29" bestFit="1" customWidth="1"/>
    <col min="8" max="8" width="11.08984375" style="29" bestFit="1" customWidth="1"/>
    <col min="21" max="21" width="11.90625" customWidth="1"/>
  </cols>
  <sheetData>
    <row r="1" spans="1:25" s="14" customFormat="1" ht="29" x14ac:dyDescent="0.35">
      <c r="A1" s="9" t="s">
        <v>2</v>
      </c>
      <c r="B1" s="9" t="s">
        <v>109</v>
      </c>
      <c r="C1" s="9" t="s">
        <v>4</v>
      </c>
      <c r="D1" s="9" t="s">
        <v>5</v>
      </c>
      <c r="E1" s="9" t="s">
        <v>158</v>
      </c>
      <c r="F1" s="26" t="s">
        <v>6</v>
      </c>
      <c r="G1" s="27" t="s">
        <v>8</v>
      </c>
      <c r="H1" s="27" t="s">
        <v>10</v>
      </c>
      <c r="I1" s="6" t="s">
        <v>176</v>
      </c>
      <c r="J1" s="6" t="s">
        <v>177</v>
      </c>
      <c r="K1" s="6" t="s">
        <v>178</v>
      </c>
      <c r="L1" s="6" t="s">
        <v>179</v>
      </c>
      <c r="M1" s="13" t="s">
        <v>20</v>
      </c>
      <c r="N1" s="13" t="s">
        <v>22</v>
      </c>
      <c r="O1" s="9" t="s">
        <v>24</v>
      </c>
      <c r="P1" s="9" t="s">
        <v>26</v>
      </c>
      <c r="Q1" s="13" t="s">
        <v>28</v>
      </c>
      <c r="R1" s="13" t="s">
        <v>30</v>
      </c>
      <c r="S1" s="13" t="s">
        <v>151</v>
      </c>
      <c r="T1" s="13" t="s">
        <v>227</v>
      </c>
      <c r="U1" s="13" t="s">
        <v>226</v>
      </c>
      <c r="V1" s="13" t="s">
        <v>228</v>
      </c>
      <c r="W1" s="13" t="s">
        <v>225</v>
      </c>
      <c r="X1" s="13" t="s">
        <v>106</v>
      </c>
      <c r="Y1" s="13"/>
    </row>
    <row r="2" spans="1:25" x14ac:dyDescent="0.35">
      <c r="A2" s="7" t="s">
        <v>129</v>
      </c>
      <c r="B2" s="7" t="s">
        <v>150</v>
      </c>
      <c r="C2" s="7" t="s">
        <v>130</v>
      </c>
      <c r="D2" s="7" t="s">
        <v>140</v>
      </c>
      <c r="E2" s="6">
        <v>2019</v>
      </c>
      <c r="F2" s="8">
        <v>43669</v>
      </c>
      <c r="G2" s="28">
        <v>0.46875</v>
      </c>
      <c r="H2" s="28">
        <v>0.60416666666666663</v>
      </c>
      <c r="I2" s="6">
        <v>43.734305999999997</v>
      </c>
      <c r="J2" s="6">
        <v>-80.341021999999995</v>
      </c>
      <c r="K2" s="6">
        <v>43.734192</v>
      </c>
      <c r="L2" s="6">
        <v>-80.345535999999996</v>
      </c>
      <c r="M2" s="6">
        <v>2000</v>
      </c>
      <c r="N2" s="6">
        <v>24</v>
      </c>
      <c r="O2" s="6" t="s">
        <v>156</v>
      </c>
      <c r="P2" s="6" t="s">
        <v>155</v>
      </c>
      <c r="Q2" s="6">
        <v>0</v>
      </c>
      <c r="R2" s="6">
        <v>0</v>
      </c>
      <c r="S2" s="6">
        <v>0</v>
      </c>
      <c r="T2" s="24">
        <f>AVERAGEIF(IxodesWaypoint!$D:$D, C2,IxodesWaypoint!$N:$N)</f>
        <v>2.5</v>
      </c>
      <c r="U2" s="24">
        <f>AVERAGEIF(IxodesWaypoint!$D:$D, C2,IxodesWaypoint!$O:$O)</f>
        <v>32.799999999999997</v>
      </c>
      <c r="V2" s="25">
        <f>AVERAGEIF(IxodesWaypoint!$D:$D, C2,IxodesWaypoint!$P:$P)</f>
        <v>69.86</v>
      </c>
      <c r="W2" s="7">
        <f>SUM(Q2:S2)</f>
        <v>0</v>
      </c>
      <c r="X2" s="9"/>
    </row>
    <row r="3" spans="1:25" x14ac:dyDescent="0.35">
      <c r="A3" s="7" t="s">
        <v>129</v>
      </c>
      <c r="B3" s="7" t="s">
        <v>150</v>
      </c>
      <c r="C3" s="7" t="s">
        <v>131</v>
      </c>
      <c r="D3" s="7" t="s">
        <v>141</v>
      </c>
      <c r="E3" s="6">
        <v>2019</v>
      </c>
      <c r="F3" s="8">
        <v>43670</v>
      </c>
      <c r="G3" s="28">
        <v>0.57638888888888895</v>
      </c>
      <c r="H3" s="28">
        <v>0.63888888888888895</v>
      </c>
      <c r="I3" s="6">
        <v>43.388007999999999</v>
      </c>
      <c r="J3" s="6">
        <v>-80.150039000000007</v>
      </c>
      <c r="K3" s="6">
        <v>43.392679999999999</v>
      </c>
      <c r="L3" s="6">
        <v>-80.155176999999995</v>
      </c>
      <c r="M3" s="6">
        <v>2000</v>
      </c>
      <c r="N3" s="6">
        <v>23</v>
      </c>
      <c r="O3" s="6" t="s">
        <v>156</v>
      </c>
      <c r="P3" s="6" t="s">
        <v>155</v>
      </c>
      <c r="Q3" s="6">
        <v>0</v>
      </c>
      <c r="R3" s="6">
        <v>0</v>
      </c>
      <c r="S3" s="6">
        <v>0</v>
      </c>
      <c r="T3" s="24">
        <f>AVERAGEIF(IxodesWaypoint!$D:$D, C3,IxodesWaypoint!$N:$N)</f>
        <v>4.2</v>
      </c>
      <c r="U3" s="24">
        <f>AVERAGEIF(IxodesWaypoint!$D:$D, C3,IxodesWaypoint!$O:$O)</f>
        <v>86.3</v>
      </c>
      <c r="V3" s="25">
        <f>AVERAGEIF(IxodesWaypoint!$D:$D, C3,IxodesWaypoint!$P:$P)</f>
        <v>90.9</v>
      </c>
      <c r="W3" s="7">
        <f t="shared" ref="W3:W11" si="0">SUM(Q3:S3)</f>
        <v>0</v>
      </c>
      <c r="X3" s="9"/>
    </row>
    <row r="4" spans="1:25" x14ac:dyDescent="0.35">
      <c r="A4" s="7" t="s">
        <v>129</v>
      </c>
      <c r="B4" s="7" t="s">
        <v>150</v>
      </c>
      <c r="C4" s="7" t="s">
        <v>132</v>
      </c>
      <c r="D4" s="7" t="s">
        <v>142</v>
      </c>
      <c r="E4" s="6">
        <v>2019</v>
      </c>
      <c r="F4" s="8">
        <v>43675</v>
      </c>
      <c r="G4" s="28">
        <v>0.41666666666666669</v>
      </c>
      <c r="H4" s="28">
        <v>0.5625</v>
      </c>
      <c r="I4" s="6">
        <v>43.282204</v>
      </c>
      <c r="J4" s="6">
        <v>-80.028215000000003</v>
      </c>
      <c r="K4" s="6">
        <v>43.279072999999997</v>
      </c>
      <c r="L4" s="6">
        <v>-80.032155000000003</v>
      </c>
      <c r="M4" s="6">
        <v>2000</v>
      </c>
      <c r="N4" s="6">
        <v>26.5</v>
      </c>
      <c r="O4" s="6" t="s">
        <v>156</v>
      </c>
      <c r="P4" s="6" t="s">
        <v>155</v>
      </c>
      <c r="Q4" s="6">
        <v>0</v>
      </c>
      <c r="R4" s="6">
        <v>2</v>
      </c>
      <c r="S4" s="6">
        <v>0</v>
      </c>
      <c r="T4" s="24">
        <f>AVERAGEIF(IxodesWaypoint!$D:$D, C4,IxodesWaypoint!$N:$N)</f>
        <v>17.09090909090909</v>
      </c>
      <c r="U4" s="24">
        <f>AVERAGEIF(IxodesWaypoint!$D:$D, C4,IxodesWaypoint!$O:$O)</f>
        <v>29.818181818181817</v>
      </c>
      <c r="V4" s="25">
        <f>AVERAGEIF(IxodesWaypoint!$D:$D, C4,IxodesWaypoint!$P:$P)</f>
        <v>96.38363636363637</v>
      </c>
      <c r="W4" s="7">
        <f t="shared" si="0"/>
        <v>2</v>
      </c>
      <c r="X4" s="9"/>
    </row>
    <row r="5" spans="1:25" x14ac:dyDescent="0.35">
      <c r="A5" s="7" t="s">
        <v>129</v>
      </c>
      <c r="B5" s="7" t="s">
        <v>150</v>
      </c>
      <c r="C5" s="7" t="s">
        <v>133</v>
      </c>
      <c r="D5" s="7" t="s">
        <v>143</v>
      </c>
      <c r="E5" s="6">
        <v>2019</v>
      </c>
      <c r="F5" s="8">
        <v>43669</v>
      </c>
      <c r="G5" s="28">
        <v>0.14583333333333334</v>
      </c>
      <c r="H5" s="28">
        <v>0.75</v>
      </c>
      <c r="I5" s="6">
        <v>43.612685999999997</v>
      </c>
      <c r="J5" s="6">
        <v>-80.251671999999999</v>
      </c>
      <c r="K5" s="6">
        <v>43.614187000000001</v>
      </c>
      <c r="L5" s="6">
        <v>-80.259679000000006</v>
      </c>
      <c r="M5" s="6">
        <v>2000</v>
      </c>
      <c r="N5" s="6">
        <v>25</v>
      </c>
      <c r="O5" s="6" t="s">
        <v>156</v>
      </c>
      <c r="P5" s="6" t="s">
        <v>157</v>
      </c>
      <c r="Q5" s="6">
        <v>0</v>
      </c>
      <c r="R5" s="6">
        <v>0</v>
      </c>
      <c r="S5" s="6">
        <v>0</v>
      </c>
      <c r="T5" s="24">
        <f>AVERAGEIF(IxodesWaypoint!$D:$D, C5,IxodesWaypoint!$N:$N)</f>
        <v>15.9</v>
      </c>
      <c r="U5" s="24">
        <f>AVERAGEIF(IxodesWaypoint!$D:$D, C5,IxodesWaypoint!$O:$O)</f>
        <v>43.3</v>
      </c>
      <c r="V5" s="25">
        <f>AVERAGEIF(IxodesWaypoint!$D:$D, C5,IxodesWaypoint!$P:$P)</f>
        <v>66.47999999999999</v>
      </c>
      <c r="W5" s="7">
        <f t="shared" si="0"/>
        <v>0</v>
      </c>
      <c r="X5" s="9"/>
    </row>
    <row r="6" spans="1:25" x14ac:dyDescent="0.35">
      <c r="A6" s="7" t="s">
        <v>129</v>
      </c>
      <c r="B6" s="7" t="s">
        <v>150</v>
      </c>
      <c r="C6" s="7" t="s">
        <v>134</v>
      </c>
      <c r="D6" s="7" t="s">
        <v>144</v>
      </c>
      <c r="E6" s="6">
        <v>2019</v>
      </c>
      <c r="F6" s="8">
        <v>43677</v>
      </c>
      <c r="G6" s="28">
        <v>0.40625</v>
      </c>
      <c r="H6" s="28">
        <v>0.51388888888888895</v>
      </c>
      <c r="I6" s="6">
        <v>43.506121999999998</v>
      </c>
      <c r="J6" s="6">
        <v>-79.963890000000006</v>
      </c>
      <c r="K6" s="6">
        <v>43.508505</v>
      </c>
      <c r="L6" s="6">
        <v>-79.971564999999998</v>
      </c>
      <c r="M6" s="6">
        <v>2000</v>
      </c>
      <c r="N6" s="6">
        <v>23</v>
      </c>
      <c r="O6" s="6" t="s">
        <v>156</v>
      </c>
      <c r="P6" s="6" t="s">
        <v>157</v>
      </c>
      <c r="Q6" s="6">
        <v>0</v>
      </c>
      <c r="R6" s="6">
        <v>0</v>
      </c>
      <c r="S6" s="6">
        <v>0</v>
      </c>
      <c r="T6" s="24">
        <f>AVERAGEIF(IxodesWaypoint!$D:$D, C6,IxodesWaypoint!$N:$N)</f>
        <v>3.2</v>
      </c>
      <c r="U6" s="24">
        <f>AVERAGEIF(IxodesWaypoint!$D:$D, C6,IxodesWaypoint!$O:$O)</f>
        <v>45</v>
      </c>
      <c r="V6" s="25">
        <f>AVERAGEIF(IxodesWaypoint!$D:$D, C6,IxodesWaypoint!$P:$P)</f>
        <v>96.463999999999999</v>
      </c>
      <c r="W6" s="7">
        <f t="shared" si="0"/>
        <v>0</v>
      </c>
      <c r="X6" s="9"/>
    </row>
    <row r="7" spans="1:25" x14ac:dyDescent="0.35">
      <c r="A7" s="7" t="s">
        <v>129</v>
      </c>
      <c r="B7" s="7" t="s">
        <v>150</v>
      </c>
      <c r="C7" s="7" t="s">
        <v>135</v>
      </c>
      <c r="D7" s="7" t="s">
        <v>145</v>
      </c>
      <c r="E7" s="6">
        <v>2019</v>
      </c>
      <c r="F7" s="8">
        <v>43675</v>
      </c>
      <c r="G7" s="28">
        <v>0.58333333333333337</v>
      </c>
      <c r="H7" s="28">
        <v>0.72916666666666663</v>
      </c>
      <c r="I7" s="6">
        <v>43.248711999999998</v>
      </c>
      <c r="J7" s="6">
        <v>-79.993163999999993</v>
      </c>
      <c r="K7" s="6">
        <v>43.249899999999997</v>
      </c>
      <c r="L7" s="6">
        <v>-79.985826000000003</v>
      </c>
      <c r="M7" s="6">
        <v>2000</v>
      </c>
      <c r="N7" s="6">
        <v>27</v>
      </c>
      <c r="O7" s="6" t="s">
        <v>156</v>
      </c>
      <c r="P7" s="6" t="s">
        <v>157</v>
      </c>
      <c r="Q7" s="6">
        <v>0</v>
      </c>
      <c r="R7" s="6">
        <v>0</v>
      </c>
      <c r="S7" s="6">
        <v>0</v>
      </c>
      <c r="T7" s="24">
        <f>AVERAGEIF(IxodesWaypoint!$D:$D, C7,IxodesWaypoint!$N:$N)</f>
        <v>1.6</v>
      </c>
      <c r="U7" s="24">
        <f>AVERAGEIF(IxodesWaypoint!$D:$D, C7,IxodesWaypoint!$O:$O)</f>
        <v>35</v>
      </c>
      <c r="V7" s="25">
        <f>AVERAGEIF(IxodesWaypoint!$D:$D, C7,IxodesWaypoint!$P:$P)</f>
        <v>96.698000000000008</v>
      </c>
      <c r="W7" s="7">
        <f t="shared" si="0"/>
        <v>0</v>
      </c>
      <c r="X7" s="9"/>
    </row>
    <row r="8" spans="1:25" x14ac:dyDescent="0.35">
      <c r="A8" s="7" t="s">
        <v>129</v>
      </c>
      <c r="B8" s="7" t="s">
        <v>150</v>
      </c>
      <c r="C8" s="7" t="s">
        <v>136</v>
      </c>
      <c r="D8" s="7" t="s">
        <v>146</v>
      </c>
      <c r="E8" s="6">
        <v>2019</v>
      </c>
      <c r="F8" s="8">
        <v>43670</v>
      </c>
      <c r="G8" s="28">
        <v>0.4375</v>
      </c>
      <c r="H8" s="28">
        <v>0.5</v>
      </c>
      <c r="I8" s="6">
        <v>43.268737000000002</v>
      </c>
      <c r="J8" s="6">
        <v>-80.387383999999997</v>
      </c>
      <c r="K8" s="6">
        <v>43.26285</v>
      </c>
      <c r="L8" s="6">
        <v>-80.383461999999994</v>
      </c>
      <c r="M8" s="6">
        <v>2000</v>
      </c>
      <c r="N8" s="6">
        <v>22</v>
      </c>
      <c r="O8" s="6" t="s">
        <v>156</v>
      </c>
      <c r="P8" s="6" t="s">
        <v>155</v>
      </c>
      <c r="Q8" s="6">
        <v>0</v>
      </c>
      <c r="R8" s="6">
        <v>0</v>
      </c>
      <c r="S8" s="6">
        <v>0</v>
      </c>
      <c r="T8" s="24">
        <f>AVERAGEIF(IxodesWaypoint!$D:$D, C8,IxodesWaypoint!$N:$N)</f>
        <v>11.7</v>
      </c>
      <c r="U8" s="24">
        <f>AVERAGEIF(IxodesWaypoint!$D:$D, C8,IxodesWaypoint!$O:$O)</f>
        <v>59.1</v>
      </c>
      <c r="V8" s="25">
        <f>AVERAGEIF(IxodesWaypoint!$D:$D, C8,IxodesWaypoint!$P:$P)</f>
        <v>96.308000000000021</v>
      </c>
      <c r="W8" s="7">
        <f t="shared" si="0"/>
        <v>0</v>
      </c>
      <c r="X8" s="9"/>
    </row>
    <row r="9" spans="1:25" x14ac:dyDescent="0.35">
      <c r="A9" s="7" t="s">
        <v>129</v>
      </c>
      <c r="B9" s="7" t="s">
        <v>150</v>
      </c>
      <c r="C9" s="7" t="s">
        <v>137</v>
      </c>
      <c r="D9" s="7" t="s">
        <v>147</v>
      </c>
      <c r="E9" s="6">
        <v>2019</v>
      </c>
      <c r="F9" s="8">
        <v>43677</v>
      </c>
      <c r="G9" s="28">
        <v>0.58333333333333337</v>
      </c>
      <c r="H9" s="28">
        <v>0.72222222222222221</v>
      </c>
      <c r="I9" s="6">
        <v>43.502957000000002</v>
      </c>
      <c r="J9" s="6">
        <v>-80.200040000000001</v>
      </c>
      <c r="K9" s="6">
        <v>43.506501</v>
      </c>
      <c r="L9" s="6">
        <v>-80.209294999999997</v>
      </c>
      <c r="M9" s="6">
        <v>2000</v>
      </c>
      <c r="N9" s="6">
        <v>23</v>
      </c>
      <c r="O9" s="6" t="s">
        <v>156</v>
      </c>
      <c r="P9" s="6" t="s">
        <v>157</v>
      </c>
      <c r="Q9" s="6">
        <v>0</v>
      </c>
      <c r="R9" s="6">
        <v>0</v>
      </c>
      <c r="S9" s="6">
        <v>0</v>
      </c>
      <c r="T9" s="24">
        <f>AVERAGEIF(IxodesWaypoint!$D:$D, C9,IxodesWaypoint!$N:$N)</f>
        <v>8.5</v>
      </c>
      <c r="U9" s="24">
        <f>AVERAGEIF(IxodesWaypoint!$D:$D, C9,IxodesWaypoint!$O:$O)</f>
        <v>29</v>
      </c>
      <c r="V9" s="25">
        <f>AVERAGEIF(IxodesWaypoint!$D:$D, C9,IxodesWaypoint!$P:$P)</f>
        <v>98.361999999999995</v>
      </c>
      <c r="W9" s="7">
        <f t="shared" si="0"/>
        <v>0</v>
      </c>
      <c r="X9" s="9"/>
    </row>
    <row r="10" spans="1:25" x14ac:dyDescent="0.35">
      <c r="A10" s="7" t="s">
        <v>129</v>
      </c>
      <c r="B10" s="7" t="s">
        <v>150</v>
      </c>
      <c r="C10" s="7" t="s">
        <v>138</v>
      </c>
      <c r="D10" s="7" t="s">
        <v>148</v>
      </c>
      <c r="E10" s="6">
        <v>2019</v>
      </c>
      <c r="F10" s="8">
        <v>43679</v>
      </c>
      <c r="G10" s="28">
        <v>0.59027777777777779</v>
      </c>
      <c r="H10" s="28">
        <v>0.70833333333333337</v>
      </c>
      <c r="I10" s="6">
        <v>43.519289999999998</v>
      </c>
      <c r="J10" s="6">
        <v>-79.603881000000001</v>
      </c>
      <c r="K10" s="6">
        <v>43.520173</v>
      </c>
      <c r="L10" s="6">
        <v>-79.608962000000005</v>
      </c>
      <c r="M10" s="6">
        <v>2000</v>
      </c>
      <c r="N10" s="6">
        <v>23</v>
      </c>
      <c r="O10" s="6" t="s">
        <v>156</v>
      </c>
      <c r="P10" s="6" t="s">
        <v>155</v>
      </c>
      <c r="Q10" s="6">
        <v>0</v>
      </c>
      <c r="R10" s="6">
        <v>0</v>
      </c>
      <c r="S10" s="6">
        <v>0</v>
      </c>
      <c r="T10" s="24">
        <f>AVERAGEIF(IxodesWaypoint!$D:$D, C10,IxodesWaypoint!$N:$N)</f>
        <v>1.2</v>
      </c>
      <c r="U10" s="24">
        <f>AVERAGEIF(IxodesWaypoint!$D:$D, C10,IxodesWaypoint!$O:$O)</f>
        <v>67.8</v>
      </c>
      <c r="V10" s="25">
        <f>AVERAGEIF(IxodesWaypoint!$D:$D, C10,IxodesWaypoint!$P:$P)</f>
        <v>95.97</v>
      </c>
      <c r="W10" s="7">
        <f t="shared" si="0"/>
        <v>0</v>
      </c>
      <c r="X10" s="9"/>
    </row>
    <row r="11" spans="1:25" x14ac:dyDescent="0.35">
      <c r="A11" s="7" t="s">
        <v>129</v>
      </c>
      <c r="B11" s="7" t="s">
        <v>150</v>
      </c>
      <c r="C11" s="7" t="s">
        <v>139</v>
      </c>
      <c r="D11" s="7" t="s">
        <v>149</v>
      </c>
      <c r="E11" s="6">
        <v>2019</v>
      </c>
      <c r="F11" s="8">
        <v>43669</v>
      </c>
      <c r="G11" s="28">
        <v>0.54861111111111105</v>
      </c>
      <c r="H11" s="28">
        <v>0.66666666666666663</v>
      </c>
      <c r="I11" s="6">
        <v>43.548886000000003</v>
      </c>
      <c r="J11" s="6">
        <v>-80.183165000000002</v>
      </c>
      <c r="K11" s="6">
        <v>43.555881999999997</v>
      </c>
      <c r="L11" s="6">
        <v>-80.174674999999993</v>
      </c>
      <c r="M11" s="6">
        <v>2000</v>
      </c>
      <c r="N11" s="6">
        <v>23</v>
      </c>
      <c r="O11" s="6" t="s">
        <v>156</v>
      </c>
      <c r="P11" s="6" t="s">
        <v>157</v>
      </c>
      <c r="Q11" s="6">
        <v>0</v>
      </c>
      <c r="R11" s="6">
        <v>0</v>
      </c>
      <c r="S11" s="6">
        <v>0</v>
      </c>
      <c r="T11" s="24">
        <f>AVERAGEIF(IxodesWaypoint!$D:$D, C11,IxodesWaypoint!$N:$N)</f>
        <v>3</v>
      </c>
      <c r="U11" s="24">
        <f>AVERAGEIF(IxodesWaypoint!$D:$D, C11,IxodesWaypoint!$O:$O)</f>
        <v>56</v>
      </c>
      <c r="V11" s="25">
        <f>AVERAGEIF(IxodesWaypoint!$D:$D, C11,IxodesWaypoint!$P:$P)</f>
        <v>92.408000000000001</v>
      </c>
      <c r="W11" s="7">
        <f t="shared" si="0"/>
        <v>0</v>
      </c>
      <c r="X11" s="9"/>
    </row>
  </sheetData>
  <autoFilter ref="A1:S11" xr:uid="{3817EB55-A1AD-441F-9FCD-A179359C44A6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4241-1572-4FAD-B023-151FBD16BD8C}">
  <dimension ref="A1:CC11"/>
  <sheetViews>
    <sheetView workbookViewId="0">
      <selection activeCell="O16" sqref="O16"/>
    </sheetView>
  </sheetViews>
  <sheetFormatPr defaultColWidth="8.81640625" defaultRowHeight="14.5" x14ac:dyDescent="0.35"/>
  <cols>
    <col min="6" max="6" width="11.81640625" style="5" bestFit="1" customWidth="1"/>
    <col min="7" max="8" width="9.1796875" style="11"/>
  </cols>
  <sheetData>
    <row r="1" spans="1:81" s="14" customFormat="1" ht="29" x14ac:dyDescent="0.35">
      <c r="A1" s="9" t="s">
        <v>2</v>
      </c>
      <c r="B1" s="9" t="s">
        <v>109</v>
      </c>
      <c r="C1" s="9" t="s">
        <v>4</v>
      </c>
      <c r="D1" s="9" t="s">
        <v>5</v>
      </c>
      <c r="E1" s="9" t="s">
        <v>158</v>
      </c>
      <c r="F1" s="4" t="s">
        <v>6</v>
      </c>
      <c r="G1" s="12" t="s">
        <v>8</v>
      </c>
      <c r="H1" s="12" t="s">
        <v>119</v>
      </c>
      <c r="I1" s="6" t="s">
        <v>176</v>
      </c>
      <c r="J1" s="6" t="s">
        <v>177</v>
      </c>
      <c r="K1" s="6" t="s">
        <v>178</v>
      </c>
      <c r="L1" s="6" t="s">
        <v>179</v>
      </c>
      <c r="M1" s="13" t="s">
        <v>20</v>
      </c>
      <c r="N1" s="13" t="s">
        <v>22</v>
      </c>
      <c r="O1" s="9" t="s">
        <v>24</v>
      </c>
      <c r="P1" s="9" t="s">
        <v>26</v>
      </c>
      <c r="Q1" s="13" t="s">
        <v>28</v>
      </c>
      <c r="R1" s="13" t="s">
        <v>30</v>
      </c>
      <c r="S1" s="13" t="s">
        <v>32</v>
      </c>
      <c r="T1" s="13" t="s">
        <v>34</v>
      </c>
      <c r="U1" s="13" t="s">
        <v>36</v>
      </c>
      <c r="V1" s="13" t="s">
        <v>38</v>
      </c>
      <c r="W1" s="13" t="s">
        <v>40</v>
      </c>
      <c r="X1" s="13" t="s">
        <v>42</v>
      </c>
      <c r="Y1" s="13" t="s">
        <v>151</v>
      </c>
      <c r="Z1" s="13" t="s">
        <v>44</v>
      </c>
      <c r="AA1" s="13" t="s">
        <v>159</v>
      </c>
      <c r="AB1" s="13" t="s">
        <v>160</v>
      </c>
      <c r="AC1" s="13" t="s">
        <v>161</v>
      </c>
      <c r="AD1" s="13" t="s">
        <v>162</v>
      </c>
      <c r="AE1" s="13" t="s">
        <v>163</v>
      </c>
      <c r="AF1" s="13" t="s">
        <v>45</v>
      </c>
      <c r="AG1" s="13" t="s">
        <v>47</v>
      </c>
      <c r="AH1" s="13" t="s">
        <v>49</v>
      </c>
      <c r="AI1" s="13" t="s">
        <v>51</v>
      </c>
      <c r="AJ1" s="13" t="s">
        <v>53</v>
      </c>
      <c r="AK1" s="13" t="s">
        <v>55</v>
      </c>
      <c r="AL1" s="13" t="s">
        <v>57</v>
      </c>
      <c r="AM1" s="13" t="s">
        <v>152</v>
      </c>
      <c r="AN1" s="13" t="s">
        <v>60</v>
      </c>
      <c r="AO1" s="13" t="s">
        <v>61</v>
      </c>
      <c r="AP1" s="13" t="s">
        <v>62</v>
      </c>
      <c r="AQ1" s="13" t="s">
        <v>63</v>
      </c>
      <c r="AR1" s="13" t="s">
        <v>64</v>
      </c>
      <c r="AS1" s="13" t="s">
        <v>65</v>
      </c>
      <c r="AT1" s="13" t="s">
        <v>66</v>
      </c>
      <c r="AU1" s="13" t="s">
        <v>68</v>
      </c>
      <c r="AV1" s="13" t="s">
        <v>70</v>
      </c>
      <c r="AW1" s="13" t="s">
        <v>72</v>
      </c>
      <c r="AX1" s="13" t="s">
        <v>74</v>
      </c>
      <c r="AY1" s="13" t="s">
        <v>76</v>
      </c>
      <c r="AZ1" s="13" t="s">
        <v>78</v>
      </c>
      <c r="BA1" s="13" t="s">
        <v>153</v>
      </c>
      <c r="BB1" s="13" t="s">
        <v>164</v>
      </c>
      <c r="BC1" s="13" t="s">
        <v>165</v>
      </c>
      <c r="BD1" s="13" t="s">
        <v>166</v>
      </c>
      <c r="BE1" s="13" t="s">
        <v>167</v>
      </c>
      <c r="BF1" s="13" t="s">
        <v>168</v>
      </c>
      <c r="BG1" s="13" t="s">
        <v>169</v>
      </c>
      <c r="BH1" s="13" t="s">
        <v>80</v>
      </c>
      <c r="BI1" s="13" t="s">
        <v>82</v>
      </c>
      <c r="BJ1" s="13" t="s">
        <v>84</v>
      </c>
      <c r="BK1" s="13" t="s">
        <v>86</v>
      </c>
      <c r="BL1" s="13" t="s">
        <v>88</v>
      </c>
      <c r="BM1" s="13" t="s">
        <v>90</v>
      </c>
      <c r="BN1" s="13" t="s">
        <v>92</v>
      </c>
      <c r="BO1" s="13" t="s">
        <v>180</v>
      </c>
      <c r="BP1" s="13" t="s">
        <v>94</v>
      </c>
      <c r="BQ1" s="13" t="s">
        <v>95</v>
      </c>
      <c r="BR1" s="13" t="s">
        <v>96</v>
      </c>
      <c r="BS1" s="13" t="s">
        <v>97</v>
      </c>
      <c r="BT1" s="13" t="s">
        <v>98</v>
      </c>
      <c r="BU1" s="13" t="s">
        <v>99</v>
      </c>
      <c r="BV1" s="13" t="s">
        <v>100</v>
      </c>
      <c r="BW1" s="13" t="s">
        <v>117</v>
      </c>
      <c r="BX1" s="13" t="s">
        <v>181</v>
      </c>
      <c r="BY1" s="13" t="s">
        <v>102</v>
      </c>
      <c r="BZ1" s="13" t="s">
        <v>104</v>
      </c>
      <c r="CA1" s="13" t="s">
        <v>118</v>
      </c>
      <c r="CB1" s="13" t="s">
        <v>106</v>
      </c>
      <c r="CC1" s="13"/>
    </row>
    <row r="2" spans="1:81" x14ac:dyDescent="0.35">
      <c r="A2" s="7" t="s">
        <v>129</v>
      </c>
      <c r="B2" s="7" t="s">
        <v>150</v>
      </c>
      <c r="C2" s="7" t="s">
        <v>130</v>
      </c>
      <c r="D2" s="7" t="s">
        <v>140</v>
      </c>
      <c r="E2" s="6">
        <v>2019</v>
      </c>
      <c r="F2" s="8">
        <v>43669</v>
      </c>
      <c r="G2" s="10">
        <v>0.46875</v>
      </c>
      <c r="H2" s="10">
        <v>0.60416666666666663</v>
      </c>
      <c r="I2" s="6">
        <v>43.734305999999997</v>
      </c>
      <c r="J2" s="6">
        <v>-80.341021999999995</v>
      </c>
      <c r="K2" s="6">
        <v>43.734192</v>
      </c>
      <c r="L2" s="6">
        <v>-80.345535999999996</v>
      </c>
      <c r="M2" s="6">
        <v>2000</v>
      </c>
      <c r="N2" s="6">
        <v>24</v>
      </c>
      <c r="O2" s="6" t="s">
        <v>156</v>
      </c>
      <c r="P2" s="6" t="s">
        <v>155</v>
      </c>
      <c r="Q2" s="6">
        <v>0</v>
      </c>
      <c r="R2" s="6">
        <v>0</v>
      </c>
      <c r="S2" s="6" t="s">
        <v>154</v>
      </c>
      <c r="T2" s="6" t="s">
        <v>154</v>
      </c>
      <c r="U2" s="6" t="s">
        <v>154</v>
      </c>
      <c r="V2" s="6" t="s">
        <v>154</v>
      </c>
      <c r="W2" s="6" t="s">
        <v>154</v>
      </c>
      <c r="X2" s="6" t="s">
        <v>154</v>
      </c>
      <c r="Y2" s="6">
        <v>0</v>
      </c>
      <c r="Z2" s="6" t="s">
        <v>154</v>
      </c>
      <c r="AA2" s="6" t="s">
        <v>154</v>
      </c>
      <c r="AB2" s="6" t="s">
        <v>154</v>
      </c>
      <c r="AC2" s="6" t="s">
        <v>154</v>
      </c>
      <c r="AD2" s="6" t="s">
        <v>154</v>
      </c>
      <c r="AE2" s="6" t="s">
        <v>154</v>
      </c>
      <c r="AF2" s="6">
        <v>0</v>
      </c>
      <c r="AG2" s="6" t="s">
        <v>154</v>
      </c>
      <c r="AH2" s="6" t="s">
        <v>154</v>
      </c>
      <c r="AI2" s="6" t="s">
        <v>154</v>
      </c>
      <c r="AJ2" s="6" t="s">
        <v>154</v>
      </c>
      <c r="AK2" s="6" t="s">
        <v>154</v>
      </c>
      <c r="AL2" s="6" t="s">
        <v>154</v>
      </c>
      <c r="AM2" s="6">
        <v>0</v>
      </c>
      <c r="AN2" s="6" t="s">
        <v>154</v>
      </c>
      <c r="AO2" s="6" t="s">
        <v>154</v>
      </c>
      <c r="AP2" s="6" t="s">
        <v>154</v>
      </c>
      <c r="AQ2" s="6" t="s">
        <v>154</v>
      </c>
      <c r="AR2" s="6" t="s">
        <v>154</v>
      </c>
      <c r="AS2" s="6" t="s">
        <v>154</v>
      </c>
      <c r="AT2" s="6">
        <v>0</v>
      </c>
      <c r="AU2" s="6" t="s">
        <v>154</v>
      </c>
      <c r="AV2" s="6" t="s">
        <v>154</v>
      </c>
      <c r="AW2" s="6" t="s">
        <v>154</v>
      </c>
      <c r="AX2" s="6" t="s">
        <v>154</v>
      </c>
      <c r="AY2" s="6" t="s">
        <v>154</v>
      </c>
      <c r="AZ2" s="6" t="s">
        <v>154</v>
      </c>
      <c r="BA2" s="6">
        <v>0</v>
      </c>
      <c r="BB2" s="6" t="s">
        <v>154</v>
      </c>
      <c r="BC2" s="6" t="s">
        <v>154</v>
      </c>
      <c r="BD2" s="6" t="s">
        <v>154</v>
      </c>
      <c r="BE2" s="6" t="s">
        <v>154</v>
      </c>
      <c r="BF2" s="6" t="s">
        <v>154</v>
      </c>
      <c r="BG2" s="6" t="s">
        <v>154</v>
      </c>
      <c r="BH2" s="6">
        <v>0</v>
      </c>
      <c r="BI2" s="6" t="s">
        <v>154</v>
      </c>
      <c r="BJ2" s="6" t="s">
        <v>154</v>
      </c>
      <c r="BK2" s="6" t="s">
        <v>154</v>
      </c>
      <c r="BL2" s="6" t="s">
        <v>154</v>
      </c>
      <c r="BM2" s="6" t="s">
        <v>154</v>
      </c>
      <c r="BN2" s="6" t="s">
        <v>154</v>
      </c>
      <c r="BO2" s="6">
        <v>0</v>
      </c>
      <c r="BP2" s="6" t="s">
        <v>154</v>
      </c>
      <c r="BQ2" s="6" t="s">
        <v>154</v>
      </c>
      <c r="BR2" s="6" t="s">
        <v>154</v>
      </c>
      <c r="BS2" s="6" t="s">
        <v>154</v>
      </c>
      <c r="BT2" s="6" t="s">
        <v>154</v>
      </c>
      <c r="BU2" s="6" t="s">
        <v>154</v>
      </c>
      <c r="BV2" s="7">
        <v>0</v>
      </c>
      <c r="BW2" s="7">
        <v>0</v>
      </c>
      <c r="BX2" s="7">
        <v>0</v>
      </c>
      <c r="BY2" s="7">
        <v>0</v>
      </c>
      <c r="BZ2" s="7">
        <v>0</v>
      </c>
      <c r="CA2" s="7">
        <v>0</v>
      </c>
      <c r="CB2" s="9"/>
    </row>
    <row r="3" spans="1:81" x14ac:dyDescent="0.35">
      <c r="A3" s="7" t="s">
        <v>129</v>
      </c>
      <c r="B3" s="7" t="s">
        <v>150</v>
      </c>
      <c r="C3" s="7" t="s">
        <v>131</v>
      </c>
      <c r="D3" s="7" t="s">
        <v>141</v>
      </c>
      <c r="E3" s="6">
        <v>2019</v>
      </c>
      <c r="F3" s="8">
        <v>43670</v>
      </c>
      <c r="G3" s="10">
        <v>0.57638888888888895</v>
      </c>
      <c r="H3" s="10">
        <v>0.63888888888888895</v>
      </c>
      <c r="I3" s="6">
        <v>43.388007999999999</v>
      </c>
      <c r="J3" s="6">
        <v>-80.150039000000007</v>
      </c>
      <c r="K3" s="6">
        <v>43.392679999999999</v>
      </c>
      <c r="L3" s="6">
        <v>-80.155176999999995</v>
      </c>
      <c r="M3" s="6">
        <v>2000</v>
      </c>
      <c r="N3" s="6">
        <v>23</v>
      </c>
      <c r="O3" s="6" t="s">
        <v>156</v>
      </c>
      <c r="P3" s="6" t="s">
        <v>155</v>
      </c>
      <c r="Q3" s="6">
        <v>0</v>
      </c>
      <c r="R3" s="6">
        <v>0</v>
      </c>
      <c r="S3" s="6" t="s">
        <v>154</v>
      </c>
      <c r="T3" s="6" t="s">
        <v>154</v>
      </c>
      <c r="U3" s="6" t="s">
        <v>154</v>
      </c>
      <c r="V3" s="6" t="s">
        <v>154</v>
      </c>
      <c r="W3" s="6" t="s">
        <v>154</v>
      </c>
      <c r="X3" s="6" t="s">
        <v>154</v>
      </c>
      <c r="Y3" s="6">
        <v>0</v>
      </c>
      <c r="Z3" s="6" t="s">
        <v>154</v>
      </c>
      <c r="AA3" s="6" t="s">
        <v>154</v>
      </c>
      <c r="AB3" s="6" t="s">
        <v>154</v>
      </c>
      <c r="AC3" s="6" t="s">
        <v>154</v>
      </c>
      <c r="AD3" s="6" t="s">
        <v>154</v>
      </c>
      <c r="AE3" s="6" t="s">
        <v>154</v>
      </c>
      <c r="AF3" s="6">
        <v>0</v>
      </c>
      <c r="AG3" s="6" t="s">
        <v>154</v>
      </c>
      <c r="AH3" s="6" t="s">
        <v>154</v>
      </c>
      <c r="AI3" s="6" t="s">
        <v>154</v>
      </c>
      <c r="AJ3" s="6" t="s">
        <v>154</v>
      </c>
      <c r="AK3" s="6" t="s">
        <v>154</v>
      </c>
      <c r="AL3" s="6" t="s">
        <v>154</v>
      </c>
      <c r="AM3" s="6">
        <v>0</v>
      </c>
      <c r="AN3" s="6" t="s">
        <v>154</v>
      </c>
      <c r="AO3" s="6" t="s">
        <v>154</v>
      </c>
      <c r="AP3" s="6" t="s">
        <v>154</v>
      </c>
      <c r="AQ3" s="6" t="s">
        <v>154</v>
      </c>
      <c r="AR3" s="6" t="s">
        <v>154</v>
      </c>
      <c r="AS3" s="6" t="s">
        <v>154</v>
      </c>
      <c r="AT3" s="6">
        <v>0</v>
      </c>
      <c r="AU3" s="6" t="s">
        <v>154</v>
      </c>
      <c r="AV3" s="6" t="s">
        <v>154</v>
      </c>
      <c r="AW3" s="6" t="s">
        <v>154</v>
      </c>
      <c r="AX3" s="6" t="s">
        <v>154</v>
      </c>
      <c r="AY3" s="6" t="s">
        <v>154</v>
      </c>
      <c r="AZ3" s="6" t="s">
        <v>154</v>
      </c>
      <c r="BA3" s="6">
        <v>0</v>
      </c>
      <c r="BB3" s="6" t="s">
        <v>154</v>
      </c>
      <c r="BC3" s="6" t="s">
        <v>154</v>
      </c>
      <c r="BD3" s="6" t="s">
        <v>154</v>
      </c>
      <c r="BE3" s="6" t="s">
        <v>154</v>
      </c>
      <c r="BF3" s="6" t="s">
        <v>154</v>
      </c>
      <c r="BG3" s="6" t="s">
        <v>154</v>
      </c>
      <c r="BH3" s="6">
        <v>0</v>
      </c>
      <c r="BI3" s="6" t="s">
        <v>154</v>
      </c>
      <c r="BJ3" s="6" t="s">
        <v>154</v>
      </c>
      <c r="BK3" s="6" t="s">
        <v>154</v>
      </c>
      <c r="BL3" s="6" t="s">
        <v>154</v>
      </c>
      <c r="BM3" s="6" t="s">
        <v>154</v>
      </c>
      <c r="BN3" s="6" t="s">
        <v>154</v>
      </c>
      <c r="BO3" s="6">
        <v>0</v>
      </c>
      <c r="BP3" s="6" t="s">
        <v>154</v>
      </c>
      <c r="BQ3" s="6" t="s">
        <v>154</v>
      </c>
      <c r="BR3" s="6" t="s">
        <v>154</v>
      </c>
      <c r="BS3" s="6" t="s">
        <v>154</v>
      </c>
      <c r="BT3" s="6" t="s">
        <v>154</v>
      </c>
      <c r="BU3" s="6" t="s">
        <v>154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9"/>
    </row>
    <row r="4" spans="1:81" x14ac:dyDescent="0.35">
      <c r="A4" s="7" t="s">
        <v>129</v>
      </c>
      <c r="B4" s="7" t="s">
        <v>150</v>
      </c>
      <c r="C4" s="7" t="s">
        <v>132</v>
      </c>
      <c r="D4" s="7" t="s">
        <v>142</v>
      </c>
      <c r="E4" s="6">
        <v>2019</v>
      </c>
      <c r="F4" s="8">
        <v>43675</v>
      </c>
      <c r="G4" s="10">
        <v>0.41666666666666669</v>
      </c>
      <c r="H4" s="10">
        <v>0.5625</v>
      </c>
      <c r="I4" s="6">
        <v>43.282204</v>
      </c>
      <c r="J4" s="6">
        <v>-80.028215000000003</v>
      </c>
      <c r="K4" s="6">
        <v>43.279072999999997</v>
      </c>
      <c r="L4" s="6">
        <v>-80.032155000000003</v>
      </c>
      <c r="M4" s="6">
        <v>2000</v>
      </c>
      <c r="N4" s="6">
        <v>26.5</v>
      </c>
      <c r="O4" s="6" t="s">
        <v>156</v>
      </c>
      <c r="P4" s="6" t="s">
        <v>155</v>
      </c>
      <c r="Q4" s="6">
        <v>0</v>
      </c>
      <c r="R4" s="6">
        <v>2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 t="s">
        <v>154</v>
      </c>
      <c r="AA4" s="6" t="s">
        <v>154</v>
      </c>
      <c r="AB4" s="6" t="s">
        <v>154</v>
      </c>
      <c r="AC4" s="6" t="s">
        <v>154</v>
      </c>
      <c r="AD4" s="6" t="s">
        <v>154</v>
      </c>
      <c r="AE4" s="6" t="s">
        <v>154</v>
      </c>
      <c r="AF4" s="6">
        <v>0</v>
      </c>
      <c r="AG4" s="6" t="s">
        <v>154</v>
      </c>
      <c r="AH4" s="6" t="s">
        <v>154</v>
      </c>
      <c r="AI4" s="6" t="s">
        <v>154</v>
      </c>
      <c r="AJ4" s="6" t="s">
        <v>154</v>
      </c>
      <c r="AK4" s="6" t="s">
        <v>154</v>
      </c>
      <c r="AL4" s="6" t="s">
        <v>154</v>
      </c>
      <c r="AM4" s="6">
        <v>0</v>
      </c>
      <c r="AN4" s="6" t="s">
        <v>154</v>
      </c>
      <c r="AO4" s="6" t="s">
        <v>154</v>
      </c>
      <c r="AP4" s="6" t="s">
        <v>154</v>
      </c>
      <c r="AQ4" s="6" t="s">
        <v>154</v>
      </c>
      <c r="AR4" s="6" t="s">
        <v>154</v>
      </c>
      <c r="AS4" s="6" t="s">
        <v>154</v>
      </c>
      <c r="AT4" s="6">
        <v>0</v>
      </c>
      <c r="AU4" s="6" t="s">
        <v>154</v>
      </c>
      <c r="AV4" s="6" t="s">
        <v>154</v>
      </c>
      <c r="AW4" s="6" t="s">
        <v>154</v>
      </c>
      <c r="AX4" s="6" t="s">
        <v>154</v>
      </c>
      <c r="AY4" s="6" t="s">
        <v>154</v>
      </c>
      <c r="AZ4" s="6" t="s">
        <v>154</v>
      </c>
      <c r="BA4" s="6">
        <v>0</v>
      </c>
      <c r="BB4" s="6" t="s">
        <v>154</v>
      </c>
      <c r="BC4" s="6" t="s">
        <v>154</v>
      </c>
      <c r="BD4" s="6" t="s">
        <v>154</v>
      </c>
      <c r="BE4" s="6" t="s">
        <v>154</v>
      </c>
      <c r="BF4" s="6" t="s">
        <v>154</v>
      </c>
      <c r="BG4" s="6" t="s">
        <v>154</v>
      </c>
      <c r="BH4" s="6">
        <v>0</v>
      </c>
      <c r="BI4" s="6" t="s">
        <v>154</v>
      </c>
      <c r="BJ4" s="6" t="s">
        <v>154</v>
      </c>
      <c r="BK4" s="6" t="s">
        <v>154</v>
      </c>
      <c r="BL4" s="6" t="s">
        <v>154</v>
      </c>
      <c r="BM4" s="6" t="s">
        <v>154</v>
      </c>
      <c r="BN4" s="6" t="s">
        <v>154</v>
      </c>
      <c r="BO4" s="6">
        <v>0</v>
      </c>
      <c r="BP4" s="6" t="s">
        <v>154</v>
      </c>
      <c r="BQ4" s="6" t="s">
        <v>154</v>
      </c>
      <c r="BR4" s="6" t="s">
        <v>154</v>
      </c>
      <c r="BS4" s="6" t="s">
        <v>154</v>
      </c>
      <c r="BT4" s="6" t="s">
        <v>154</v>
      </c>
      <c r="BU4" s="6" t="s">
        <v>154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9"/>
    </row>
    <row r="5" spans="1:81" x14ac:dyDescent="0.35">
      <c r="A5" s="7" t="s">
        <v>129</v>
      </c>
      <c r="B5" s="7" t="s">
        <v>150</v>
      </c>
      <c r="C5" s="7" t="s">
        <v>133</v>
      </c>
      <c r="D5" s="7" t="s">
        <v>143</v>
      </c>
      <c r="E5" s="6">
        <v>2019</v>
      </c>
      <c r="F5" s="8">
        <v>43669</v>
      </c>
      <c r="G5" s="10">
        <v>0.14583333333333334</v>
      </c>
      <c r="H5" s="10">
        <v>0.75</v>
      </c>
      <c r="I5" s="6">
        <v>43.612685999999997</v>
      </c>
      <c r="J5" s="6">
        <v>-80.251671999999999</v>
      </c>
      <c r="K5" s="6">
        <v>43.614187000000001</v>
      </c>
      <c r="L5" s="6">
        <v>-80.259679000000006</v>
      </c>
      <c r="M5" s="6">
        <v>2000</v>
      </c>
      <c r="N5" s="6">
        <v>25</v>
      </c>
      <c r="O5" s="6" t="s">
        <v>156</v>
      </c>
      <c r="P5" s="6" t="s">
        <v>157</v>
      </c>
      <c r="Q5" s="6">
        <v>0</v>
      </c>
      <c r="R5" s="6">
        <v>0</v>
      </c>
      <c r="S5" s="6" t="s">
        <v>154</v>
      </c>
      <c r="T5" s="6" t="s">
        <v>154</v>
      </c>
      <c r="U5" s="6" t="s">
        <v>154</v>
      </c>
      <c r="V5" s="6" t="s">
        <v>154</v>
      </c>
      <c r="W5" s="6" t="s">
        <v>154</v>
      </c>
      <c r="X5" s="6" t="s">
        <v>154</v>
      </c>
      <c r="Y5" s="6">
        <v>0</v>
      </c>
      <c r="Z5" s="6" t="s">
        <v>154</v>
      </c>
      <c r="AA5" s="6" t="s">
        <v>154</v>
      </c>
      <c r="AB5" s="6" t="s">
        <v>154</v>
      </c>
      <c r="AC5" s="6" t="s">
        <v>154</v>
      </c>
      <c r="AD5" s="6" t="s">
        <v>154</v>
      </c>
      <c r="AE5" s="6" t="s">
        <v>154</v>
      </c>
      <c r="AF5" s="6">
        <v>0</v>
      </c>
      <c r="AG5" s="6" t="s">
        <v>154</v>
      </c>
      <c r="AH5" s="6" t="s">
        <v>154</v>
      </c>
      <c r="AI5" s="6" t="s">
        <v>154</v>
      </c>
      <c r="AJ5" s="6" t="s">
        <v>154</v>
      </c>
      <c r="AK5" s="6" t="s">
        <v>154</v>
      </c>
      <c r="AL5" s="6" t="s">
        <v>154</v>
      </c>
      <c r="AM5" s="6">
        <v>0</v>
      </c>
      <c r="AN5" s="6" t="s">
        <v>154</v>
      </c>
      <c r="AO5" s="6" t="s">
        <v>154</v>
      </c>
      <c r="AP5" s="6" t="s">
        <v>154</v>
      </c>
      <c r="AQ5" s="6" t="s">
        <v>154</v>
      </c>
      <c r="AR5" s="6" t="s">
        <v>154</v>
      </c>
      <c r="AS5" s="6" t="s">
        <v>154</v>
      </c>
      <c r="AT5" s="6">
        <v>0</v>
      </c>
      <c r="AU5" s="6" t="s">
        <v>154</v>
      </c>
      <c r="AV5" s="6" t="s">
        <v>154</v>
      </c>
      <c r="AW5" s="6" t="s">
        <v>154</v>
      </c>
      <c r="AX5" s="6" t="s">
        <v>154</v>
      </c>
      <c r="AY5" s="6" t="s">
        <v>154</v>
      </c>
      <c r="AZ5" s="6" t="s">
        <v>154</v>
      </c>
      <c r="BA5" s="6">
        <v>0</v>
      </c>
      <c r="BB5" s="6" t="s">
        <v>154</v>
      </c>
      <c r="BC5" s="6" t="s">
        <v>154</v>
      </c>
      <c r="BD5" s="6" t="s">
        <v>154</v>
      </c>
      <c r="BE5" s="6" t="s">
        <v>154</v>
      </c>
      <c r="BF5" s="6" t="s">
        <v>154</v>
      </c>
      <c r="BG5" s="6" t="s">
        <v>154</v>
      </c>
      <c r="BH5" s="6">
        <v>0</v>
      </c>
      <c r="BI5" s="6" t="s">
        <v>154</v>
      </c>
      <c r="BJ5" s="6" t="s">
        <v>154</v>
      </c>
      <c r="BK5" s="6" t="s">
        <v>154</v>
      </c>
      <c r="BL5" s="6" t="s">
        <v>154</v>
      </c>
      <c r="BM5" s="6" t="s">
        <v>154</v>
      </c>
      <c r="BN5" s="6" t="s">
        <v>154</v>
      </c>
      <c r="BO5" s="6">
        <v>0</v>
      </c>
      <c r="BP5" s="6" t="s">
        <v>154</v>
      </c>
      <c r="BQ5" s="6" t="s">
        <v>154</v>
      </c>
      <c r="BR5" s="6" t="s">
        <v>154</v>
      </c>
      <c r="BS5" s="6" t="s">
        <v>154</v>
      </c>
      <c r="BT5" s="6" t="s">
        <v>154</v>
      </c>
      <c r="BU5" s="6" t="s">
        <v>154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9"/>
    </row>
    <row r="6" spans="1:81" x14ac:dyDescent="0.35">
      <c r="A6" s="7" t="s">
        <v>129</v>
      </c>
      <c r="B6" s="7" t="s">
        <v>150</v>
      </c>
      <c r="C6" s="7" t="s">
        <v>134</v>
      </c>
      <c r="D6" s="7" t="s">
        <v>144</v>
      </c>
      <c r="E6" s="6">
        <v>2019</v>
      </c>
      <c r="F6" s="8">
        <v>43677</v>
      </c>
      <c r="G6" s="10">
        <v>0.40625</v>
      </c>
      <c r="H6" s="10">
        <v>0.51388888888888895</v>
      </c>
      <c r="I6" s="6">
        <v>43.506121999999998</v>
      </c>
      <c r="J6" s="6">
        <v>-79.963890000000006</v>
      </c>
      <c r="K6" s="6">
        <v>43.508505</v>
      </c>
      <c r="L6" s="6">
        <v>-79.971564999999998</v>
      </c>
      <c r="M6" s="6">
        <v>2000</v>
      </c>
      <c r="N6" s="6">
        <v>23</v>
      </c>
      <c r="O6" s="6" t="s">
        <v>156</v>
      </c>
      <c r="P6" s="6" t="s">
        <v>157</v>
      </c>
      <c r="Q6" s="6">
        <v>0</v>
      </c>
      <c r="R6" s="6">
        <v>0</v>
      </c>
      <c r="S6" s="6" t="s">
        <v>154</v>
      </c>
      <c r="T6" s="6" t="s">
        <v>154</v>
      </c>
      <c r="U6" s="6" t="s">
        <v>154</v>
      </c>
      <c r="V6" s="6" t="s">
        <v>154</v>
      </c>
      <c r="W6" s="6" t="s">
        <v>154</v>
      </c>
      <c r="X6" s="6" t="s">
        <v>154</v>
      </c>
      <c r="Y6" s="6">
        <v>0</v>
      </c>
      <c r="Z6" s="6" t="s">
        <v>154</v>
      </c>
      <c r="AA6" s="6" t="s">
        <v>154</v>
      </c>
      <c r="AB6" s="6" t="s">
        <v>154</v>
      </c>
      <c r="AC6" s="6" t="s">
        <v>154</v>
      </c>
      <c r="AD6" s="6" t="s">
        <v>154</v>
      </c>
      <c r="AE6" s="6" t="s">
        <v>154</v>
      </c>
      <c r="AF6" s="6">
        <v>0</v>
      </c>
      <c r="AG6" s="6" t="s">
        <v>154</v>
      </c>
      <c r="AH6" s="6" t="s">
        <v>154</v>
      </c>
      <c r="AI6" s="6" t="s">
        <v>154</v>
      </c>
      <c r="AJ6" s="6" t="s">
        <v>154</v>
      </c>
      <c r="AK6" s="6" t="s">
        <v>154</v>
      </c>
      <c r="AL6" s="6" t="s">
        <v>154</v>
      </c>
      <c r="AM6" s="6">
        <v>0</v>
      </c>
      <c r="AN6" s="6" t="s">
        <v>154</v>
      </c>
      <c r="AO6" s="6" t="s">
        <v>154</v>
      </c>
      <c r="AP6" s="6" t="s">
        <v>154</v>
      </c>
      <c r="AQ6" s="6" t="s">
        <v>154</v>
      </c>
      <c r="AR6" s="6" t="s">
        <v>154</v>
      </c>
      <c r="AS6" s="6" t="s">
        <v>154</v>
      </c>
      <c r="AT6" s="6">
        <v>0</v>
      </c>
      <c r="AU6" s="6" t="s">
        <v>154</v>
      </c>
      <c r="AV6" s="6" t="s">
        <v>154</v>
      </c>
      <c r="AW6" s="6" t="s">
        <v>154</v>
      </c>
      <c r="AX6" s="6" t="s">
        <v>154</v>
      </c>
      <c r="AY6" s="6" t="s">
        <v>154</v>
      </c>
      <c r="AZ6" s="6" t="s">
        <v>154</v>
      </c>
      <c r="BA6" s="6">
        <v>0</v>
      </c>
      <c r="BB6" s="6" t="s">
        <v>154</v>
      </c>
      <c r="BC6" s="6" t="s">
        <v>154</v>
      </c>
      <c r="BD6" s="6" t="s">
        <v>154</v>
      </c>
      <c r="BE6" s="6" t="s">
        <v>154</v>
      </c>
      <c r="BF6" s="6" t="s">
        <v>154</v>
      </c>
      <c r="BG6" s="6" t="s">
        <v>154</v>
      </c>
      <c r="BH6" s="6">
        <v>0</v>
      </c>
      <c r="BI6" s="6" t="s">
        <v>154</v>
      </c>
      <c r="BJ6" s="6" t="s">
        <v>154</v>
      </c>
      <c r="BK6" s="6" t="s">
        <v>154</v>
      </c>
      <c r="BL6" s="6" t="s">
        <v>154</v>
      </c>
      <c r="BM6" s="6" t="s">
        <v>154</v>
      </c>
      <c r="BN6" s="6" t="s">
        <v>154</v>
      </c>
      <c r="BO6" s="6">
        <v>0</v>
      </c>
      <c r="BP6" s="6" t="s">
        <v>154</v>
      </c>
      <c r="BQ6" s="6" t="s">
        <v>154</v>
      </c>
      <c r="BR6" s="6" t="s">
        <v>154</v>
      </c>
      <c r="BS6" s="6" t="s">
        <v>154</v>
      </c>
      <c r="BT6" s="6" t="s">
        <v>154</v>
      </c>
      <c r="BU6" s="6" t="s">
        <v>154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9"/>
    </row>
    <row r="7" spans="1:81" x14ac:dyDescent="0.35">
      <c r="A7" s="7" t="s">
        <v>129</v>
      </c>
      <c r="B7" s="7" t="s">
        <v>150</v>
      </c>
      <c r="C7" s="7" t="s">
        <v>135</v>
      </c>
      <c r="D7" s="7" t="s">
        <v>145</v>
      </c>
      <c r="E7" s="6">
        <v>2019</v>
      </c>
      <c r="F7" s="8">
        <v>43675</v>
      </c>
      <c r="G7" s="10">
        <v>0.58333333333333337</v>
      </c>
      <c r="H7" s="10">
        <v>0.72916666666666663</v>
      </c>
      <c r="I7" s="6">
        <v>43.248711999999998</v>
      </c>
      <c r="J7" s="6">
        <v>-79.993163999999993</v>
      </c>
      <c r="K7" s="6">
        <v>43.249899999999997</v>
      </c>
      <c r="L7" s="6">
        <v>-79.985826000000003</v>
      </c>
      <c r="M7" s="6">
        <v>2000</v>
      </c>
      <c r="N7" s="6">
        <v>27</v>
      </c>
      <c r="O7" s="6" t="s">
        <v>156</v>
      </c>
      <c r="P7" s="6" t="s">
        <v>157</v>
      </c>
      <c r="Q7" s="6">
        <v>0</v>
      </c>
      <c r="R7" s="6">
        <v>0</v>
      </c>
      <c r="S7" s="6" t="s">
        <v>154</v>
      </c>
      <c r="T7" s="6" t="s">
        <v>154</v>
      </c>
      <c r="U7" s="6" t="s">
        <v>154</v>
      </c>
      <c r="V7" s="6" t="s">
        <v>154</v>
      </c>
      <c r="W7" s="6" t="s">
        <v>154</v>
      </c>
      <c r="X7" s="6" t="s">
        <v>154</v>
      </c>
      <c r="Y7" s="6">
        <v>0</v>
      </c>
      <c r="Z7" s="6" t="s">
        <v>154</v>
      </c>
      <c r="AA7" s="6" t="s">
        <v>154</v>
      </c>
      <c r="AB7" s="6" t="s">
        <v>154</v>
      </c>
      <c r="AC7" s="6" t="s">
        <v>154</v>
      </c>
      <c r="AD7" s="6" t="s">
        <v>154</v>
      </c>
      <c r="AE7" s="6" t="s">
        <v>154</v>
      </c>
      <c r="AF7" s="6">
        <v>0</v>
      </c>
      <c r="AG7" s="6" t="s">
        <v>154</v>
      </c>
      <c r="AH7" s="6" t="s">
        <v>154</v>
      </c>
      <c r="AI7" s="6" t="s">
        <v>154</v>
      </c>
      <c r="AJ7" s="6" t="s">
        <v>154</v>
      </c>
      <c r="AK7" s="6" t="s">
        <v>154</v>
      </c>
      <c r="AL7" s="6" t="s">
        <v>154</v>
      </c>
      <c r="AM7" s="6">
        <v>0</v>
      </c>
      <c r="AN7" s="6" t="s">
        <v>154</v>
      </c>
      <c r="AO7" s="6" t="s">
        <v>154</v>
      </c>
      <c r="AP7" s="6" t="s">
        <v>154</v>
      </c>
      <c r="AQ7" s="6" t="s">
        <v>154</v>
      </c>
      <c r="AR7" s="6" t="s">
        <v>154</v>
      </c>
      <c r="AS7" s="6" t="s">
        <v>154</v>
      </c>
      <c r="AT7" s="6">
        <v>0</v>
      </c>
      <c r="AU7" s="6" t="s">
        <v>154</v>
      </c>
      <c r="AV7" s="6" t="s">
        <v>154</v>
      </c>
      <c r="AW7" s="6" t="s">
        <v>154</v>
      </c>
      <c r="AX7" s="6" t="s">
        <v>154</v>
      </c>
      <c r="AY7" s="6" t="s">
        <v>154</v>
      </c>
      <c r="AZ7" s="6" t="s">
        <v>154</v>
      </c>
      <c r="BA7" s="6">
        <v>0</v>
      </c>
      <c r="BB7" s="6" t="s">
        <v>154</v>
      </c>
      <c r="BC7" s="6" t="s">
        <v>154</v>
      </c>
      <c r="BD7" s="6" t="s">
        <v>154</v>
      </c>
      <c r="BE7" s="6" t="s">
        <v>154</v>
      </c>
      <c r="BF7" s="6" t="s">
        <v>154</v>
      </c>
      <c r="BG7" s="6" t="s">
        <v>154</v>
      </c>
      <c r="BH7" s="6">
        <v>0</v>
      </c>
      <c r="BI7" s="6" t="s">
        <v>154</v>
      </c>
      <c r="BJ7" s="6" t="s">
        <v>154</v>
      </c>
      <c r="BK7" s="6" t="s">
        <v>154</v>
      </c>
      <c r="BL7" s="6" t="s">
        <v>154</v>
      </c>
      <c r="BM7" s="6" t="s">
        <v>154</v>
      </c>
      <c r="BN7" s="6" t="s">
        <v>154</v>
      </c>
      <c r="BO7" s="6">
        <v>0</v>
      </c>
      <c r="BP7" s="6" t="s">
        <v>154</v>
      </c>
      <c r="BQ7" s="6" t="s">
        <v>154</v>
      </c>
      <c r="BR7" s="6" t="s">
        <v>154</v>
      </c>
      <c r="BS7" s="6" t="s">
        <v>154</v>
      </c>
      <c r="BT7" s="6" t="s">
        <v>154</v>
      </c>
      <c r="BU7" s="6" t="s">
        <v>154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9"/>
    </row>
    <row r="8" spans="1:81" x14ac:dyDescent="0.35">
      <c r="A8" s="7" t="s">
        <v>129</v>
      </c>
      <c r="B8" s="7" t="s">
        <v>150</v>
      </c>
      <c r="C8" s="7" t="s">
        <v>136</v>
      </c>
      <c r="D8" s="7" t="s">
        <v>146</v>
      </c>
      <c r="E8" s="6">
        <v>2019</v>
      </c>
      <c r="F8" s="8">
        <v>43670</v>
      </c>
      <c r="G8" s="10">
        <v>0.4375</v>
      </c>
      <c r="H8" s="10">
        <v>0.5</v>
      </c>
      <c r="I8" s="6">
        <v>43.268737000000002</v>
      </c>
      <c r="J8" s="6">
        <v>-80.387383999999997</v>
      </c>
      <c r="K8" s="6">
        <v>43.26285</v>
      </c>
      <c r="L8" s="6">
        <v>-80.383461999999994</v>
      </c>
      <c r="M8" s="6">
        <v>2000</v>
      </c>
      <c r="N8" s="6">
        <v>22</v>
      </c>
      <c r="O8" s="6" t="s">
        <v>156</v>
      </c>
      <c r="P8" s="6" t="s">
        <v>155</v>
      </c>
      <c r="Q8" s="6">
        <v>0</v>
      </c>
      <c r="R8" s="6">
        <v>0</v>
      </c>
      <c r="S8" s="6" t="s">
        <v>154</v>
      </c>
      <c r="T8" s="6" t="s">
        <v>154</v>
      </c>
      <c r="U8" s="6" t="s">
        <v>154</v>
      </c>
      <c r="V8" s="6" t="s">
        <v>154</v>
      </c>
      <c r="W8" s="6" t="s">
        <v>154</v>
      </c>
      <c r="X8" s="6" t="s">
        <v>154</v>
      </c>
      <c r="Y8" s="6">
        <v>0</v>
      </c>
      <c r="Z8" s="6" t="s">
        <v>154</v>
      </c>
      <c r="AA8" s="6" t="s">
        <v>154</v>
      </c>
      <c r="AB8" s="6" t="s">
        <v>154</v>
      </c>
      <c r="AC8" s="6" t="s">
        <v>154</v>
      </c>
      <c r="AD8" s="6" t="s">
        <v>154</v>
      </c>
      <c r="AE8" s="6" t="s">
        <v>154</v>
      </c>
      <c r="AF8" s="6">
        <v>0</v>
      </c>
      <c r="AG8" s="6" t="s">
        <v>154</v>
      </c>
      <c r="AH8" s="6" t="s">
        <v>154</v>
      </c>
      <c r="AI8" s="6" t="s">
        <v>154</v>
      </c>
      <c r="AJ8" s="6" t="s">
        <v>154</v>
      </c>
      <c r="AK8" s="6" t="s">
        <v>154</v>
      </c>
      <c r="AL8" s="6" t="s">
        <v>154</v>
      </c>
      <c r="AM8" s="6">
        <v>0</v>
      </c>
      <c r="AN8" s="6" t="s">
        <v>154</v>
      </c>
      <c r="AO8" s="6" t="s">
        <v>154</v>
      </c>
      <c r="AP8" s="6" t="s">
        <v>154</v>
      </c>
      <c r="AQ8" s="6" t="s">
        <v>154</v>
      </c>
      <c r="AR8" s="6" t="s">
        <v>154</v>
      </c>
      <c r="AS8" s="6" t="s">
        <v>154</v>
      </c>
      <c r="AT8" s="6">
        <v>0</v>
      </c>
      <c r="AU8" s="6" t="s">
        <v>154</v>
      </c>
      <c r="AV8" s="6" t="s">
        <v>154</v>
      </c>
      <c r="AW8" s="6" t="s">
        <v>154</v>
      </c>
      <c r="AX8" s="6" t="s">
        <v>154</v>
      </c>
      <c r="AY8" s="6" t="s">
        <v>154</v>
      </c>
      <c r="AZ8" s="6" t="s">
        <v>154</v>
      </c>
      <c r="BA8" s="6">
        <v>0</v>
      </c>
      <c r="BB8" s="6" t="s">
        <v>154</v>
      </c>
      <c r="BC8" s="6" t="s">
        <v>154</v>
      </c>
      <c r="BD8" s="6" t="s">
        <v>154</v>
      </c>
      <c r="BE8" s="6" t="s">
        <v>154</v>
      </c>
      <c r="BF8" s="6" t="s">
        <v>154</v>
      </c>
      <c r="BG8" s="6" t="s">
        <v>154</v>
      </c>
      <c r="BH8" s="6">
        <v>0</v>
      </c>
      <c r="BI8" s="6" t="s">
        <v>154</v>
      </c>
      <c r="BJ8" s="6" t="s">
        <v>154</v>
      </c>
      <c r="BK8" s="6" t="s">
        <v>154</v>
      </c>
      <c r="BL8" s="6" t="s">
        <v>154</v>
      </c>
      <c r="BM8" s="6" t="s">
        <v>154</v>
      </c>
      <c r="BN8" s="6" t="s">
        <v>154</v>
      </c>
      <c r="BO8" s="6">
        <v>0</v>
      </c>
      <c r="BP8" s="6" t="s">
        <v>154</v>
      </c>
      <c r="BQ8" s="6" t="s">
        <v>154</v>
      </c>
      <c r="BR8" s="6" t="s">
        <v>154</v>
      </c>
      <c r="BS8" s="6" t="s">
        <v>154</v>
      </c>
      <c r="BT8" s="6" t="s">
        <v>154</v>
      </c>
      <c r="BU8" s="6" t="s">
        <v>154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9"/>
    </row>
    <row r="9" spans="1:81" x14ac:dyDescent="0.35">
      <c r="A9" s="7" t="s">
        <v>129</v>
      </c>
      <c r="B9" s="7" t="s">
        <v>150</v>
      </c>
      <c r="C9" s="7" t="s">
        <v>137</v>
      </c>
      <c r="D9" s="7" t="s">
        <v>147</v>
      </c>
      <c r="E9" s="6">
        <v>2019</v>
      </c>
      <c r="F9" s="8">
        <v>43677</v>
      </c>
      <c r="G9" s="10">
        <v>0.58333333333333337</v>
      </c>
      <c r="H9" s="10">
        <v>0.72222222222222221</v>
      </c>
      <c r="I9" s="6">
        <v>43.502957000000002</v>
      </c>
      <c r="J9" s="6">
        <v>-80.200040000000001</v>
      </c>
      <c r="K9" s="6">
        <v>43.506501</v>
      </c>
      <c r="L9" s="6">
        <v>-80.209294999999997</v>
      </c>
      <c r="M9" s="6">
        <v>2000</v>
      </c>
      <c r="N9" s="6">
        <v>23</v>
      </c>
      <c r="O9" s="6" t="s">
        <v>156</v>
      </c>
      <c r="P9" s="6" t="s">
        <v>157</v>
      </c>
      <c r="Q9" s="6">
        <v>0</v>
      </c>
      <c r="R9" s="6">
        <v>0</v>
      </c>
      <c r="S9" s="6" t="s">
        <v>154</v>
      </c>
      <c r="T9" s="6" t="s">
        <v>154</v>
      </c>
      <c r="U9" s="6" t="s">
        <v>154</v>
      </c>
      <c r="V9" s="6" t="s">
        <v>154</v>
      </c>
      <c r="W9" s="6" t="s">
        <v>154</v>
      </c>
      <c r="X9" s="6" t="s">
        <v>154</v>
      </c>
      <c r="Y9" s="6">
        <v>0</v>
      </c>
      <c r="Z9" s="6" t="s">
        <v>154</v>
      </c>
      <c r="AA9" s="6" t="s">
        <v>154</v>
      </c>
      <c r="AB9" s="6" t="s">
        <v>154</v>
      </c>
      <c r="AC9" s="6" t="s">
        <v>154</v>
      </c>
      <c r="AD9" s="6" t="s">
        <v>154</v>
      </c>
      <c r="AE9" s="6" t="s">
        <v>154</v>
      </c>
      <c r="AF9" s="6">
        <v>0</v>
      </c>
      <c r="AG9" s="6" t="s">
        <v>154</v>
      </c>
      <c r="AH9" s="6" t="s">
        <v>154</v>
      </c>
      <c r="AI9" s="6" t="s">
        <v>154</v>
      </c>
      <c r="AJ9" s="6" t="s">
        <v>154</v>
      </c>
      <c r="AK9" s="6" t="s">
        <v>154</v>
      </c>
      <c r="AL9" s="6" t="s">
        <v>154</v>
      </c>
      <c r="AM9" s="6">
        <v>0</v>
      </c>
      <c r="AN9" s="6" t="s">
        <v>154</v>
      </c>
      <c r="AO9" s="6" t="s">
        <v>154</v>
      </c>
      <c r="AP9" s="6" t="s">
        <v>154</v>
      </c>
      <c r="AQ9" s="6" t="s">
        <v>154</v>
      </c>
      <c r="AR9" s="6" t="s">
        <v>154</v>
      </c>
      <c r="AS9" s="6" t="s">
        <v>154</v>
      </c>
      <c r="AT9" s="6">
        <v>0</v>
      </c>
      <c r="AU9" s="6" t="s">
        <v>154</v>
      </c>
      <c r="AV9" s="6" t="s">
        <v>154</v>
      </c>
      <c r="AW9" s="6" t="s">
        <v>154</v>
      </c>
      <c r="AX9" s="6" t="s">
        <v>154</v>
      </c>
      <c r="AY9" s="6" t="s">
        <v>154</v>
      </c>
      <c r="AZ9" s="6" t="s">
        <v>154</v>
      </c>
      <c r="BA9" s="6">
        <v>0</v>
      </c>
      <c r="BB9" s="6" t="s">
        <v>154</v>
      </c>
      <c r="BC9" s="6" t="s">
        <v>154</v>
      </c>
      <c r="BD9" s="6" t="s">
        <v>154</v>
      </c>
      <c r="BE9" s="6" t="s">
        <v>154</v>
      </c>
      <c r="BF9" s="6" t="s">
        <v>154</v>
      </c>
      <c r="BG9" s="6" t="s">
        <v>154</v>
      </c>
      <c r="BH9" s="6">
        <v>0</v>
      </c>
      <c r="BI9" s="6" t="s">
        <v>154</v>
      </c>
      <c r="BJ9" s="6" t="s">
        <v>154</v>
      </c>
      <c r="BK9" s="6" t="s">
        <v>154</v>
      </c>
      <c r="BL9" s="6" t="s">
        <v>154</v>
      </c>
      <c r="BM9" s="6" t="s">
        <v>154</v>
      </c>
      <c r="BN9" s="6" t="s">
        <v>154</v>
      </c>
      <c r="BO9" s="6">
        <v>0</v>
      </c>
      <c r="BP9" s="6" t="s">
        <v>154</v>
      </c>
      <c r="BQ9" s="6" t="s">
        <v>154</v>
      </c>
      <c r="BR9" s="6" t="s">
        <v>154</v>
      </c>
      <c r="BS9" s="6" t="s">
        <v>154</v>
      </c>
      <c r="BT9" s="6" t="s">
        <v>154</v>
      </c>
      <c r="BU9" s="6" t="s">
        <v>154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9"/>
    </row>
    <row r="10" spans="1:81" x14ac:dyDescent="0.35">
      <c r="A10" s="7" t="s">
        <v>129</v>
      </c>
      <c r="B10" s="7" t="s">
        <v>150</v>
      </c>
      <c r="C10" s="7" t="s">
        <v>138</v>
      </c>
      <c r="D10" s="7" t="s">
        <v>148</v>
      </c>
      <c r="E10" s="6">
        <v>2019</v>
      </c>
      <c r="F10" s="8">
        <v>43679</v>
      </c>
      <c r="G10" s="10">
        <v>0.59027777777777779</v>
      </c>
      <c r="H10" s="10">
        <v>0.70833333333333337</v>
      </c>
      <c r="I10" s="6">
        <v>43.519289999999998</v>
      </c>
      <c r="J10" s="6">
        <v>-79.603881000000001</v>
      </c>
      <c r="K10" s="6">
        <v>43.520173</v>
      </c>
      <c r="L10" s="6">
        <v>-79.608962000000005</v>
      </c>
      <c r="M10" s="6">
        <v>2000</v>
      </c>
      <c r="N10" s="6">
        <v>23</v>
      </c>
      <c r="O10" s="6" t="s">
        <v>156</v>
      </c>
      <c r="P10" s="6" t="s">
        <v>155</v>
      </c>
      <c r="Q10" s="6">
        <v>0</v>
      </c>
      <c r="R10" s="6">
        <v>0</v>
      </c>
      <c r="S10" s="6" t="s">
        <v>154</v>
      </c>
      <c r="T10" s="6" t="s">
        <v>154</v>
      </c>
      <c r="U10" s="6" t="s">
        <v>154</v>
      </c>
      <c r="V10" s="6" t="s">
        <v>154</v>
      </c>
      <c r="W10" s="6" t="s">
        <v>154</v>
      </c>
      <c r="X10" s="6" t="s">
        <v>154</v>
      </c>
      <c r="Y10" s="6">
        <v>0</v>
      </c>
      <c r="Z10" s="6" t="s">
        <v>154</v>
      </c>
      <c r="AA10" s="6" t="s">
        <v>154</v>
      </c>
      <c r="AB10" s="6" t="s">
        <v>154</v>
      </c>
      <c r="AC10" s="6" t="s">
        <v>154</v>
      </c>
      <c r="AD10" s="6" t="s">
        <v>154</v>
      </c>
      <c r="AE10" s="6" t="s">
        <v>154</v>
      </c>
      <c r="AF10" s="6">
        <v>0</v>
      </c>
      <c r="AG10" s="6" t="s">
        <v>154</v>
      </c>
      <c r="AH10" s="6" t="s">
        <v>154</v>
      </c>
      <c r="AI10" s="6" t="s">
        <v>154</v>
      </c>
      <c r="AJ10" s="6" t="s">
        <v>154</v>
      </c>
      <c r="AK10" s="6" t="s">
        <v>154</v>
      </c>
      <c r="AL10" s="6" t="s">
        <v>154</v>
      </c>
      <c r="AM10" s="6">
        <v>0</v>
      </c>
      <c r="AN10" s="6" t="s">
        <v>154</v>
      </c>
      <c r="AO10" s="6" t="s">
        <v>154</v>
      </c>
      <c r="AP10" s="6" t="s">
        <v>154</v>
      </c>
      <c r="AQ10" s="6" t="s">
        <v>154</v>
      </c>
      <c r="AR10" s="6" t="s">
        <v>154</v>
      </c>
      <c r="AS10" s="6" t="s">
        <v>154</v>
      </c>
      <c r="AT10" s="6">
        <v>0</v>
      </c>
      <c r="AU10" s="6" t="s">
        <v>154</v>
      </c>
      <c r="AV10" s="6" t="s">
        <v>154</v>
      </c>
      <c r="AW10" s="6" t="s">
        <v>154</v>
      </c>
      <c r="AX10" s="6" t="s">
        <v>154</v>
      </c>
      <c r="AY10" s="6" t="s">
        <v>154</v>
      </c>
      <c r="AZ10" s="6" t="s">
        <v>154</v>
      </c>
      <c r="BA10" s="6">
        <v>0</v>
      </c>
      <c r="BB10" s="6" t="s">
        <v>154</v>
      </c>
      <c r="BC10" s="6" t="s">
        <v>154</v>
      </c>
      <c r="BD10" s="6" t="s">
        <v>154</v>
      </c>
      <c r="BE10" s="6" t="s">
        <v>154</v>
      </c>
      <c r="BF10" s="6" t="s">
        <v>154</v>
      </c>
      <c r="BG10" s="6" t="s">
        <v>154</v>
      </c>
      <c r="BH10" s="6">
        <v>0</v>
      </c>
      <c r="BI10" s="6" t="s">
        <v>154</v>
      </c>
      <c r="BJ10" s="6" t="s">
        <v>154</v>
      </c>
      <c r="BK10" s="6" t="s">
        <v>154</v>
      </c>
      <c r="BL10" s="6" t="s">
        <v>154</v>
      </c>
      <c r="BM10" s="6" t="s">
        <v>154</v>
      </c>
      <c r="BN10" s="6" t="s">
        <v>154</v>
      </c>
      <c r="BO10" s="6">
        <v>0</v>
      </c>
      <c r="BP10" s="6" t="s">
        <v>154</v>
      </c>
      <c r="BQ10" s="6" t="s">
        <v>154</v>
      </c>
      <c r="BR10" s="6" t="s">
        <v>154</v>
      </c>
      <c r="BS10" s="6" t="s">
        <v>154</v>
      </c>
      <c r="BT10" s="6" t="s">
        <v>154</v>
      </c>
      <c r="BU10" s="6" t="s">
        <v>154</v>
      </c>
      <c r="BV10" s="7">
        <v>0</v>
      </c>
      <c r="BW10" s="7">
        <v>0</v>
      </c>
      <c r="BX10" s="7">
        <v>0</v>
      </c>
      <c r="BY10" s="7">
        <v>0</v>
      </c>
      <c r="BZ10" s="7">
        <v>0</v>
      </c>
      <c r="CA10" s="7">
        <v>0</v>
      </c>
      <c r="CB10" s="9"/>
    </row>
    <row r="11" spans="1:81" x14ac:dyDescent="0.35">
      <c r="A11" s="7" t="s">
        <v>129</v>
      </c>
      <c r="B11" s="7" t="s">
        <v>150</v>
      </c>
      <c r="C11" s="7" t="s">
        <v>139</v>
      </c>
      <c r="D11" s="7" t="s">
        <v>149</v>
      </c>
      <c r="E11" s="6">
        <v>2019</v>
      </c>
      <c r="F11" s="8">
        <v>43669</v>
      </c>
      <c r="G11" s="10">
        <v>0.54861111111111105</v>
      </c>
      <c r="H11" s="10">
        <v>0.66666666666666663</v>
      </c>
      <c r="I11" s="6">
        <v>43.548886000000003</v>
      </c>
      <c r="J11" s="6">
        <v>-80.183165000000002</v>
      </c>
      <c r="K11" s="6">
        <v>43.555881999999997</v>
      </c>
      <c r="L11" s="6">
        <v>-80.174674999999993</v>
      </c>
      <c r="M11" s="6">
        <v>2000</v>
      </c>
      <c r="N11" s="6">
        <v>23</v>
      </c>
      <c r="O11" s="6" t="s">
        <v>156</v>
      </c>
      <c r="P11" s="6" t="s">
        <v>157</v>
      </c>
      <c r="Q11" s="6">
        <v>0</v>
      </c>
      <c r="R11" s="6">
        <v>0</v>
      </c>
      <c r="S11" s="6" t="s">
        <v>154</v>
      </c>
      <c r="T11" s="6" t="s">
        <v>154</v>
      </c>
      <c r="U11" s="6" t="s">
        <v>154</v>
      </c>
      <c r="V11" s="6" t="s">
        <v>154</v>
      </c>
      <c r="W11" s="6" t="s">
        <v>154</v>
      </c>
      <c r="X11" s="6" t="s">
        <v>154</v>
      </c>
      <c r="Y11" s="6">
        <v>0</v>
      </c>
      <c r="Z11" s="6" t="s">
        <v>154</v>
      </c>
      <c r="AA11" s="6" t="s">
        <v>154</v>
      </c>
      <c r="AB11" s="6" t="s">
        <v>154</v>
      </c>
      <c r="AC11" s="6" t="s">
        <v>154</v>
      </c>
      <c r="AD11" s="6" t="s">
        <v>154</v>
      </c>
      <c r="AE11" s="6" t="s">
        <v>154</v>
      </c>
      <c r="AF11" s="6">
        <v>0</v>
      </c>
      <c r="AG11" s="6" t="s">
        <v>154</v>
      </c>
      <c r="AH11" s="6" t="s">
        <v>154</v>
      </c>
      <c r="AI11" s="6" t="s">
        <v>154</v>
      </c>
      <c r="AJ11" s="6" t="s">
        <v>154</v>
      </c>
      <c r="AK11" s="6" t="s">
        <v>154</v>
      </c>
      <c r="AL11" s="6" t="s">
        <v>154</v>
      </c>
      <c r="AM11" s="6">
        <v>0</v>
      </c>
      <c r="AN11" s="6" t="s">
        <v>154</v>
      </c>
      <c r="AO11" s="6" t="s">
        <v>154</v>
      </c>
      <c r="AP11" s="6" t="s">
        <v>154</v>
      </c>
      <c r="AQ11" s="6" t="s">
        <v>154</v>
      </c>
      <c r="AR11" s="6" t="s">
        <v>154</v>
      </c>
      <c r="AS11" s="6" t="s">
        <v>154</v>
      </c>
      <c r="AT11" s="6">
        <v>0</v>
      </c>
      <c r="AU11" s="6" t="s">
        <v>154</v>
      </c>
      <c r="AV11" s="6" t="s">
        <v>154</v>
      </c>
      <c r="AW11" s="6" t="s">
        <v>154</v>
      </c>
      <c r="AX11" s="6" t="s">
        <v>154</v>
      </c>
      <c r="AY11" s="6" t="s">
        <v>154</v>
      </c>
      <c r="AZ11" s="6" t="s">
        <v>154</v>
      </c>
      <c r="BA11" s="6">
        <v>0</v>
      </c>
      <c r="BB11" s="6" t="s">
        <v>154</v>
      </c>
      <c r="BC11" s="6" t="s">
        <v>154</v>
      </c>
      <c r="BD11" s="6" t="s">
        <v>154</v>
      </c>
      <c r="BE11" s="6" t="s">
        <v>154</v>
      </c>
      <c r="BF11" s="6" t="s">
        <v>154</v>
      </c>
      <c r="BG11" s="6" t="s">
        <v>154</v>
      </c>
      <c r="BH11" s="6">
        <v>0</v>
      </c>
      <c r="BI11" s="6" t="s">
        <v>154</v>
      </c>
      <c r="BJ11" s="6" t="s">
        <v>154</v>
      </c>
      <c r="BK11" s="6" t="s">
        <v>154</v>
      </c>
      <c r="BL11" s="6" t="s">
        <v>154</v>
      </c>
      <c r="BM11" s="6" t="s">
        <v>154</v>
      </c>
      <c r="BN11" s="6" t="s">
        <v>154</v>
      </c>
      <c r="BO11" s="6">
        <v>0</v>
      </c>
      <c r="BP11" s="6" t="s">
        <v>154</v>
      </c>
      <c r="BQ11" s="6" t="s">
        <v>154</v>
      </c>
      <c r="BR11" s="6" t="s">
        <v>154</v>
      </c>
      <c r="BS11" s="6" t="s">
        <v>154</v>
      </c>
      <c r="BT11" s="6" t="s">
        <v>154</v>
      </c>
      <c r="BU11" s="6" t="s">
        <v>154</v>
      </c>
      <c r="BV11" s="7">
        <v>0</v>
      </c>
      <c r="BW11" s="7">
        <v>0</v>
      </c>
      <c r="BX11" s="7">
        <v>0</v>
      </c>
      <c r="BY11" s="7">
        <v>0</v>
      </c>
      <c r="BZ11" s="7">
        <v>0</v>
      </c>
      <c r="CA11" s="7">
        <v>0</v>
      </c>
      <c r="CB11" s="9"/>
    </row>
  </sheetData>
  <autoFilter ref="A1:CC11" xr:uid="{40184241-1572-4FAD-B023-151FBD16BD8C}"/>
  <sortState xmlns:xlrd2="http://schemas.microsoft.com/office/spreadsheetml/2017/richdata2" ref="A2:CC11">
    <sortCondition ref="A2:A11"/>
    <sortCondition ref="B2:B11"/>
    <sortCondition ref="C2:C11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AE40D-670D-4C26-A6A9-B0E8491E0948}">
  <dimension ref="A1:Q2"/>
  <sheetViews>
    <sheetView workbookViewId="0">
      <selection activeCell="O17" sqref="O17"/>
    </sheetView>
  </sheetViews>
  <sheetFormatPr defaultColWidth="9.1796875" defaultRowHeight="15.5" x14ac:dyDescent="0.35"/>
  <cols>
    <col min="1" max="16384" width="9.1796875" style="15"/>
  </cols>
  <sheetData>
    <row r="1" spans="1:17" x14ac:dyDescent="0.35">
      <c r="A1" s="15" t="s">
        <v>108</v>
      </c>
      <c r="B1" s="15" t="s">
        <v>109</v>
      </c>
      <c r="C1" s="15" t="s">
        <v>110</v>
      </c>
      <c r="D1" s="15" t="s">
        <v>111</v>
      </c>
      <c r="E1" s="15" t="s">
        <v>112</v>
      </c>
      <c r="F1" s="15" t="s">
        <v>113</v>
      </c>
      <c r="G1" s="15" t="s">
        <v>28</v>
      </c>
      <c r="H1" s="15" t="s">
        <v>30</v>
      </c>
      <c r="I1" s="15" t="s">
        <v>151</v>
      </c>
      <c r="J1" s="15" t="s">
        <v>45</v>
      </c>
      <c r="K1" s="15" t="s">
        <v>152</v>
      </c>
      <c r="L1" s="15" t="s">
        <v>66</v>
      </c>
      <c r="M1" s="15" t="s">
        <v>153</v>
      </c>
      <c r="N1" s="15" t="s">
        <v>100</v>
      </c>
      <c r="O1" s="15" t="s">
        <v>117</v>
      </c>
      <c r="P1" s="15" t="s">
        <v>104</v>
      </c>
      <c r="Q1" s="15" t="s">
        <v>118</v>
      </c>
    </row>
    <row r="2" spans="1:17" x14ac:dyDescent="0.35">
      <c r="A2" s="15" t="s">
        <v>129</v>
      </c>
      <c r="B2" s="15" t="s">
        <v>150</v>
      </c>
      <c r="C2" s="15">
        <v>43.255699999999898</v>
      </c>
      <c r="D2" s="15">
        <v>-79.871099999999899</v>
      </c>
      <c r="E2" s="15">
        <v>20000</v>
      </c>
      <c r="F2" s="15">
        <v>10</v>
      </c>
      <c r="G2" s="15">
        <v>0</v>
      </c>
      <c r="H2" s="15">
        <v>2</v>
      </c>
      <c r="I2" s="15">
        <v>0</v>
      </c>
      <c r="J2" s="15">
        <v>0</v>
      </c>
      <c r="K2" s="15">
        <v>0</v>
      </c>
      <c r="L2" s="15">
        <v>0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</row>
  </sheetData>
  <autoFilter ref="A1:Q1" xr:uid="{DABAE40D-670D-4C26-A6A9-B0E8491E0948}"/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4049-6510-4970-9E52-05D56F87FA15}">
  <dimension ref="A1:U2"/>
  <sheetViews>
    <sheetView workbookViewId="0">
      <selection activeCell="F19" sqref="F19"/>
    </sheetView>
  </sheetViews>
  <sheetFormatPr defaultColWidth="11.453125" defaultRowHeight="14.5" x14ac:dyDescent="0.35"/>
  <cols>
    <col min="21" max="21" width="13" customWidth="1"/>
  </cols>
  <sheetData>
    <row r="1" spans="1:21" x14ac:dyDescent="0.3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175</v>
      </c>
      <c r="K1" t="s">
        <v>171</v>
      </c>
      <c r="L1" t="s">
        <v>170</v>
      </c>
      <c r="M1" t="s">
        <v>172</v>
      </c>
      <c r="N1" t="s">
        <v>173</v>
      </c>
      <c r="O1" t="s">
        <v>218</v>
      </c>
      <c r="P1" t="s">
        <v>219</v>
      </c>
      <c r="Q1" t="s">
        <v>220</v>
      </c>
      <c r="R1" t="s">
        <v>221</v>
      </c>
      <c r="S1" t="s">
        <v>222</v>
      </c>
      <c r="T1" t="s">
        <v>223</v>
      </c>
      <c r="U1" t="s">
        <v>224</v>
      </c>
    </row>
    <row r="2" spans="1:21" x14ac:dyDescent="0.35">
      <c r="A2" t="s">
        <v>129</v>
      </c>
      <c r="B2" t="s">
        <v>150</v>
      </c>
      <c r="C2">
        <v>43.255699999999898</v>
      </c>
      <c r="D2">
        <v>-79.871099999999899</v>
      </c>
      <c r="E2">
        <v>20000</v>
      </c>
      <c r="F2">
        <v>10</v>
      </c>
      <c r="G2">
        <v>0</v>
      </c>
      <c r="H2">
        <v>2</v>
      </c>
      <c r="I2">
        <v>0</v>
      </c>
      <c r="J2">
        <v>2</v>
      </c>
      <c r="K2">
        <f t="shared" ref="K2" si="0">G2/E2*100</f>
        <v>0</v>
      </c>
      <c r="L2">
        <f t="shared" ref="L2" si="1">H2/E2*100</f>
        <v>0.01</v>
      </c>
      <c r="M2">
        <f t="shared" ref="M2" si="2">I2/E2*100</f>
        <v>0</v>
      </c>
      <c r="N2">
        <f t="shared" ref="N2" si="3">J2/E2*100</f>
        <v>0.01</v>
      </c>
      <c r="O2">
        <v>2</v>
      </c>
      <c r="P2">
        <v>0</v>
      </c>
      <c r="Q2">
        <f t="shared" ref="Q2" si="4">O2+P2</f>
        <v>2</v>
      </c>
      <c r="R2">
        <v>9</v>
      </c>
      <c r="S2">
        <v>6</v>
      </c>
      <c r="T2">
        <f t="shared" ref="T2" si="5">R2+S2</f>
        <v>15</v>
      </c>
      <c r="U2" s="23">
        <f t="shared" ref="U2" si="6">T2*100/Q2</f>
        <v>750</v>
      </c>
    </row>
  </sheetData>
  <autoFilter ref="A1:U1" xr:uid="{15F44049-6510-4970-9E52-05D56F87FA1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AF25E-23E8-4FD6-8034-29191F2B85C7}">
  <dimension ref="A1:P102"/>
  <sheetViews>
    <sheetView tabSelected="1" topLeftCell="C1" workbookViewId="0">
      <selection activeCell="F1" sqref="F1:F1048576"/>
    </sheetView>
  </sheetViews>
  <sheetFormatPr defaultColWidth="11.453125" defaultRowHeight="15.5" x14ac:dyDescent="0.35"/>
  <cols>
    <col min="1" max="3" width="11.453125" style="15"/>
    <col min="4" max="4" width="9.1796875" style="15"/>
    <col min="5" max="5" width="11.453125" style="15"/>
    <col min="6" max="6" width="11.453125" style="18"/>
    <col min="7" max="7" width="16.54296875" style="15" customWidth="1"/>
    <col min="8" max="8" width="11.453125" style="20" bestFit="1" customWidth="1"/>
    <col min="9" max="20" width="11.453125" style="15" bestFit="1" customWidth="1"/>
    <col min="21" max="21" width="11.453125" style="15"/>
    <col min="22" max="24" width="11.453125" style="15" bestFit="1" customWidth="1"/>
    <col min="25" max="16384" width="11.453125" style="15"/>
  </cols>
  <sheetData>
    <row r="1" spans="1:16" ht="16" thickBot="1" x14ac:dyDescent="0.4">
      <c r="A1" s="16" t="s">
        <v>108</v>
      </c>
      <c r="B1" s="16" t="s">
        <v>109</v>
      </c>
      <c r="C1" s="17" t="s">
        <v>5</v>
      </c>
      <c r="D1" s="17" t="s">
        <v>4</v>
      </c>
      <c r="E1" s="15" t="s">
        <v>158</v>
      </c>
      <c r="F1" s="18" t="s">
        <v>6</v>
      </c>
      <c r="G1" s="19" t="s">
        <v>120</v>
      </c>
      <c r="H1" s="20" t="s">
        <v>121</v>
      </c>
      <c r="I1" s="21" t="s">
        <v>122</v>
      </c>
      <c r="J1" s="16" t="s">
        <v>114</v>
      </c>
      <c r="K1" s="16" t="s">
        <v>123</v>
      </c>
      <c r="L1" s="16" t="s">
        <v>124</v>
      </c>
      <c r="M1" s="16" t="s">
        <v>125</v>
      </c>
      <c r="N1" s="16" t="s">
        <v>126</v>
      </c>
      <c r="O1" s="16" t="s">
        <v>127</v>
      </c>
      <c r="P1" s="16" t="s">
        <v>128</v>
      </c>
    </row>
    <row r="2" spans="1:16" x14ac:dyDescent="0.35">
      <c r="A2" s="15" t="s">
        <v>129</v>
      </c>
      <c r="B2" s="15" t="s">
        <v>150</v>
      </c>
      <c r="C2" s="15" t="s">
        <v>143</v>
      </c>
      <c r="D2" s="22" t="s">
        <v>133</v>
      </c>
      <c r="E2" s="22">
        <v>2019</v>
      </c>
      <c r="F2" s="18">
        <v>43669</v>
      </c>
      <c r="G2" s="15">
        <v>8</v>
      </c>
      <c r="H2" s="20" t="s">
        <v>154</v>
      </c>
      <c r="I2" s="15" t="s">
        <v>154</v>
      </c>
      <c r="J2" s="15">
        <v>0</v>
      </c>
      <c r="K2" s="15">
        <v>0</v>
      </c>
      <c r="L2" s="15">
        <v>0</v>
      </c>
      <c r="M2" s="15">
        <v>0</v>
      </c>
      <c r="N2" s="15">
        <v>45</v>
      </c>
      <c r="O2" s="15">
        <v>20</v>
      </c>
      <c r="P2" s="15">
        <v>81.28</v>
      </c>
    </row>
    <row r="3" spans="1:16" x14ac:dyDescent="0.35">
      <c r="A3" s="15" t="s">
        <v>129</v>
      </c>
      <c r="B3" s="15" t="s">
        <v>150</v>
      </c>
      <c r="C3" s="15" t="s">
        <v>143</v>
      </c>
      <c r="D3" s="22" t="s">
        <v>133</v>
      </c>
      <c r="E3" s="22">
        <v>2019</v>
      </c>
      <c r="F3" s="18">
        <v>43669</v>
      </c>
      <c r="G3" s="15">
        <v>16</v>
      </c>
      <c r="H3" s="20" t="s">
        <v>154</v>
      </c>
      <c r="I3" s="15" t="s">
        <v>154</v>
      </c>
      <c r="J3" s="15">
        <v>0</v>
      </c>
      <c r="K3" s="15">
        <v>0</v>
      </c>
      <c r="L3" s="15">
        <v>0</v>
      </c>
      <c r="M3" s="15">
        <v>0</v>
      </c>
      <c r="N3" s="15">
        <v>4</v>
      </c>
      <c r="O3" s="15">
        <v>24</v>
      </c>
      <c r="P3" s="15">
        <v>79.98</v>
      </c>
    </row>
    <row r="4" spans="1:16" x14ac:dyDescent="0.35">
      <c r="A4" s="15" t="s">
        <v>129</v>
      </c>
      <c r="B4" s="15" t="s">
        <v>150</v>
      </c>
      <c r="C4" s="15" t="s">
        <v>143</v>
      </c>
      <c r="D4" s="22" t="s">
        <v>133</v>
      </c>
      <c r="E4" s="22">
        <v>2019</v>
      </c>
      <c r="F4" s="18">
        <v>43669</v>
      </c>
      <c r="G4" s="15">
        <v>24</v>
      </c>
      <c r="H4" s="20" t="s">
        <v>154</v>
      </c>
      <c r="I4" s="15" t="s">
        <v>154</v>
      </c>
      <c r="J4" s="15">
        <v>0</v>
      </c>
      <c r="K4" s="15">
        <v>0</v>
      </c>
      <c r="L4" s="15">
        <v>0</v>
      </c>
      <c r="M4" s="15">
        <v>0</v>
      </c>
      <c r="N4" s="15">
        <v>32</v>
      </c>
      <c r="O4" s="15">
        <v>40</v>
      </c>
      <c r="P4" s="15">
        <v>84.92</v>
      </c>
    </row>
    <row r="5" spans="1:16" x14ac:dyDescent="0.35">
      <c r="A5" s="15" t="s">
        <v>129</v>
      </c>
      <c r="B5" s="15" t="s">
        <v>150</v>
      </c>
      <c r="C5" s="15" t="s">
        <v>143</v>
      </c>
      <c r="D5" s="22" t="s">
        <v>133</v>
      </c>
      <c r="E5" s="22">
        <v>2019</v>
      </c>
      <c r="F5" s="18">
        <v>43669</v>
      </c>
      <c r="G5" s="15">
        <v>32</v>
      </c>
      <c r="H5" s="20" t="s">
        <v>154</v>
      </c>
      <c r="I5" s="15" t="s">
        <v>154</v>
      </c>
      <c r="J5" s="15">
        <v>0</v>
      </c>
      <c r="K5" s="15">
        <v>0</v>
      </c>
      <c r="L5" s="15">
        <v>0</v>
      </c>
      <c r="M5" s="15">
        <v>0</v>
      </c>
      <c r="N5" s="15">
        <v>25</v>
      </c>
      <c r="O5" s="15">
        <v>77</v>
      </c>
      <c r="P5" s="15">
        <v>0</v>
      </c>
    </row>
    <row r="6" spans="1:16" x14ac:dyDescent="0.35">
      <c r="A6" s="15" t="s">
        <v>129</v>
      </c>
      <c r="B6" s="15" t="s">
        <v>150</v>
      </c>
      <c r="C6" s="15" t="s">
        <v>143</v>
      </c>
      <c r="D6" s="22" t="s">
        <v>133</v>
      </c>
      <c r="E6" s="22">
        <v>2019</v>
      </c>
      <c r="F6" s="18">
        <v>43669</v>
      </c>
      <c r="G6" s="15">
        <v>40</v>
      </c>
      <c r="H6" s="20" t="s">
        <v>154</v>
      </c>
      <c r="I6" s="15" t="s">
        <v>154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41</v>
      </c>
      <c r="P6" s="15">
        <v>0</v>
      </c>
    </row>
    <row r="7" spans="1:16" x14ac:dyDescent="0.35">
      <c r="A7" s="15" t="s">
        <v>129</v>
      </c>
      <c r="B7" s="15" t="s">
        <v>150</v>
      </c>
      <c r="C7" s="15" t="s">
        <v>143</v>
      </c>
      <c r="D7" s="22" t="s">
        <v>133</v>
      </c>
      <c r="E7" s="22">
        <v>2019</v>
      </c>
      <c r="F7" s="18">
        <v>43669</v>
      </c>
      <c r="G7" s="15">
        <v>48</v>
      </c>
      <c r="H7" s="20" t="s">
        <v>154</v>
      </c>
      <c r="I7" s="15" t="s">
        <v>154</v>
      </c>
      <c r="J7" s="15">
        <v>0</v>
      </c>
      <c r="K7" s="15">
        <v>0</v>
      </c>
      <c r="L7" s="15">
        <v>0</v>
      </c>
      <c r="M7" s="15">
        <v>0</v>
      </c>
      <c r="N7" s="15">
        <v>5</v>
      </c>
      <c r="O7" s="15">
        <v>41</v>
      </c>
      <c r="P7" s="15">
        <v>45.92</v>
      </c>
    </row>
    <row r="8" spans="1:16" x14ac:dyDescent="0.35">
      <c r="A8" s="15" t="s">
        <v>129</v>
      </c>
      <c r="B8" s="15" t="s">
        <v>150</v>
      </c>
      <c r="C8" s="15" t="s">
        <v>143</v>
      </c>
      <c r="D8" s="22" t="s">
        <v>133</v>
      </c>
      <c r="E8" s="22">
        <v>2019</v>
      </c>
      <c r="F8" s="18">
        <v>43669</v>
      </c>
      <c r="G8" s="15">
        <v>56</v>
      </c>
      <c r="H8" s="20" t="s">
        <v>154</v>
      </c>
      <c r="I8" s="15" t="s">
        <v>154</v>
      </c>
      <c r="J8" s="15">
        <v>0</v>
      </c>
      <c r="K8" s="15">
        <v>0</v>
      </c>
      <c r="L8" s="15">
        <v>0</v>
      </c>
      <c r="M8" s="15">
        <v>0</v>
      </c>
      <c r="N8" s="15">
        <v>21</v>
      </c>
      <c r="O8" s="15">
        <v>20</v>
      </c>
      <c r="P8" s="15">
        <v>92.2</v>
      </c>
    </row>
    <row r="9" spans="1:16" x14ac:dyDescent="0.35">
      <c r="A9" s="15" t="s">
        <v>129</v>
      </c>
      <c r="B9" s="15" t="s">
        <v>150</v>
      </c>
      <c r="C9" s="15" t="s">
        <v>143</v>
      </c>
      <c r="D9" s="22" t="s">
        <v>133</v>
      </c>
      <c r="E9" s="22">
        <v>2019</v>
      </c>
      <c r="F9" s="18">
        <v>43669</v>
      </c>
      <c r="G9" s="15">
        <v>64</v>
      </c>
      <c r="H9" s="20" t="s">
        <v>154</v>
      </c>
      <c r="I9" s="15" t="s">
        <v>154</v>
      </c>
      <c r="J9" s="15">
        <v>0</v>
      </c>
      <c r="K9" s="15">
        <v>0</v>
      </c>
      <c r="L9" s="15">
        <v>0</v>
      </c>
      <c r="M9" s="15">
        <v>0</v>
      </c>
      <c r="N9" s="15">
        <v>3</v>
      </c>
      <c r="O9" s="15">
        <v>60</v>
      </c>
      <c r="P9" s="15">
        <v>95.32</v>
      </c>
    </row>
    <row r="10" spans="1:16" x14ac:dyDescent="0.35">
      <c r="A10" s="15" t="s">
        <v>129</v>
      </c>
      <c r="B10" s="15" t="s">
        <v>150</v>
      </c>
      <c r="C10" s="15" t="s">
        <v>143</v>
      </c>
      <c r="D10" s="22" t="s">
        <v>133</v>
      </c>
      <c r="E10" s="22">
        <v>2019</v>
      </c>
      <c r="F10" s="18">
        <v>43669</v>
      </c>
      <c r="G10" s="15">
        <v>72</v>
      </c>
      <c r="H10" s="20" t="s">
        <v>154</v>
      </c>
      <c r="I10" s="15" t="s">
        <v>154</v>
      </c>
      <c r="J10" s="15">
        <v>0</v>
      </c>
      <c r="K10" s="15">
        <v>0</v>
      </c>
      <c r="L10" s="15">
        <v>0</v>
      </c>
      <c r="M10" s="15">
        <v>0</v>
      </c>
      <c r="N10" s="15">
        <v>2</v>
      </c>
      <c r="O10" s="15">
        <v>35</v>
      </c>
      <c r="P10" s="15">
        <v>96.36</v>
      </c>
    </row>
    <row r="11" spans="1:16" x14ac:dyDescent="0.35">
      <c r="A11" s="15" t="s">
        <v>129</v>
      </c>
      <c r="B11" s="15" t="s">
        <v>150</v>
      </c>
      <c r="C11" s="15" t="s">
        <v>143</v>
      </c>
      <c r="D11" s="22" t="s">
        <v>133</v>
      </c>
      <c r="E11" s="22">
        <v>2019</v>
      </c>
      <c r="F11" s="18">
        <v>43669</v>
      </c>
      <c r="G11" s="15">
        <v>80</v>
      </c>
      <c r="H11" s="20" t="s">
        <v>154</v>
      </c>
      <c r="I11" s="15" t="s">
        <v>154</v>
      </c>
      <c r="J11" s="15">
        <v>0</v>
      </c>
      <c r="K11" s="15">
        <v>0</v>
      </c>
      <c r="L11" s="15">
        <v>0</v>
      </c>
      <c r="M11" s="15">
        <v>0</v>
      </c>
      <c r="N11" s="15">
        <v>22</v>
      </c>
      <c r="O11" s="15">
        <v>75</v>
      </c>
      <c r="P11" s="15">
        <v>88.82</v>
      </c>
    </row>
    <row r="12" spans="1:16" x14ac:dyDescent="0.35">
      <c r="A12" s="15" t="s">
        <v>129</v>
      </c>
      <c r="B12" s="15" t="s">
        <v>150</v>
      </c>
      <c r="C12" s="15" t="s">
        <v>142</v>
      </c>
      <c r="D12" s="22" t="s">
        <v>132</v>
      </c>
      <c r="E12" s="22">
        <v>2019</v>
      </c>
      <c r="F12" s="18">
        <v>43675</v>
      </c>
      <c r="G12" s="15">
        <v>8</v>
      </c>
      <c r="H12" s="20" t="s">
        <v>154</v>
      </c>
      <c r="I12" s="15" t="s">
        <v>154</v>
      </c>
      <c r="J12" s="15">
        <v>0</v>
      </c>
      <c r="K12" s="15">
        <v>0</v>
      </c>
      <c r="L12" s="15">
        <v>0</v>
      </c>
      <c r="M12" s="15">
        <v>0</v>
      </c>
      <c r="N12" s="15">
        <v>1</v>
      </c>
      <c r="O12" s="15">
        <v>10</v>
      </c>
      <c r="P12" s="15">
        <v>97.4</v>
      </c>
    </row>
    <row r="13" spans="1:16" x14ac:dyDescent="0.35">
      <c r="A13" s="15" t="s">
        <v>129</v>
      </c>
      <c r="B13" s="15" t="s">
        <v>150</v>
      </c>
      <c r="C13" s="15" t="s">
        <v>142</v>
      </c>
      <c r="D13" s="22" t="s">
        <v>132</v>
      </c>
      <c r="E13" s="22">
        <v>2019</v>
      </c>
      <c r="F13" s="18">
        <v>43675</v>
      </c>
      <c r="G13" s="15">
        <v>16</v>
      </c>
      <c r="H13" s="20" t="s">
        <v>154</v>
      </c>
      <c r="I13" s="15" t="s">
        <v>154</v>
      </c>
      <c r="J13" s="15">
        <v>0</v>
      </c>
      <c r="K13" s="15">
        <v>0</v>
      </c>
      <c r="L13" s="15">
        <v>0</v>
      </c>
      <c r="M13" s="15">
        <v>0</v>
      </c>
      <c r="N13" s="15">
        <v>3</v>
      </c>
      <c r="O13" s="15">
        <v>10</v>
      </c>
      <c r="P13" s="15">
        <v>100</v>
      </c>
    </row>
    <row r="14" spans="1:16" x14ac:dyDescent="0.35">
      <c r="A14" s="15" t="s">
        <v>129</v>
      </c>
      <c r="B14" s="15" t="s">
        <v>150</v>
      </c>
      <c r="C14" s="15" t="s">
        <v>142</v>
      </c>
      <c r="D14" s="22" t="s">
        <v>132</v>
      </c>
      <c r="E14" s="22">
        <v>2019</v>
      </c>
      <c r="F14" s="18">
        <v>43675</v>
      </c>
      <c r="G14" s="15">
        <v>24</v>
      </c>
      <c r="H14" s="20" t="s">
        <v>154</v>
      </c>
      <c r="I14" s="15" t="s">
        <v>154</v>
      </c>
      <c r="J14" s="15">
        <v>0</v>
      </c>
      <c r="K14" s="15">
        <v>0</v>
      </c>
      <c r="L14" s="15">
        <v>0</v>
      </c>
      <c r="M14" s="15">
        <v>0</v>
      </c>
      <c r="N14" s="15">
        <v>2</v>
      </c>
      <c r="O14" s="15">
        <v>21</v>
      </c>
      <c r="P14" s="15">
        <v>83.36</v>
      </c>
    </row>
    <row r="15" spans="1:16" x14ac:dyDescent="0.35">
      <c r="A15" s="15" t="s">
        <v>129</v>
      </c>
      <c r="B15" s="15" t="s">
        <v>150</v>
      </c>
      <c r="C15" s="15" t="s">
        <v>142</v>
      </c>
      <c r="D15" s="22" t="s">
        <v>132</v>
      </c>
      <c r="E15" s="22">
        <v>2019</v>
      </c>
      <c r="F15" s="18">
        <v>43675</v>
      </c>
      <c r="G15" s="15">
        <v>32</v>
      </c>
      <c r="H15" s="20" t="s">
        <v>154</v>
      </c>
      <c r="I15" s="15" t="s">
        <v>154</v>
      </c>
      <c r="J15" s="15">
        <v>0</v>
      </c>
      <c r="K15" s="15">
        <v>0</v>
      </c>
      <c r="L15" s="15">
        <v>0</v>
      </c>
      <c r="M15" s="15">
        <v>0</v>
      </c>
      <c r="N15" s="15">
        <v>14</v>
      </c>
      <c r="O15" s="15">
        <v>15</v>
      </c>
      <c r="P15" s="15">
        <v>97.66</v>
      </c>
    </row>
    <row r="16" spans="1:16" x14ac:dyDescent="0.35">
      <c r="A16" s="15" t="s">
        <v>129</v>
      </c>
      <c r="B16" s="15" t="s">
        <v>150</v>
      </c>
      <c r="C16" s="15" t="s">
        <v>142</v>
      </c>
      <c r="D16" s="22" t="s">
        <v>132</v>
      </c>
      <c r="E16" s="22">
        <v>2019</v>
      </c>
      <c r="F16" s="18">
        <v>43675</v>
      </c>
      <c r="G16" s="15">
        <v>40</v>
      </c>
      <c r="H16" s="20" t="s">
        <v>154</v>
      </c>
      <c r="I16" s="15" t="s">
        <v>154</v>
      </c>
      <c r="J16" s="15">
        <v>0</v>
      </c>
      <c r="K16" s="15">
        <v>1</v>
      </c>
      <c r="L16" s="15">
        <v>0</v>
      </c>
      <c r="M16" s="15">
        <v>0</v>
      </c>
      <c r="N16" s="15">
        <v>51</v>
      </c>
      <c r="O16" s="15">
        <v>12</v>
      </c>
      <c r="P16" s="15">
        <v>95.32</v>
      </c>
    </row>
    <row r="17" spans="1:16" x14ac:dyDescent="0.35">
      <c r="A17" s="15" t="s">
        <v>129</v>
      </c>
      <c r="B17" s="15" t="s">
        <v>150</v>
      </c>
      <c r="C17" s="15" t="s">
        <v>142</v>
      </c>
      <c r="D17" s="22" t="s">
        <v>132</v>
      </c>
      <c r="E17" s="22">
        <v>2019</v>
      </c>
      <c r="F17" s="18">
        <v>43675</v>
      </c>
      <c r="G17" s="15">
        <v>48</v>
      </c>
      <c r="H17" s="20" t="s">
        <v>154</v>
      </c>
      <c r="I17" s="15" t="s">
        <v>154</v>
      </c>
      <c r="J17" s="15">
        <v>0</v>
      </c>
      <c r="K17" s="15">
        <v>0</v>
      </c>
      <c r="L17" s="15">
        <v>0</v>
      </c>
      <c r="M17" s="15">
        <v>0</v>
      </c>
      <c r="N17" s="15">
        <v>3</v>
      </c>
      <c r="O17" s="15">
        <v>18</v>
      </c>
      <c r="P17" s="15">
        <v>98.44</v>
      </c>
    </row>
    <row r="18" spans="1:16" x14ac:dyDescent="0.35">
      <c r="A18" s="15" t="s">
        <v>129</v>
      </c>
      <c r="B18" s="15" t="s">
        <v>150</v>
      </c>
      <c r="C18" s="15" t="s">
        <v>142</v>
      </c>
      <c r="D18" s="22" t="s">
        <v>132</v>
      </c>
      <c r="E18" s="22">
        <v>2019</v>
      </c>
      <c r="F18" s="18">
        <v>43675</v>
      </c>
      <c r="G18" s="15">
        <v>56</v>
      </c>
      <c r="H18" s="20" t="s">
        <v>154</v>
      </c>
      <c r="I18" s="15" t="s">
        <v>154</v>
      </c>
      <c r="J18" s="15">
        <v>0</v>
      </c>
      <c r="K18" s="15">
        <v>0</v>
      </c>
      <c r="L18" s="15">
        <v>0</v>
      </c>
      <c r="M18" s="15">
        <v>0</v>
      </c>
      <c r="N18" s="15">
        <v>3</v>
      </c>
      <c r="O18" s="15">
        <v>70</v>
      </c>
      <c r="P18" s="15">
        <v>98.96</v>
      </c>
    </row>
    <row r="19" spans="1:16" x14ac:dyDescent="0.35">
      <c r="A19" s="15" t="s">
        <v>129</v>
      </c>
      <c r="B19" s="15" t="s">
        <v>150</v>
      </c>
      <c r="C19" s="15" t="s">
        <v>142</v>
      </c>
      <c r="D19" s="22" t="s">
        <v>132</v>
      </c>
      <c r="E19" s="22">
        <v>2019</v>
      </c>
      <c r="F19" s="18">
        <v>43675</v>
      </c>
      <c r="G19" s="15">
        <v>64</v>
      </c>
      <c r="H19" s="20" t="s">
        <v>154</v>
      </c>
      <c r="I19" s="15" t="s">
        <v>154</v>
      </c>
      <c r="J19" s="15">
        <v>0</v>
      </c>
      <c r="K19" s="15">
        <v>0</v>
      </c>
      <c r="L19" s="15">
        <v>0</v>
      </c>
      <c r="M19" s="15">
        <v>0</v>
      </c>
      <c r="N19" s="15">
        <v>27</v>
      </c>
      <c r="O19" s="15">
        <v>75</v>
      </c>
      <c r="P19" s="15">
        <v>99.74</v>
      </c>
    </row>
    <row r="20" spans="1:16" x14ac:dyDescent="0.35">
      <c r="A20" s="15" t="s">
        <v>129</v>
      </c>
      <c r="B20" s="15" t="s">
        <v>150</v>
      </c>
      <c r="C20" s="15" t="s">
        <v>142</v>
      </c>
      <c r="D20" s="22" t="s">
        <v>132</v>
      </c>
      <c r="E20" s="22">
        <v>2019</v>
      </c>
      <c r="F20" s="18">
        <v>43675</v>
      </c>
      <c r="G20" s="15">
        <v>67</v>
      </c>
      <c r="H20" s="20" t="s">
        <v>154</v>
      </c>
      <c r="I20" s="15" t="s">
        <v>154</v>
      </c>
      <c r="J20" s="15">
        <v>0</v>
      </c>
      <c r="K20" s="15">
        <v>1</v>
      </c>
      <c r="L20" s="15">
        <v>0</v>
      </c>
      <c r="M20" s="15">
        <v>0</v>
      </c>
      <c r="N20" s="15">
        <v>55</v>
      </c>
      <c r="O20" s="15">
        <v>35</v>
      </c>
      <c r="P20" s="15">
        <v>96.62</v>
      </c>
    </row>
    <row r="21" spans="1:16" x14ac:dyDescent="0.35">
      <c r="A21" s="15" t="s">
        <v>129</v>
      </c>
      <c r="B21" s="15" t="s">
        <v>150</v>
      </c>
      <c r="C21" s="15" t="s">
        <v>142</v>
      </c>
      <c r="D21" s="22" t="s">
        <v>132</v>
      </c>
      <c r="E21" s="22">
        <v>2019</v>
      </c>
      <c r="F21" s="18">
        <v>43675</v>
      </c>
      <c r="G21" s="15">
        <v>72</v>
      </c>
      <c r="H21" s="20" t="s">
        <v>154</v>
      </c>
      <c r="I21" s="15" t="s">
        <v>154</v>
      </c>
      <c r="J21" s="15">
        <v>0</v>
      </c>
      <c r="K21" s="15">
        <v>0</v>
      </c>
      <c r="L21" s="15">
        <v>0</v>
      </c>
      <c r="M21" s="15">
        <v>0</v>
      </c>
      <c r="N21" s="15">
        <v>3</v>
      </c>
      <c r="O21" s="15">
        <v>30</v>
      </c>
      <c r="P21" s="15">
        <v>100</v>
      </c>
    </row>
    <row r="22" spans="1:16" x14ac:dyDescent="0.35">
      <c r="A22" s="15" t="s">
        <v>129</v>
      </c>
      <c r="B22" s="15" t="s">
        <v>150</v>
      </c>
      <c r="C22" s="15" t="s">
        <v>142</v>
      </c>
      <c r="D22" s="22" t="s">
        <v>132</v>
      </c>
      <c r="E22" s="22">
        <v>2019</v>
      </c>
      <c r="F22" s="18">
        <v>43675</v>
      </c>
      <c r="G22" s="15">
        <v>80</v>
      </c>
      <c r="H22" s="20" t="s">
        <v>154</v>
      </c>
      <c r="I22" s="15" t="s">
        <v>154</v>
      </c>
      <c r="J22" s="15">
        <v>0</v>
      </c>
      <c r="K22" s="15">
        <v>0</v>
      </c>
      <c r="L22" s="15">
        <v>0</v>
      </c>
      <c r="M22" s="15">
        <v>0</v>
      </c>
      <c r="N22" s="15">
        <v>26</v>
      </c>
      <c r="O22" s="15">
        <v>32</v>
      </c>
      <c r="P22" s="15">
        <v>92.72</v>
      </c>
    </row>
    <row r="23" spans="1:16" x14ac:dyDescent="0.35">
      <c r="A23" s="15" t="s">
        <v>129</v>
      </c>
      <c r="B23" s="15" t="s">
        <v>150</v>
      </c>
      <c r="C23" s="15" t="s">
        <v>141</v>
      </c>
      <c r="D23" s="22" t="s">
        <v>131</v>
      </c>
      <c r="E23" s="22">
        <v>2019</v>
      </c>
      <c r="F23" s="18">
        <v>43670</v>
      </c>
      <c r="G23" s="15">
        <v>8</v>
      </c>
      <c r="H23" s="20" t="s">
        <v>154</v>
      </c>
      <c r="I23" s="15" t="s">
        <v>154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80</v>
      </c>
      <c r="P23" s="15">
        <v>84.14</v>
      </c>
    </row>
    <row r="24" spans="1:16" x14ac:dyDescent="0.35">
      <c r="A24" s="15" t="s">
        <v>129</v>
      </c>
      <c r="B24" s="15" t="s">
        <v>150</v>
      </c>
      <c r="C24" s="15" t="s">
        <v>141</v>
      </c>
      <c r="D24" s="22" t="s">
        <v>131</v>
      </c>
      <c r="E24" s="22">
        <v>2019</v>
      </c>
      <c r="F24" s="18">
        <v>43670</v>
      </c>
      <c r="G24" s="15">
        <v>16</v>
      </c>
      <c r="H24" s="20" t="s">
        <v>154</v>
      </c>
      <c r="I24" s="15" t="s">
        <v>154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80</v>
      </c>
      <c r="P24" s="15">
        <v>100</v>
      </c>
    </row>
    <row r="25" spans="1:16" x14ac:dyDescent="0.35">
      <c r="A25" s="15" t="s">
        <v>129</v>
      </c>
      <c r="B25" s="15" t="s">
        <v>150</v>
      </c>
      <c r="C25" s="15" t="s">
        <v>141</v>
      </c>
      <c r="D25" s="22" t="s">
        <v>131</v>
      </c>
      <c r="E25" s="22">
        <v>2019</v>
      </c>
      <c r="F25" s="18">
        <v>43670</v>
      </c>
      <c r="G25" s="15">
        <v>24</v>
      </c>
      <c r="H25" s="20" t="s">
        <v>154</v>
      </c>
      <c r="I25" s="15" t="s">
        <v>154</v>
      </c>
      <c r="J25" s="15">
        <v>0</v>
      </c>
      <c r="K25" s="15">
        <v>0</v>
      </c>
      <c r="L25" s="15">
        <v>0</v>
      </c>
      <c r="M25" s="15">
        <v>0</v>
      </c>
      <c r="N25" s="15">
        <v>2</v>
      </c>
      <c r="O25" s="15">
        <v>70</v>
      </c>
      <c r="P25" s="15">
        <v>98.44</v>
      </c>
    </row>
    <row r="26" spans="1:16" x14ac:dyDescent="0.35">
      <c r="A26" s="15" t="s">
        <v>129</v>
      </c>
      <c r="B26" s="15" t="s">
        <v>150</v>
      </c>
      <c r="C26" s="15" t="s">
        <v>141</v>
      </c>
      <c r="D26" s="22" t="s">
        <v>131</v>
      </c>
      <c r="E26" s="22">
        <v>2019</v>
      </c>
      <c r="F26" s="18">
        <v>43670</v>
      </c>
      <c r="G26" s="15">
        <v>32</v>
      </c>
      <c r="H26" s="20" t="s">
        <v>154</v>
      </c>
      <c r="I26" s="15" t="s">
        <v>154</v>
      </c>
      <c r="J26" s="15">
        <v>0</v>
      </c>
      <c r="K26" s="15">
        <v>0</v>
      </c>
      <c r="L26" s="15">
        <v>0</v>
      </c>
      <c r="M26" s="15">
        <v>0</v>
      </c>
      <c r="N26" s="15">
        <v>3</v>
      </c>
      <c r="O26" s="15">
        <v>90</v>
      </c>
      <c r="P26" s="15">
        <v>94.8</v>
      </c>
    </row>
    <row r="27" spans="1:16" x14ac:dyDescent="0.35">
      <c r="A27" s="15" t="s">
        <v>129</v>
      </c>
      <c r="B27" s="15" t="s">
        <v>150</v>
      </c>
      <c r="C27" s="15" t="s">
        <v>141</v>
      </c>
      <c r="D27" s="22" t="s">
        <v>131</v>
      </c>
      <c r="E27" s="22">
        <v>2019</v>
      </c>
      <c r="F27" s="18">
        <v>43670</v>
      </c>
      <c r="G27" s="15">
        <v>40</v>
      </c>
      <c r="H27" s="20" t="s">
        <v>154</v>
      </c>
      <c r="I27" s="15" t="s">
        <v>154</v>
      </c>
      <c r="J27" s="15">
        <v>0</v>
      </c>
      <c r="K27" s="15">
        <v>0</v>
      </c>
      <c r="L27" s="15">
        <v>0</v>
      </c>
      <c r="M27" s="15">
        <v>0</v>
      </c>
      <c r="N27" s="15">
        <v>4</v>
      </c>
      <c r="O27" s="15">
        <v>90</v>
      </c>
      <c r="P27" s="15">
        <v>97.4</v>
      </c>
    </row>
    <row r="28" spans="1:16" x14ac:dyDescent="0.35">
      <c r="A28" s="15" t="s">
        <v>129</v>
      </c>
      <c r="B28" s="15" t="s">
        <v>150</v>
      </c>
      <c r="C28" s="15" t="s">
        <v>141</v>
      </c>
      <c r="D28" s="22" t="s">
        <v>131</v>
      </c>
      <c r="E28" s="22">
        <v>2019</v>
      </c>
      <c r="F28" s="18">
        <v>43670</v>
      </c>
      <c r="G28" s="15">
        <v>48</v>
      </c>
      <c r="H28" s="20" t="s">
        <v>154</v>
      </c>
      <c r="I28" s="15" t="s">
        <v>154</v>
      </c>
      <c r="J28" s="15">
        <v>0</v>
      </c>
      <c r="K28" s="15">
        <v>0</v>
      </c>
      <c r="L28" s="15">
        <v>0</v>
      </c>
      <c r="M28" s="15">
        <v>0</v>
      </c>
      <c r="N28" s="15">
        <v>3</v>
      </c>
      <c r="O28" s="15">
        <v>90</v>
      </c>
      <c r="P28" s="15">
        <v>79.459999999999994</v>
      </c>
    </row>
    <row r="29" spans="1:16" x14ac:dyDescent="0.35">
      <c r="A29" s="15" t="s">
        <v>129</v>
      </c>
      <c r="B29" s="15" t="s">
        <v>150</v>
      </c>
      <c r="C29" s="15" t="s">
        <v>141</v>
      </c>
      <c r="D29" s="22" t="s">
        <v>131</v>
      </c>
      <c r="E29" s="22">
        <v>2019</v>
      </c>
      <c r="F29" s="18">
        <v>43670</v>
      </c>
      <c r="G29" s="15">
        <v>56</v>
      </c>
      <c r="H29" s="20" t="s">
        <v>154</v>
      </c>
      <c r="I29" s="15" t="s">
        <v>154</v>
      </c>
      <c r="J29" s="15">
        <v>0</v>
      </c>
      <c r="K29" s="15">
        <v>0</v>
      </c>
      <c r="L29" s="15">
        <v>0</v>
      </c>
      <c r="M29" s="15">
        <v>0</v>
      </c>
      <c r="N29" s="15">
        <v>1</v>
      </c>
      <c r="O29" s="15">
        <v>84</v>
      </c>
      <c r="P29" s="15">
        <v>56.84</v>
      </c>
    </row>
    <row r="30" spans="1:16" x14ac:dyDescent="0.35">
      <c r="A30" s="15" t="s">
        <v>129</v>
      </c>
      <c r="B30" s="15" t="s">
        <v>150</v>
      </c>
      <c r="C30" s="15" t="s">
        <v>141</v>
      </c>
      <c r="D30" s="22" t="s">
        <v>131</v>
      </c>
      <c r="E30" s="22">
        <v>2019</v>
      </c>
      <c r="F30" s="18">
        <v>43670</v>
      </c>
      <c r="G30" s="15">
        <v>64</v>
      </c>
      <c r="H30" s="20" t="s">
        <v>154</v>
      </c>
      <c r="I30" s="15" t="s">
        <v>154</v>
      </c>
      <c r="J30" s="15">
        <v>0</v>
      </c>
      <c r="K30" s="15">
        <v>0</v>
      </c>
      <c r="L30" s="15">
        <v>0</v>
      </c>
      <c r="M30" s="15">
        <v>0</v>
      </c>
      <c r="N30" s="15">
        <v>25</v>
      </c>
      <c r="O30" s="15">
        <v>79</v>
      </c>
      <c r="P30" s="15">
        <v>100</v>
      </c>
    </row>
    <row r="31" spans="1:16" x14ac:dyDescent="0.35">
      <c r="A31" s="15" t="s">
        <v>129</v>
      </c>
      <c r="B31" s="15" t="s">
        <v>150</v>
      </c>
      <c r="C31" s="15" t="s">
        <v>141</v>
      </c>
      <c r="D31" s="22" t="s">
        <v>131</v>
      </c>
      <c r="E31" s="22">
        <v>2019</v>
      </c>
      <c r="F31" s="18">
        <v>43670</v>
      </c>
      <c r="G31" s="15">
        <v>72</v>
      </c>
      <c r="H31" s="20" t="s">
        <v>154</v>
      </c>
      <c r="I31" s="15" t="s">
        <v>154</v>
      </c>
      <c r="J31" s="15">
        <v>0</v>
      </c>
      <c r="K31" s="15">
        <v>0</v>
      </c>
      <c r="L31" s="15">
        <v>0</v>
      </c>
      <c r="M31" s="15">
        <v>0</v>
      </c>
      <c r="N31" s="15">
        <v>4</v>
      </c>
      <c r="O31" s="15">
        <v>100</v>
      </c>
      <c r="P31" s="15">
        <v>100</v>
      </c>
    </row>
    <row r="32" spans="1:16" x14ac:dyDescent="0.35">
      <c r="A32" s="15" t="s">
        <v>129</v>
      </c>
      <c r="B32" s="15" t="s">
        <v>150</v>
      </c>
      <c r="C32" s="15" t="s">
        <v>141</v>
      </c>
      <c r="D32" s="22" t="s">
        <v>131</v>
      </c>
      <c r="E32" s="22">
        <v>2019</v>
      </c>
      <c r="F32" s="18">
        <v>43670</v>
      </c>
      <c r="G32" s="15">
        <v>80</v>
      </c>
      <c r="H32" s="20" t="s">
        <v>154</v>
      </c>
      <c r="I32" s="15" t="s">
        <v>154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100</v>
      </c>
      <c r="P32" s="15">
        <v>97.92</v>
      </c>
    </row>
    <row r="33" spans="1:16" x14ac:dyDescent="0.35">
      <c r="A33" s="15" t="s">
        <v>129</v>
      </c>
      <c r="B33" s="15" t="s">
        <v>150</v>
      </c>
      <c r="C33" s="15" t="s">
        <v>145</v>
      </c>
      <c r="D33" s="22" t="s">
        <v>135</v>
      </c>
      <c r="E33" s="22">
        <v>2019</v>
      </c>
      <c r="F33" s="18">
        <v>43675</v>
      </c>
      <c r="G33" s="15">
        <v>8</v>
      </c>
      <c r="H33" s="20" t="s">
        <v>154</v>
      </c>
      <c r="I33" s="15" t="s">
        <v>154</v>
      </c>
      <c r="J33" s="15">
        <v>0</v>
      </c>
      <c r="K33" s="15">
        <v>0</v>
      </c>
      <c r="L33" s="15">
        <v>0</v>
      </c>
      <c r="M33" s="15">
        <v>0</v>
      </c>
      <c r="N33" s="15">
        <v>1</v>
      </c>
      <c r="O33" s="15">
        <v>20</v>
      </c>
      <c r="P33" s="15">
        <v>100</v>
      </c>
    </row>
    <row r="34" spans="1:16" x14ac:dyDescent="0.35">
      <c r="A34" s="15" t="s">
        <v>129</v>
      </c>
      <c r="B34" s="15" t="s">
        <v>150</v>
      </c>
      <c r="C34" s="15" t="s">
        <v>145</v>
      </c>
      <c r="D34" s="22" t="s">
        <v>135</v>
      </c>
      <c r="E34" s="22">
        <v>2019</v>
      </c>
      <c r="F34" s="18">
        <v>43675</v>
      </c>
      <c r="G34" s="15">
        <v>16</v>
      </c>
      <c r="H34" s="20" t="s">
        <v>154</v>
      </c>
      <c r="I34" s="15" t="s">
        <v>154</v>
      </c>
      <c r="J34" s="15">
        <v>0</v>
      </c>
      <c r="K34" s="15">
        <v>0</v>
      </c>
      <c r="L34" s="15">
        <v>0</v>
      </c>
      <c r="M34" s="15">
        <v>0</v>
      </c>
      <c r="N34" s="15">
        <v>4</v>
      </c>
      <c r="O34" s="15">
        <v>10</v>
      </c>
      <c r="P34" s="15">
        <v>100</v>
      </c>
    </row>
    <row r="35" spans="1:16" x14ac:dyDescent="0.35">
      <c r="A35" s="15" t="s">
        <v>129</v>
      </c>
      <c r="B35" s="15" t="s">
        <v>150</v>
      </c>
      <c r="C35" s="15" t="s">
        <v>145</v>
      </c>
      <c r="D35" s="22" t="s">
        <v>135</v>
      </c>
      <c r="E35" s="22">
        <v>2019</v>
      </c>
      <c r="F35" s="18">
        <v>43675</v>
      </c>
      <c r="G35" s="15">
        <v>24</v>
      </c>
      <c r="H35" s="20" t="s">
        <v>154</v>
      </c>
      <c r="I35" s="15" t="s">
        <v>154</v>
      </c>
      <c r="J35" s="15">
        <v>0</v>
      </c>
      <c r="K35" s="15">
        <v>0</v>
      </c>
      <c r="L35" s="15">
        <v>0</v>
      </c>
      <c r="M35" s="15">
        <v>0</v>
      </c>
      <c r="N35" s="15">
        <v>1</v>
      </c>
      <c r="O35" s="15">
        <v>20</v>
      </c>
      <c r="P35" s="15">
        <v>95.58</v>
      </c>
    </row>
    <row r="36" spans="1:16" x14ac:dyDescent="0.35">
      <c r="A36" s="15" t="s">
        <v>129</v>
      </c>
      <c r="B36" s="15" t="s">
        <v>150</v>
      </c>
      <c r="C36" s="15" t="s">
        <v>145</v>
      </c>
      <c r="D36" s="22" t="s">
        <v>135</v>
      </c>
      <c r="E36" s="22">
        <v>2019</v>
      </c>
      <c r="F36" s="18">
        <v>43675</v>
      </c>
      <c r="G36" s="15">
        <v>32</v>
      </c>
      <c r="H36" s="20" t="s">
        <v>154</v>
      </c>
      <c r="I36" s="15" t="s">
        <v>154</v>
      </c>
      <c r="J36" s="15">
        <v>0</v>
      </c>
      <c r="K36" s="15">
        <v>0</v>
      </c>
      <c r="L36" s="15">
        <v>0</v>
      </c>
      <c r="M36" s="15">
        <v>0</v>
      </c>
      <c r="N36" s="15">
        <v>1</v>
      </c>
      <c r="O36" s="15">
        <v>20</v>
      </c>
      <c r="P36" s="15">
        <v>81.28</v>
      </c>
    </row>
    <row r="37" spans="1:16" x14ac:dyDescent="0.35">
      <c r="A37" s="15" t="s">
        <v>129</v>
      </c>
      <c r="B37" s="15" t="s">
        <v>150</v>
      </c>
      <c r="C37" s="15" t="s">
        <v>145</v>
      </c>
      <c r="D37" s="22" t="s">
        <v>135</v>
      </c>
      <c r="E37" s="22">
        <v>2019</v>
      </c>
      <c r="F37" s="18">
        <v>43675</v>
      </c>
      <c r="G37" s="15">
        <v>40</v>
      </c>
      <c r="H37" s="20" t="s">
        <v>154</v>
      </c>
      <c r="I37" s="15" t="s">
        <v>154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40</v>
      </c>
      <c r="P37" s="15">
        <v>100</v>
      </c>
    </row>
    <row r="38" spans="1:16" x14ac:dyDescent="0.35">
      <c r="A38" s="15" t="s">
        <v>129</v>
      </c>
      <c r="B38" s="15" t="s">
        <v>150</v>
      </c>
      <c r="C38" s="15" t="s">
        <v>145</v>
      </c>
      <c r="D38" s="22" t="s">
        <v>135</v>
      </c>
      <c r="E38" s="22">
        <v>2019</v>
      </c>
      <c r="F38" s="18">
        <v>43675</v>
      </c>
      <c r="G38" s="15">
        <v>48</v>
      </c>
      <c r="H38" s="20" t="s">
        <v>154</v>
      </c>
      <c r="I38" s="15" t="s">
        <v>154</v>
      </c>
      <c r="J38" s="15">
        <v>0</v>
      </c>
      <c r="K38" s="15">
        <v>0</v>
      </c>
      <c r="L38" s="15">
        <v>0</v>
      </c>
      <c r="M38" s="15">
        <v>0</v>
      </c>
      <c r="N38" s="15">
        <v>3</v>
      </c>
      <c r="O38" s="15">
        <v>90</v>
      </c>
      <c r="P38" s="15">
        <v>90.12</v>
      </c>
    </row>
    <row r="39" spans="1:16" x14ac:dyDescent="0.35">
      <c r="A39" s="15" t="s">
        <v>129</v>
      </c>
      <c r="B39" s="15" t="s">
        <v>150</v>
      </c>
      <c r="C39" s="15" t="s">
        <v>145</v>
      </c>
      <c r="D39" s="22" t="s">
        <v>135</v>
      </c>
      <c r="E39" s="22">
        <v>2019</v>
      </c>
      <c r="F39" s="18">
        <v>43675</v>
      </c>
      <c r="G39" s="15">
        <v>56</v>
      </c>
      <c r="H39" s="20" t="s">
        <v>154</v>
      </c>
      <c r="I39" s="15" t="s">
        <v>154</v>
      </c>
      <c r="J39" s="15">
        <v>0</v>
      </c>
      <c r="K39" s="15">
        <v>0</v>
      </c>
      <c r="L39" s="15">
        <v>0</v>
      </c>
      <c r="M39" s="15">
        <v>0</v>
      </c>
      <c r="N39" s="15">
        <v>3</v>
      </c>
      <c r="O39" s="15">
        <v>20</v>
      </c>
      <c r="P39" s="15">
        <v>100</v>
      </c>
    </row>
    <row r="40" spans="1:16" x14ac:dyDescent="0.35">
      <c r="A40" s="15" t="s">
        <v>129</v>
      </c>
      <c r="B40" s="15" t="s">
        <v>150</v>
      </c>
      <c r="C40" s="15" t="s">
        <v>145</v>
      </c>
      <c r="D40" s="22" t="s">
        <v>135</v>
      </c>
      <c r="E40" s="22">
        <v>2019</v>
      </c>
      <c r="F40" s="18">
        <v>43675</v>
      </c>
      <c r="G40" s="15">
        <v>64</v>
      </c>
      <c r="H40" s="20" t="s">
        <v>154</v>
      </c>
      <c r="I40" s="15" t="s">
        <v>154</v>
      </c>
      <c r="J40" s="15">
        <v>0</v>
      </c>
      <c r="K40" s="15">
        <v>0</v>
      </c>
      <c r="L40" s="15">
        <v>0</v>
      </c>
      <c r="M40" s="15">
        <v>0</v>
      </c>
      <c r="N40" s="15">
        <v>3</v>
      </c>
      <c r="O40" s="15">
        <v>60</v>
      </c>
      <c r="P40" s="15">
        <v>100</v>
      </c>
    </row>
    <row r="41" spans="1:16" x14ac:dyDescent="0.35">
      <c r="A41" s="15" t="s">
        <v>129</v>
      </c>
      <c r="B41" s="15" t="s">
        <v>150</v>
      </c>
      <c r="C41" s="15" t="s">
        <v>145</v>
      </c>
      <c r="D41" s="22" t="s">
        <v>135</v>
      </c>
      <c r="E41" s="22">
        <v>2019</v>
      </c>
      <c r="F41" s="18">
        <v>43675</v>
      </c>
      <c r="G41" s="15">
        <v>72</v>
      </c>
      <c r="H41" s="20" t="s">
        <v>154</v>
      </c>
      <c r="I41" s="15" t="s">
        <v>154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70</v>
      </c>
      <c r="P41" s="15">
        <v>100</v>
      </c>
    </row>
    <row r="42" spans="1:16" x14ac:dyDescent="0.35">
      <c r="A42" s="15" t="s">
        <v>129</v>
      </c>
      <c r="B42" s="15" t="s">
        <v>150</v>
      </c>
      <c r="C42" s="15" t="s">
        <v>145</v>
      </c>
      <c r="D42" s="22" t="s">
        <v>135</v>
      </c>
      <c r="E42" s="22">
        <v>2019</v>
      </c>
      <c r="F42" s="18">
        <v>43675</v>
      </c>
      <c r="G42" s="15">
        <v>80</v>
      </c>
      <c r="H42" s="20" t="s">
        <v>154</v>
      </c>
      <c r="I42" s="15" t="s">
        <v>154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100</v>
      </c>
    </row>
    <row r="43" spans="1:16" x14ac:dyDescent="0.35">
      <c r="A43" s="15" t="s">
        <v>129</v>
      </c>
      <c r="B43" s="15" t="s">
        <v>150</v>
      </c>
      <c r="C43" s="15" t="s">
        <v>144</v>
      </c>
      <c r="D43" s="22" t="s">
        <v>134</v>
      </c>
      <c r="E43" s="22">
        <v>2019</v>
      </c>
      <c r="F43" s="18">
        <v>43677</v>
      </c>
      <c r="G43" s="15">
        <v>8</v>
      </c>
      <c r="H43" s="20" t="s">
        <v>154</v>
      </c>
      <c r="I43" s="15" t="s">
        <v>154</v>
      </c>
      <c r="J43" s="15">
        <v>0</v>
      </c>
      <c r="K43" s="15">
        <v>0</v>
      </c>
      <c r="L43" s="15">
        <v>0</v>
      </c>
      <c r="M43" s="15">
        <v>0</v>
      </c>
      <c r="N43" s="15">
        <v>3</v>
      </c>
      <c r="O43" s="15">
        <v>40</v>
      </c>
      <c r="P43" s="15">
        <v>92.46</v>
      </c>
    </row>
    <row r="44" spans="1:16" x14ac:dyDescent="0.35">
      <c r="A44" s="15" t="s">
        <v>129</v>
      </c>
      <c r="B44" s="15" t="s">
        <v>150</v>
      </c>
      <c r="C44" s="15" t="s">
        <v>144</v>
      </c>
      <c r="D44" s="22" t="s">
        <v>134</v>
      </c>
      <c r="E44" s="22">
        <v>2019</v>
      </c>
      <c r="F44" s="18">
        <v>43677</v>
      </c>
      <c r="G44" s="15">
        <v>16</v>
      </c>
      <c r="H44" s="20" t="s">
        <v>154</v>
      </c>
      <c r="I44" s="15" t="s">
        <v>154</v>
      </c>
      <c r="J44" s="15">
        <v>0</v>
      </c>
      <c r="K44" s="15">
        <v>0</v>
      </c>
      <c r="L44" s="15">
        <v>0</v>
      </c>
      <c r="M44" s="15">
        <v>0</v>
      </c>
      <c r="N44" s="15">
        <v>3</v>
      </c>
      <c r="O44" s="15">
        <v>30</v>
      </c>
      <c r="P44" s="15">
        <v>88.56</v>
      </c>
    </row>
    <row r="45" spans="1:16" x14ac:dyDescent="0.35">
      <c r="A45" s="15" t="s">
        <v>129</v>
      </c>
      <c r="B45" s="15" t="s">
        <v>150</v>
      </c>
      <c r="C45" s="15" t="s">
        <v>144</v>
      </c>
      <c r="D45" s="22" t="s">
        <v>134</v>
      </c>
      <c r="E45" s="22">
        <v>2019</v>
      </c>
      <c r="F45" s="18">
        <v>43677</v>
      </c>
      <c r="G45" s="15">
        <v>24</v>
      </c>
      <c r="H45" s="20" t="s">
        <v>154</v>
      </c>
      <c r="I45" s="15" t="s">
        <v>154</v>
      </c>
      <c r="J45" s="15">
        <v>0</v>
      </c>
      <c r="K45" s="15">
        <v>0</v>
      </c>
      <c r="L45" s="15">
        <v>0</v>
      </c>
      <c r="M45" s="15">
        <v>0</v>
      </c>
      <c r="N45" s="15">
        <v>1</v>
      </c>
      <c r="O45" s="15">
        <v>65</v>
      </c>
      <c r="P45" s="15">
        <v>92.2</v>
      </c>
    </row>
    <row r="46" spans="1:16" x14ac:dyDescent="0.35">
      <c r="A46" s="15" t="s">
        <v>129</v>
      </c>
      <c r="B46" s="15" t="s">
        <v>150</v>
      </c>
      <c r="C46" s="15" t="s">
        <v>144</v>
      </c>
      <c r="D46" s="22" t="s">
        <v>134</v>
      </c>
      <c r="E46" s="22">
        <v>2019</v>
      </c>
      <c r="F46" s="18">
        <v>43677</v>
      </c>
      <c r="G46" s="15">
        <v>32</v>
      </c>
      <c r="H46" s="20" t="s">
        <v>154</v>
      </c>
      <c r="I46" s="15" t="s">
        <v>154</v>
      </c>
      <c r="J46" s="15">
        <v>0</v>
      </c>
      <c r="K46" s="15">
        <v>0</v>
      </c>
      <c r="L46" s="15">
        <v>0</v>
      </c>
      <c r="M46" s="15">
        <v>0</v>
      </c>
      <c r="N46" s="15">
        <v>5</v>
      </c>
      <c r="O46" s="15">
        <v>40</v>
      </c>
      <c r="P46" s="15">
        <v>98.44</v>
      </c>
    </row>
    <row r="47" spans="1:16" x14ac:dyDescent="0.35">
      <c r="A47" s="15" t="s">
        <v>129</v>
      </c>
      <c r="B47" s="15" t="s">
        <v>150</v>
      </c>
      <c r="C47" s="15" t="s">
        <v>144</v>
      </c>
      <c r="D47" s="22" t="s">
        <v>134</v>
      </c>
      <c r="E47" s="22">
        <v>2019</v>
      </c>
      <c r="F47" s="18">
        <v>43677</v>
      </c>
      <c r="G47" s="15">
        <v>40</v>
      </c>
      <c r="H47" s="20" t="s">
        <v>154</v>
      </c>
      <c r="I47" s="15" t="s">
        <v>154</v>
      </c>
      <c r="J47" s="15">
        <v>0</v>
      </c>
      <c r="K47" s="15">
        <v>0</v>
      </c>
      <c r="L47" s="15">
        <v>0</v>
      </c>
      <c r="M47" s="15">
        <v>0</v>
      </c>
      <c r="N47" s="15">
        <v>2</v>
      </c>
      <c r="O47" s="15">
        <v>30</v>
      </c>
      <c r="P47" s="15">
        <v>98.96</v>
      </c>
    </row>
    <row r="48" spans="1:16" x14ac:dyDescent="0.35">
      <c r="A48" s="15" t="s">
        <v>129</v>
      </c>
      <c r="B48" s="15" t="s">
        <v>150</v>
      </c>
      <c r="C48" s="15" t="s">
        <v>144</v>
      </c>
      <c r="D48" s="22" t="s">
        <v>134</v>
      </c>
      <c r="E48" s="22">
        <v>2019</v>
      </c>
      <c r="F48" s="18">
        <v>43677</v>
      </c>
      <c r="G48" s="15">
        <v>48</v>
      </c>
      <c r="H48" s="20" t="s">
        <v>154</v>
      </c>
      <c r="I48" s="15" t="s">
        <v>154</v>
      </c>
      <c r="J48" s="15">
        <v>0</v>
      </c>
      <c r="K48" s="15">
        <v>0</v>
      </c>
      <c r="L48" s="15">
        <v>0</v>
      </c>
      <c r="M48" s="15">
        <v>0</v>
      </c>
      <c r="N48" s="15">
        <v>3</v>
      </c>
      <c r="O48" s="15">
        <v>80</v>
      </c>
      <c r="P48" s="15">
        <v>98.44</v>
      </c>
    </row>
    <row r="49" spans="1:16" x14ac:dyDescent="0.35">
      <c r="A49" s="15" t="s">
        <v>129</v>
      </c>
      <c r="B49" s="15" t="s">
        <v>150</v>
      </c>
      <c r="C49" s="15" t="s">
        <v>144</v>
      </c>
      <c r="D49" s="22" t="s">
        <v>134</v>
      </c>
      <c r="E49" s="22">
        <v>2019</v>
      </c>
      <c r="F49" s="18">
        <v>43677</v>
      </c>
      <c r="G49" s="15">
        <v>56</v>
      </c>
      <c r="H49" s="20" t="s">
        <v>154</v>
      </c>
      <c r="I49" s="15" t="s">
        <v>154</v>
      </c>
      <c r="J49" s="15">
        <v>0</v>
      </c>
      <c r="K49" s="15">
        <v>0</v>
      </c>
      <c r="L49" s="15">
        <v>0</v>
      </c>
      <c r="M49" s="15">
        <v>0</v>
      </c>
      <c r="N49" s="15">
        <v>1</v>
      </c>
      <c r="O49" s="15">
        <v>30</v>
      </c>
      <c r="P49" s="15">
        <v>95.58</v>
      </c>
    </row>
    <row r="50" spans="1:16" x14ac:dyDescent="0.35">
      <c r="A50" s="15" t="s">
        <v>129</v>
      </c>
      <c r="B50" s="15" t="s">
        <v>150</v>
      </c>
      <c r="C50" s="15" t="s">
        <v>144</v>
      </c>
      <c r="D50" s="22" t="s">
        <v>134</v>
      </c>
      <c r="E50" s="22">
        <v>2019</v>
      </c>
      <c r="F50" s="18">
        <v>43677</v>
      </c>
      <c r="G50" s="15">
        <v>64</v>
      </c>
      <c r="H50" s="20" t="s">
        <v>154</v>
      </c>
      <c r="I50" s="15" t="s">
        <v>154</v>
      </c>
      <c r="J50" s="15">
        <v>0</v>
      </c>
      <c r="K50" s="15">
        <v>0</v>
      </c>
      <c r="L50" s="15">
        <v>0</v>
      </c>
      <c r="M50" s="15">
        <v>0</v>
      </c>
      <c r="N50" s="15">
        <v>3</v>
      </c>
      <c r="O50" s="15">
        <v>40</v>
      </c>
      <c r="P50" s="15">
        <v>100</v>
      </c>
    </row>
    <row r="51" spans="1:16" x14ac:dyDescent="0.35">
      <c r="A51" s="15" t="s">
        <v>129</v>
      </c>
      <c r="B51" s="15" t="s">
        <v>150</v>
      </c>
      <c r="C51" s="15" t="s">
        <v>144</v>
      </c>
      <c r="D51" s="22" t="s">
        <v>134</v>
      </c>
      <c r="E51" s="22">
        <v>2019</v>
      </c>
      <c r="F51" s="18">
        <v>43677</v>
      </c>
      <c r="G51" s="15">
        <v>72</v>
      </c>
      <c r="H51" s="20" t="s">
        <v>154</v>
      </c>
      <c r="I51" s="15" t="s">
        <v>154</v>
      </c>
      <c r="J51" s="15">
        <v>0</v>
      </c>
      <c r="K51" s="15">
        <v>0</v>
      </c>
      <c r="L51" s="15">
        <v>0</v>
      </c>
      <c r="M51" s="15">
        <v>0</v>
      </c>
      <c r="N51" s="15">
        <v>7</v>
      </c>
      <c r="O51" s="15">
        <v>60</v>
      </c>
      <c r="P51" s="15">
        <v>100</v>
      </c>
    </row>
    <row r="52" spans="1:16" x14ac:dyDescent="0.35">
      <c r="A52" s="15" t="s">
        <v>129</v>
      </c>
      <c r="B52" s="15" t="s">
        <v>150</v>
      </c>
      <c r="C52" s="15" t="s">
        <v>144</v>
      </c>
      <c r="D52" s="22" t="s">
        <v>134</v>
      </c>
      <c r="E52" s="22">
        <v>2019</v>
      </c>
      <c r="F52" s="18">
        <v>43677</v>
      </c>
      <c r="G52" s="15">
        <v>80</v>
      </c>
      <c r="H52" s="20" t="s">
        <v>154</v>
      </c>
      <c r="I52" s="15" t="s">
        <v>154</v>
      </c>
      <c r="J52" s="15">
        <v>0</v>
      </c>
      <c r="K52" s="15">
        <v>0</v>
      </c>
      <c r="L52" s="15">
        <v>0</v>
      </c>
      <c r="M52" s="15">
        <v>0</v>
      </c>
      <c r="N52" s="15">
        <v>4</v>
      </c>
      <c r="O52" s="15">
        <v>35</v>
      </c>
      <c r="P52" s="15">
        <v>100</v>
      </c>
    </row>
    <row r="53" spans="1:16" x14ac:dyDescent="0.35">
      <c r="A53" s="15" t="s">
        <v>129</v>
      </c>
      <c r="B53" s="15" t="s">
        <v>150</v>
      </c>
      <c r="C53" s="15" t="s">
        <v>174</v>
      </c>
      <c r="D53" s="22" t="s">
        <v>137</v>
      </c>
      <c r="E53" s="22">
        <v>2019</v>
      </c>
      <c r="F53" s="18">
        <v>43677</v>
      </c>
      <c r="G53" s="15">
        <v>8</v>
      </c>
      <c r="H53" s="20" t="s">
        <v>154</v>
      </c>
      <c r="I53" s="15" t="s">
        <v>154</v>
      </c>
      <c r="J53" s="15">
        <v>0</v>
      </c>
      <c r="K53" s="15">
        <v>0</v>
      </c>
      <c r="L53" s="15">
        <v>0</v>
      </c>
      <c r="M53" s="15">
        <v>0</v>
      </c>
      <c r="N53" s="15">
        <v>1</v>
      </c>
      <c r="O53" s="15">
        <v>10</v>
      </c>
      <c r="P53" s="15">
        <v>100</v>
      </c>
    </row>
    <row r="54" spans="1:16" x14ac:dyDescent="0.35">
      <c r="A54" s="15" t="s">
        <v>129</v>
      </c>
      <c r="B54" s="15" t="s">
        <v>150</v>
      </c>
      <c r="C54" s="15" t="s">
        <v>174</v>
      </c>
      <c r="D54" s="22" t="s">
        <v>137</v>
      </c>
      <c r="E54" s="22">
        <v>2019</v>
      </c>
      <c r="F54" s="18">
        <v>43677</v>
      </c>
      <c r="G54" s="15">
        <v>16</v>
      </c>
      <c r="H54" s="20" t="s">
        <v>154</v>
      </c>
      <c r="I54" s="15" t="s">
        <v>154</v>
      </c>
      <c r="J54" s="15">
        <v>0</v>
      </c>
      <c r="K54" s="15">
        <v>0</v>
      </c>
      <c r="L54" s="15">
        <v>0</v>
      </c>
      <c r="M54" s="15">
        <v>0</v>
      </c>
      <c r="N54" s="15">
        <v>1</v>
      </c>
      <c r="O54" s="15">
        <v>70</v>
      </c>
      <c r="P54" s="15">
        <v>99.22</v>
      </c>
    </row>
    <row r="55" spans="1:16" x14ac:dyDescent="0.35">
      <c r="A55" s="15" t="s">
        <v>129</v>
      </c>
      <c r="B55" s="15" t="s">
        <v>150</v>
      </c>
      <c r="C55" s="15" t="s">
        <v>174</v>
      </c>
      <c r="D55" s="22" t="s">
        <v>137</v>
      </c>
      <c r="E55" s="22">
        <v>2019</v>
      </c>
      <c r="F55" s="18">
        <v>43677</v>
      </c>
      <c r="G55" s="15">
        <v>24</v>
      </c>
      <c r="H55" s="20" t="s">
        <v>154</v>
      </c>
      <c r="I55" s="15" t="s">
        <v>154</v>
      </c>
      <c r="J55" s="15">
        <v>0</v>
      </c>
      <c r="K55" s="15">
        <v>0</v>
      </c>
      <c r="L55" s="15">
        <v>0</v>
      </c>
      <c r="M55" s="15">
        <v>0</v>
      </c>
      <c r="N55" s="15">
        <v>1</v>
      </c>
      <c r="O55" s="15">
        <v>50</v>
      </c>
      <c r="P55" s="15">
        <v>100</v>
      </c>
    </row>
    <row r="56" spans="1:16" x14ac:dyDescent="0.35">
      <c r="A56" s="15" t="s">
        <v>129</v>
      </c>
      <c r="B56" s="15" t="s">
        <v>150</v>
      </c>
      <c r="C56" s="15" t="s">
        <v>174</v>
      </c>
      <c r="D56" s="22" t="s">
        <v>137</v>
      </c>
      <c r="E56" s="22">
        <v>2019</v>
      </c>
      <c r="F56" s="18">
        <v>43677</v>
      </c>
      <c r="G56" s="15">
        <v>32</v>
      </c>
      <c r="H56" s="20" t="s">
        <v>154</v>
      </c>
      <c r="I56" s="15" t="s">
        <v>154</v>
      </c>
      <c r="J56" s="15">
        <v>0</v>
      </c>
      <c r="K56" s="15">
        <v>0</v>
      </c>
      <c r="L56" s="15">
        <v>0</v>
      </c>
      <c r="M56" s="15">
        <v>0</v>
      </c>
      <c r="N56" s="15">
        <v>2</v>
      </c>
      <c r="O56" s="15">
        <v>20</v>
      </c>
      <c r="P56" s="15">
        <v>98.44</v>
      </c>
    </row>
    <row r="57" spans="1:16" x14ac:dyDescent="0.35">
      <c r="A57" s="15" t="s">
        <v>129</v>
      </c>
      <c r="B57" s="15" t="s">
        <v>150</v>
      </c>
      <c r="C57" s="15" t="s">
        <v>174</v>
      </c>
      <c r="D57" s="22" t="s">
        <v>137</v>
      </c>
      <c r="E57" s="22">
        <v>2019</v>
      </c>
      <c r="F57" s="18">
        <v>43677</v>
      </c>
      <c r="G57" s="15">
        <v>40</v>
      </c>
      <c r="H57" s="20" t="s">
        <v>154</v>
      </c>
      <c r="I57" s="15" t="s">
        <v>154</v>
      </c>
      <c r="J57" s="15">
        <v>0</v>
      </c>
      <c r="K57" s="15">
        <v>0</v>
      </c>
      <c r="L57" s="15">
        <v>0</v>
      </c>
      <c r="M57" s="15">
        <v>0</v>
      </c>
      <c r="N57" s="15">
        <v>2</v>
      </c>
      <c r="O57" s="15">
        <v>22</v>
      </c>
      <c r="P57" s="15">
        <v>96.36</v>
      </c>
    </row>
    <row r="58" spans="1:16" x14ac:dyDescent="0.35">
      <c r="A58" s="15" t="s">
        <v>129</v>
      </c>
      <c r="B58" s="15" t="s">
        <v>150</v>
      </c>
      <c r="C58" s="15" t="s">
        <v>174</v>
      </c>
      <c r="D58" s="22" t="s">
        <v>137</v>
      </c>
      <c r="E58" s="22">
        <v>2019</v>
      </c>
      <c r="F58" s="18">
        <v>43677</v>
      </c>
      <c r="G58" s="15">
        <v>48</v>
      </c>
      <c r="H58" s="20" t="s">
        <v>154</v>
      </c>
      <c r="I58" s="15" t="s">
        <v>154</v>
      </c>
      <c r="J58" s="15">
        <v>0</v>
      </c>
      <c r="K58" s="15">
        <v>0</v>
      </c>
      <c r="L58" s="15">
        <v>0</v>
      </c>
      <c r="M58" s="15">
        <v>0</v>
      </c>
      <c r="N58" s="15">
        <v>17</v>
      </c>
      <c r="O58" s="15">
        <v>36</v>
      </c>
      <c r="P58" s="15">
        <v>99.48</v>
      </c>
    </row>
    <row r="59" spans="1:16" x14ac:dyDescent="0.35">
      <c r="A59" s="15" t="s">
        <v>129</v>
      </c>
      <c r="B59" s="15" t="s">
        <v>150</v>
      </c>
      <c r="C59" s="15" t="s">
        <v>174</v>
      </c>
      <c r="D59" s="22" t="s">
        <v>137</v>
      </c>
      <c r="E59" s="22">
        <v>2019</v>
      </c>
      <c r="F59" s="18">
        <v>43677</v>
      </c>
      <c r="G59" s="15">
        <v>56</v>
      </c>
      <c r="H59" s="20" t="s">
        <v>154</v>
      </c>
      <c r="I59" s="15" t="s">
        <v>154</v>
      </c>
      <c r="J59" s="15">
        <v>0</v>
      </c>
      <c r="K59" s="15">
        <v>0</v>
      </c>
      <c r="L59" s="15">
        <v>0</v>
      </c>
      <c r="M59" s="15">
        <v>0</v>
      </c>
      <c r="N59" s="15">
        <v>22</v>
      </c>
      <c r="O59" s="15">
        <v>23</v>
      </c>
      <c r="P59" s="15">
        <v>96.88</v>
      </c>
    </row>
    <row r="60" spans="1:16" x14ac:dyDescent="0.35">
      <c r="A60" s="15" t="s">
        <v>129</v>
      </c>
      <c r="B60" s="15" t="s">
        <v>150</v>
      </c>
      <c r="C60" s="15" t="s">
        <v>174</v>
      </c>
      <c r="D60" s="22" t="s">
        <v>137</v>
      </c>
      <c r="E60" s="22">
        <v>2019</v>
      </c>
      <c r="F60" s="18">
        <v>43677</v>
      </c>
      <c r="G60" s="15">
        <v>64</v>
      </c>
      <c r="H60" s="20" t="s">
        <v>154</v>
      </c>
      <c r="I60" s="15" t="s">
        <v>154</v>
      </c>
      <c r="J60" s="15">
        <v>0</v>
      </c>
      <c r="K60" s="15">
        <v>0</v>
      </c>
      <c r="L60" s="15">
        <v>0</v>
      </c>
      <c r="M60" s="15">
        <v>0</v>
      </c>
      <c r="N60" s="15">
        <v>3</v>
      </c>
      <c r="O60" s="15">
        <v>21</v>
      </c>
      <c r="P60" s="15">
        <v>100</v>
      </c>
    </row>
    <row r="61" spans="1:16" x14ac:dyDescent="0.35">
      <c r="A61" s="15" t="s">
        <v>129</v>
      </c>
      <c r="B61" s="15" t="s">
        <v>150</v>
      </c>
      <c r="C61" s="15" t="s">
        <v>174</v>
      </c>
      <c r="D61" s="22" t="s">
        <v>137</v>
      </c>
      <c r="E61" s="22">
        <v>2019</v>
      </c>
      <c r="F61" s="18">
        <v>43677</v>
      </c>
      <c r="G61" s="15">
        <v>72</v>
      </c>
      <c r="H61" s="20" t="s">
        <v>154</v>
      </c>
      <c r="I61" s="15" t="s">
        <v>154</v>
      </c>
      <c r="J61" s="15">
        <v>0</v>
      </c>
      <c r="K61" s="15">
        <v>0</v>
      </c>
      <c r="L61" s="15">
        <v>0</v>
      </c>
      <c r="M61" s="15">
        <v>0</v>
      </c>
      <c r="N61" s="15">
        <v>35</v>
      </c>
      <c r="O61" s="15">
        <v>18</v>
      </c>
      <c r="P61" s="15">
        <v>99.48</v>
      </c>
    </row>
    <row r="62" spans="1:16" x14ac:dyDescent="0.35">
      <c r="A62" s="15" t="s">
        <v>129</v>
      </c>
      <c r="B62" s="15" t="s">
        <v>150</v>
      </c>
      <c r="C62" s="15" t="s">
        <v>174</v>
      </c>
      <c r="D62" s="22" t="s">
        <v>137</v>
      </c>
      <c r="E62" s="22">
        <v>2019</v>
      </c>
      <c r="F62" s="18">
        <v>43677</v>
      </c>
      <c r="G62" s="15">
        <v>80</v>
      </c>
      <c r="H62" s="20" t="s">
        <v>154</v>
      </c>
      <c r="I62" s="15" t="s">
        <v>154</v>
      </c>
      <c r="J62" s="15">
        <v>0</v>
      </c>
      <c r="K62" s="15">
        <v>0</v>
      </c>
      <c r="L62" s="15">
        <v>0</v>
      </c>
      <c r="M62" s="15">
        <v>0</v>
      </c>
      <c r="N62" s="15">
        <v>1</v>
      </c>
      <c r="O62" s="15">
        <v>20</v>
      </c>
      <c r="P62" s="15">
        <v>93.76</v>
      </c>
    </row>
    <row r="63" spans="1:16" x14ac:dyDescent="0.35">
      <c r="A63" s="15" t="s">
        <v>129</v>
      </c>
      <c r="B63" s="15" t="s">
        <v>150</v>
      </c>
      <c r="C63" s="15" t="s">
        <v>148</v>
      </c>
      <c r="D63" s="22" t="s">
        <v>138</v>
      </c>
      <c r="E63" s="22">
        <v>2019</v>
      </c>
      <c r="F63" s="18">
        <v>43679</v>
      </c>
      <c r="G63" s="15">
        <v>8</v>
      </c>
      <c r="H63" s="20" t="s">
        <v>154</v>
      </c>
      <c r="I63" s="15" t="s">
        <v>154</v>
      </c>
      <c r="J63" s="15">
        <v>0</v>
      </c>
      <c r="K63" s="15">
        <v>0</v>
      </c>
      <c r="L63" s="15">
        <v>0</v>
      </c>
      <c r="M63" s="15">
        <v>0</v>
      </c>
      <c r="N63" s="15">
        <v>1</v>
      </c>
      <c r="O63" s="15">
        <v>90</v>
      </c>
      <c r="P63" s="15">
        <v>70.36</v>
      </c>
    </row>
    <row r="64" spans="1:16" x14ac:dyDescent="0.35">
      <c r="A64" s="15" t="s">
        <v>129</v>
      </c>
      <c r="B64" s="15" t="s">
        <v>150</v>
      </c>
      <c r="C64" s="15" t="s">
        <v>148</v>
      </c>
      <c r="D64" s="22" t="s">
        <v>138</v>
      </c>
      <c r="E64" s="22">
        <v>2019</v>
      </c>
      <c r="F64" s="18">
        <v>43679</v>
      </c>
      <c r="G64" s="15">
        <v>16</v>
      </c>
      <c r="H64" s="20" t="s">
        <v>154</v>
      </c>
      <c r="I64" s="15" t="s">
        <v>154</v>
      </c>
      <c r="J64" s="15">
        <v>0</v>
      </c>
      <c r="K64" s="15">
        <v>0</v>
      </c>
      <c r="L64" s="15">
        <v>0</v>
      </c>
      <c r="M64" s="15">
        <v>0</v>
      </c>
      <c r="N64" s="15">
        <v>1</v>
      </c>
      <c r="O64" s="15">
        <v>100</v>
      </c>
      <c r="P64" s="15">
        <v>98.18</v>
      </c>
    </row>
    <row r="65" spans="1:16" x14ac:dyDescent="0.35">
      <c r="A65" s="15" t="s">
        <v>129</v>
      </c>
      <c r="B65" s="15" t="s">
        <v>150</v>
      </c>
      <c r="C65" s="15" t="s">
        <v>148</v>
      </c>
      <c r="D65" s="22" t="s">
        <v>138</v>
      </c>
      <c r="E65" s="22">
        <v>2019</v>
      </c>
      <c r="F65" s="18">
        <v>43679</v>
      </c>
      <c r="G65" s="15">
        <v>24</v>
      </c>
      <c r="H65" s="20" t="s">
        <v>154</v>
      </c>
      <c r="I65" s="15" t="s">
        <v>154</v>
      </c>
      <c r="J65" s="15">
        <v>0</v>
      </c>
      <c r="K65" s="15">
        <v>0</v>
      </c>
      <c r="L65" s="15">
        <v>0</v>
      </c>
      <c r="M65" s="15">
        <v>0</v>
      </c>
      <c r="N65" s="15">
        <v>1</v>
      </c>
      <c r="O65" s="15">
        <v>100</v>
      </c>
      <c r="P65" s="15">
        <v>100</v>
      </c>
    </row>
    <row r="66" spans="1:16" x14ac:dyDescent="0.35">
      <c r="A66" s="15" t="s">
        <v>129</v>
      </c>
      <c r="B66" s="15" t="s">
        <v>150</v>
      </c>
      <c r="C66" s="15" t="s">
        <v>148</v>
      </c>
      <c r="D66" s="22" t="s">
        <v>138</v>
      </c>
      <c r="E66" s="22">
        <v>2019</v>
      </c>
      <c r="F66" s="18">
        <v>43679</v>
      </c>
      <c r="G66" s="15">
        <v>32</v>
      </c>
      <c r="H66" s="20" t="s">
        <v>154</v>
      </c>
      <c r="I66" s="15" t="s">
        <v>154</v>
      </c>
      <c r="J66" s="15">
        <v>0</v>
      </c>
      <c r="K66" s="15">
        <v>0</v>
      </c>
      <c r="L66" s="15">
        <v>0</v>
      </c>
      <c r="M66" s="15">
        <v>0</v>
      </c>
      <c r="N66" s="15">
        <v>1</v>
      </c>
      <c r="O66" s="15">
        <v>90</v>
      </c>
      <c r="P66" s="15">
        <v>100</v>
      </c>
    </row>
    <row r="67" spans="1:16" x14ac:dyDescent="0.35">
      <c r="A67" s="15" t="s">
        <v>129</v>
      </c>
      <c r="B67" s="15" t="s">
        <v>150</v>
      </c>
      <c r="C67" s="15" t="s">
        <v>148</v>
      </c>
      <c r="D67" s="22" t="s">
        <v>138</v>
      </c>
      <c r="E67" s="22">
        <v>2019</v>
      </c>
      <c r="F67" s="18">
        <v>43679</v>
      </c>
      <c r="G67" s="15">
        <v>40</v>
      </c>
      <c r="H67" s="20" t="s">
        <v>154</v>
      </c>
      <c r="I67" s="15" t="s">
        <v>154</v>
      </c>
      <c r="J67" s="15">
        <v>0</v>
      </c>
      <c r="K67" s="15">
        <v>0</v>
      </c>
      <c r="L67" s="15">
        <v>0</v>
      </c>
      <c r="M67" s="15">
        <v>0</v>
      </c>
      <c r="N67" s="15">
        <v>2</v>
      </c>
      <c r="O67" s="15">
        <v>70</v>
      </c>
      <c r="P67" s="15">
        <v>100</v>
      </c>
    </row>
    <row r="68" spans="1:16" x14ac:dyDescent="0.35">
      <c r="A68" s="15" t="s">
        <v>129</v>
      </c>
      <c r="B68" s="15" t="s">
        <v>150</v>
      </c>
      <c r="C68" s="15" t="s">
        <v>148</v>
      </c>
      <c r="D68" s="22" t="s">
        <v>138</v>
      </c>
      <c r="E68" s="22">
        <v>2019</v>
      </c>
      <c r="F68" s="18">
        <v>43679</v>
      </c>
      <c r="G68" s="15">
        <v>48</v>
      </c>
      <c r="H68" s="20" t="s">
        <v>154</v>
      </c>
      <c r="I68" s="15" t="s">
        <v>154</v>
      </c>
      <c r="J68" s="15">
        <v>0</v>
      </c>
      <c r="K68" s="15">
        <v>0</v>
      </c>
      <c r="L68" s="15">
        <v>0</v>
      </c>
      <c r="M68" s="15">
        <v>0</v>
      </c>
      <c r="N68" s="15">
        <v>1</v>
      </c>
      <c r="O68" s="15">
        <v>70</v>
      </c>
      <c r="P68" s="15">
        <v>100</v>
      </c>
    </row>
    <row r="69" spans="1:16" x14ac:dyDescent="0.35">
      <c r="A69" s="15" t="s">
        <v>129</v>
      </c>
      <c r="B69" s="15" t="s">
        <v>150</v>
      </c>
      <c r="C69" s="15" t="s">
        <v>148</v>
      </c>
      <c r="D69" s="22" t="s">
        <v>138</v>
      </c>
      <c r="E69" s="22">
        <v>2019</v>
      </c>
      <c r="F69" s="18">
        <v>43679</v>
      </c>
      <c r="G69" s="15">
        <v>56</v>
      </c>
      <c r="H69" s="20" t="s">
        <v>154</v>
      </c>
      <c r="I69" s="15" t="s">
        <v>154</v>
      </c>
      <c r="J69" s="15">
        <v>0</v>
      </c>
      <c r="K69" s="15">
        <v>0</v>
      </c>
      <c r="L69" s="15">
        <v>0</v>
      </c>
      <c r="M69" s="15">
        <v>0</v>
      </c>
      <c r="N69" s="15">
        <v>2</v>
      </c>
      <c r="O69" s="15">
        <v>50</v>
      </c>
      <c r="P69" s="15">
        <v>100</v>
      </c>
    </row>
    <row r="70" spans="1:16" x14ac:dyDescent="0.35">
      <c r="A70" s="15" t="s">
        <v>129</v>
      </c>
      <c r="B70" s="15" t="s">
        <v>150</v>
      </c>
      <c r="C70" s="15" t="s">
        <v>148</v>
      </c>
      <c r="D70" s="22" t="s">
        <v>138</v>
      </c>
      <c r="E70" s="22">
        <v>2019</v>
      </c>
      <c r="F70" s="18">
        <v>43679</v>
      </c>
      <c r="G70" s="15">
        <v>64</v>
      </c>
      <c r="H70" s="20" t="s">
        <v>154</v>
      </c>
      <c r="I70" s="15" t="s">
        <v>154</v>
      </c>
      <c r="J70" s="15">
        <v>0</v>
      </c>
      <c r="K70" s="15">
        <v>0</v>
      </c>
      <c r="L70" s="15">
        <v>0</v>
      </c>
      <c r="M70" s="15">
        <v>0</v>
      </c>
      <c r="N70" s="15">
        <v>1</v>
      </c>
      <c r="O70" s="15">
        <v>70</v>
      </c>
      <c r="P70" s="15">
        <v>100</v>
      </c>
    </row>
    <row r="71" spans="1:16" x14ac:dyDescent="0.35">
      <c r="A71" s="15" t="s">
        <v>129</v>
      </c>
      <c r="B71" s="15" t="s">
        <v>150</v>
      </c>
      <c r="C71" s="15" t="s">
        <v>148</v>
      </c>
      <c r="D71" s="22" t="s">
        <v>138</v>
      </c>
      <c r="E71" s="22">
        <v>2019</v>
      </c>
      <c r="F71" s="18">
        <v>43679</v>
      </c>
      <c r="G71" s="15">
        <v>72</v>
      </c>
      <c r="H71" s="20" t="s">
        <v>154</v>
      </c>
      <c r="I71" s="15" t="s">
        <v>154</v>
      </c>
      <c r="J71" s="15">
        <v>0</v>
      </c>
      <c r="K71" s="15">
        <v>0</v>
      </c>
      <c r="L71" s="15">
        <v>0</v>
      </c>
      <c r="M71" s="15">
        <v>0</v>
      </c>
      <c r="N71" s="15">
        <v>1</v>
      </c>
      <c r="O71" s="15">
        <v>18</v>
      </c>
      <c r="P71" s="15">
        <v>100</v>
      </c>
    </row>
    <row r="72" spans="1:16" x14ac:dyDescent="0.35">
      <c r="A72" s="15" t="s">
        <v>129</v>
      </c>
      <c r="B72" s="15" t="s">
        <v>150</v>
      </c>
      <c r="C72" s="15" t="s">
        <v>148</v>
      </c>
      <c r="D72" s="22" t="s">
        <v>138</v>
      </c>
      <c r="E72" s="22">
        <v>2019</v>
      </c>
      <c r="F72" s="18">
        <v>43679</v>
      </c>
      <c r="G72" s="15">
        <v>80</v>
      </c>
      <c r="H72" s="20" t="s">
        <v>154</v>
      </c>
      <c r="I72" s="15" t="s">
        <v>154</v>
      </c>
      <c r="J72" s="15">
        <v>0</v>
      </c>
      <c r="K72" s="15">
        <v>0</v>
      </c>
      <c r="L72" s="15">
        <v>0</v>
      </c>
      <c r="M72" s="15">
        <v>0</v>
      </c>
      <c r="N72" s="15">
        <v>1</v>
      </c>
      <c r="O72" s="15">
        <v>20</v>
      </c>
      <c r="P72" s="15">
        <v>91.16</v>
      </c>
    </row>
    <row r="73" spans="1:16" x14ac:dyDescent="0.35">
      <c r="A73" s="15" t="s">
        <v>129</v>
      </c>
      <c r="B73" s="15" t="s">
        <v>150</v>
      </c>
      <c r="C73" s="15" t="s">
        <v>140</v>
      </c>
      <c r="D73" s="22" t="s">
        <v>130</v>
      </c>
      <c r="E73" s="22">
        <v>2019</v>
      </c>
      <c r="F73" s="18">
        <v>43669</v>
      </c>
      <c r="G73" s="15">
        <v>8</v>
      </c>
      <c r="H73" s="20" t="s">
        <v>154</v>
      </c>
      <c r="I73" s="15" t="s">
        <v>154</v>
      </c>
      <c r="J73" s="15">
        <v>0</v>
      </c>
      <c r="K73" s="15">
        <v>0</v>
      </c>
      <c r="L73" s="15">
        <v>0</v>
      </c>
      <c r="M73" s="15">
        <v>0</v>
      </c>
      <c r="N73" s="15">
        <v>3</v>
      </c>
      <c r="O73" s="15">
        <v>20</v>
      </c>
      <c r="P73" s="15">
        <v>98.44</v>
      </c>
    </row>
    <row r="74" spans="1:16" x14ac:dyDescent="0.35">
      <c r="A74" s="15" t="s">
        <v>129</v>
      </c>
      <c r="B74" s="15" t="s">
        <v>150</v>
      </c>
      <c r="C74" s="15" t="s">
        <v>140</v>
      </c>
      <c r="D74" s="22" t="s">
        <v>130</v>
      </c>
      <c r="E74" s="22">
        <v>2019</v>
      </c>
      <c r="F74" s="18">
        <v>43669</v>
      </c>
      <c r="G74" s="15">
        <v>16</v>
      </c>
      <c r="H74" s="20" t="s">
        <v>154</v>
      </c>
      <c r="I74" s="15" t="s">
        <v>154</v>
      </c>
      <c r="J74" s="15">
        <v>0</v>
      </c>
      <c r="K74" s="15">
        <v>0</v>
      </c>
      <c r="L74" s="15">
        <v>0</v>
      </c>
      <c r="M74" s="15">
        <v>0</v>
      </c>
      <c r="N74" s="15">
        <v>3</v>
      </c>
      <c r="O74" s="15">
        <v>20</v>
      </c>
      <c r="P74" s="15">
        <v>96.1</v>
      </c>
    </row>
    <row r="75" spans="1:16" x14ac:dyDescent="0.35">
      <c r="A75" s="15" t="s">
        <v>129</v>
      </c>
      <c r="B75" s="15" t="s">
        <v>150</v>
      </c>
      <c r="C75" s="15" t="s">
        <v>140</v>
      </c>
      <c r="D75" s="22" t="s">
        <v>130</v>
      </c>
      <c r="E75" s="22">
        <v>2019</v>
      </c>
      <c r="F75" s="18">
        <v>43669</v>
      </c>
      <c r="G75" s="15">
        <v>24</v>
      </c>
      <c r="H75" s="20" t="s">
        <v>154</v>
      </c>
      <c r="I75" s="15" t="s">
        <v>154</v>
      </c>
      <c r="J75" s="15">
        <v>0</v>
      </c>
      <c r="K75" s="15">
        <v>0</v>
      </c>
      <c r="L75" s="15">
        <v>0</v>
      </c>
      <c r="M75" s="15">
        <v>0</v>
      </c>
      <c r="N75" s="15">
        <v>2</v>
      </c>
      <c r="O75" s="15">
        <v>10</v>
      </c>
      <c r="P75" s="15">
        <v>69.58</v>
      </c>
    </row>
    <row r="76" spans="1:16" x14ac:dyDescent="0.35">
      <c r="A76" s="15" t="s">
        <v>129</v>
      </c>
      <c r="B76" s="15" t="s">
        <v>150</v>
      </c>
      <c r="C76" s="15" t="s">
        <v>140</v>
      </c>
      <c r="D76" s="22" t="s">
        <v>130</v>
      </c>
      <c r="E76" s="22">
        <v>2019</v>
      </c>
      <c r="F76" s="18">
        <v>43669</v>
      </c>
      <c r="G76" s="15">
        <v>32</v>
      </c>
      <c r="H76" s="20" t="s">
        <v>154</v>
      </c>
      <c r="I76" s="15" t="s">
        <v>154</v>
      </c>
      <c r="J76" s="15">
        <v>0</v>
      </c>
      <c r="K76" s="15">
        <v>0</v>
      </c>
      <c r="L76" s="15">
        <v>0</v>
      </c>
      <c r="M76" s="15">
        <v>0</v>
      </c>
      <c r="N76" s="15">
        <v>1</v>
      </c>
      <c r="O76" s="15">
        <v>50</v>
      </c>
      <c r="P76" s="15">
        <v>92.98</v>
      </c>
    </row>
    <row r="77" spans="1:16" x14ac:dyDescent="0.35">
      <c r="A77" s="15" t="s">
        <v>129</v>
      </c>
      <c r="B77" s="15" t="s">
        <v>150</v>
      </c>
      <c r="C77" s="15" t="s">
        <v>140</v>
      </c>
      <c r="D77" s="22" t="s">
        <v>130</v>
      </c>
      <c r="E77" s="22">
        <v>2019</v>
      </c>
      <c r="F77" s="18">
        <v>43669</v>
      </c>
      <c r="G77" s="15">
        <v>40</v>
      </c>
      <c r="H77" s="20" t="s">
        <v>154</v>
      </c>
      <c r="I77" s="15" t="s">
        <v>154</v>
      </c>
      <c r="J77" s="15">
        <v>0</v>
      </c>
      <c r="K77" s="15">
        <v>0</v>
      </c>
      <c r="L77" s="15">
        <v>0</v>
      </c>
      <c r="M77" s="15">
        <v>0</v>
      </c>
      <c r="N77" s="15">
        <v>5</v>
      </c>
      <c r="O77" s="15">
        <v>80</v>
      </c>
      <c r="P77" s="15">
        <v>0</v>
      </c>
    </row>
    <row r="78" spans="1:16" x14ac:dyDescent="0.35">
      <c r="A78" s="15" t="s">
        <v>129</v>
      </c>
      <c r="B78" s="15" t="s">
        <v>150</v>
      </c>
      <c r="C78" s="15" t="s">
        <v>140</v>
      </c>
      <c r="D78" s="22" t="s">
        <v>130</v>
      </c>
      <c r="E78" s="22">
        <v>2019</v>
      </c>
      <c r="F78" s="18">
        <v>43669</v>
      </c>
      <c r="G78" s="15">
        <v>48</v>
      </c>
      <c r="H78" s="20" t="s">
        <v>154</v>
      </c>
      <c r="I78" s="15" t="s">
        <v>154</v>
      </c>
      <c r="J78" s="15">
        <v>0</v>
      </c>
      <c r="K78" s="15">
        <v>0</v>
      </c>
      <c r="L78" s="15">
        <v>0</v>
      </c>
      <c r="M78" s="15">
        <v>0</v>
      </c>
      <c r="N78" s="15">
        <v>4</v>
      </c>
      <c r="O78" s="15">
        <v>20</v>
      </c>
      <c r="P78" s="15">
        <v>100</v>
      </c>
    </row>
    <row r="79" spans="1:16" x14ac:dyDescent="0.35">
      <c r="A79" s="15" t="s">
        <v>129</v>
      </c>
      <c r="B79" s="15" t="s">
        <v>150</v>
      </c>
      <c r="C79" s="15" t="s">
        <v>140</v>
      </c>
      <c r="D79" s="22" t="s">
        <v>130</v>
      </c>
      <c r="E79" s="22">
        <v>2019</v>
      </c>
      <c r="F79" s="18">
        <v>43669</v>
      </c>
      <c r="G79" s="15">
        <v>56</v>
      </c>
      <c r="H79" s="20" t="s">
        <v>154</v>
      </c>
      <c r="I79" s="15" t="s">
        <v>154</v>
      </c>
      <c r="J79" s="15">
        <v>0</v>
      </c>
      <c r="K79" s="15">
        <v>0</v>
      </c>
      <c r="L79" s="15">
        <v>0</v>
      </c>
      <c r="M79" s="15">
        <v>0</v>
      </c>
      <c r="N79" s="15">
        <v>4</v>
      </c>
      <c r="O79" s="15">
        <v>30</v>
      </c>
      <c r="P79" s="15">
        <v>94.54</v>
      </c>
    </row>
    <row r="80" spans="1:16" x14ac:dyDescent="0.35">
      <c r="A80" s="15" t="s">
        <v>129</v>
      </c>
      <c r="B80" s="15" t="s">
        <v>150</v>
      </c>
      <c r="C80" s="15" t="s">
        <v>140</v>
      </c>
      <c r="D80" s="22" t="s">
        <v>130</v>
      </c>
      <c r="E80" s="22">
        <v>2019</v>
      </c>
      <c r="F80" s="18">
        <v>43669</v>
      </c>
      <c r="G80" s="15">
        <v>64</v>
      </c>
      <c r="H80" s="20" t="s">
        <v>154</v>
      </c>
      <c r="I80" s="15" t="s">
        <v>154</v>
      </c>
      <c r="J80" s="15">
        <v>0</v>
      </c>
      <c r="K80" s="15">
        <v>0</v>
      </c>
      <c r="L80" s="15">
        <v>0</v>
      </c>
      <c r="M80" s="15">
        <v>0</v>
      </c>
      <c r="N80" s="15">
        <v>1</v>
      </c>
      <c r="O80" s="15">
        <v>30</v>
      </c>
      <c r="P80" s="15">
        <v>0</v>
      </c>
    </row>
    <row r="81" spans="1:16" x14ac:dyDescent="0.35">
      <c r="A81" s="15" t="s">
        <v>129</v>
      </c>
      <c r="B81" s="15" t="s">
        <v>150</v>
      </c>
      <c r="C81" s="15" t="s">
        <v>140</v>
      </c>
      <c r="D81" s="22" t="s">
        <v>130</v>
      </c>
      <c r="E81" s="22">
        <v>2019</v>
      </c>
      <c r="F81" s="18">
        <v>43669</v>
      </c>
      <c r="G81" s="15">
        <v>72</v>
      </c>
      <c r="H81" s="20" t="s">
        <v>154</v>
      </c>
      <c r="I81" s="15" t="s">
        <v>154</v>
      </c>
      <c r="J81" s="15">
        <v>0</v>
      </c>
      <c r="K81" s="15">
        <v>0</v>
      </c>
      <c r="L81" s="15">
        <v>0</v>
      </c>
      <c r="M81" s="15">
        <v>0</v>
      </c>
      <c r="N81" s="15">
        <v>1</v>
      </c>
      <c r="O81" s="15">
        <v>18</v>
      </c>
      <c r="P81" s="15">
        <v>100</v>
      </c>
    </row>
    <row r="82" spans="1:16" x14ac:dyDescent="0.35">
      <c r="A82" s="15" t="s">
        <v>129</v>
      </c>
      <c r="B82" s="15" t="s">
        <v>150</v>
      </c>
      <c r="C82" s="15" t="s">
        <v>140</v>
      </c>
      <c r="D82" s="22" t="s">
        <v>130</v>
      </c>
      <c r="E82" s="22">
        <v>2019</v>
      </c>
      <c r="F82" s="18">
        <v>43669</v>
      </c>
      <c r="G82" s="15">
        <v>80</v>
      </c>
      <c r="H82" s="20" t="s">
        <v>154</v>
      </c>
      <c r="I82" s="15" t="s">
        <v>154</v>
      </c>
      <c r="J82" s="15">
        <v>0</v>
      </c>
      <c r="K82" s="15">
        <v>0</v>
      </c>
      <c r="L82" s="15">
        <v>0</v>
      </c>
      <c r="M82" s="15">
        <v>0</v>
      </c>
      <c r="N82" s="15">
        <v>1</v>
      </c>
      <c r="O82" s="15">
        <v>50</v>
      </c>
      <c r="P82" s="15">
        <v>46.96</v>
      </c>
    </row>
    <row r="83" spans="1:16" x14ac:dyDescent="0.35">
      <c r="A83" s="15" t="s">
        <v>129</v>
      </c>
      <c r="B83" s="15" t="s">
        <v>150</v>
      </c>
      <c r="C83" s="15" t="s">
        <v>146</v>
      </c>
      <c r="D83" s="22" t="s">
        <v>136</v>
      </c>
      <c r="E83" s="22">
        <v>2019</v>
      </c>
      <c r="F83" s="18">
        <v>43670</v>
      </c>
      <c r="G83" s="15">
        <v>8</v>
      </c>
      <c r="H83" s="20" t="s">
        <v>154</v>
      </c>
      <c r="I83" s="15" t="s">
        <v>154</v>
      </c>
      <c r="J83" s="15">
        <v>0</v>
      </c>
      <c r="K83" s="15">
        <v>0</v>
      </c>
      <c r="L83" s="15">
        <v>0</v>
      </c>
      <c r="M83" s="15">
        <v>0</v>
      </c>
      <c r="N83" s="15">
        <v>4</v>
      </c>
      <c r="O83" s="15">
        <v>50</v>
      </c>
      <c r="P83" s="15">
        <v>93.5</v>
      </c>
    </row>
    <row r="84" spans="1:16" x14ac:dyDescent="0.35">
      <c r="A84" s="15" t="s">
        <v>129</v>
      </c>
      <c r="B84" s="15" t="s">
        <v>150</v>
      </c>
      <c r="C84" s="15" t="s">
        <v>146</v>
      </c>
      <c r="D84" s="22" t="s">
        <v>136</v>
      </c>
      <c r="E84" s="22">
        <v>2019</v>
      </c>
      <c r="F84" s="18">
        <v>43670</v>
      </c>
      <c r="G84" s="15">
        <v>16</v>
      </c>
      <c r="H84" s="20" t="s">
        <v>154</v>
      </c>
      <c r="I84" s="15" t="s">
        <v>154</v>
      </c>
      <c r="J84" s="15">
        <v>0</v>
      </c>
      <c r="K84" s="15">
        <v>0</v>
      </c>
      <c r="L84" s="15">
        <v>0</v>
      </c>
      <c r="M84" s="15">
        <v>0</v>
      </c>
      <c r="N84" s="15">
        <v>2</v>
      </c>
      <c r="O84" s="15">
        <v>70</v>
      </c>
      <c r="P84" s="15">
        <v>88.56</v>
      </c>
    </row>
    <row r="85" spans="1:16" x14ac:dyDescent="0.35">
      <c r="A85" s="15" t="s">
        <v>129</v>
      </c>
      <c r="B85" s="15" t="s">
        <v>150</v>
      </c>
      <c r="C85" s="15" t="s">
        <v>146</v>
      </c>
      <c r="D85" s="22" t="s">
        <v>136</v>
      </c>
      <c r="E85" s="22">
        <v>2019</v>
      </c>
      <c r="F85" s="18">
        <v>43670</v>
      </c>
      <c r="G85" s="15">
        <v>24</v>
      </c>
      <c r="H85" s="20" t="s">
        <v>154</v>
      </c>
      <c r="I85" s="15" t="s">
        <v>154</v>
      </c>
      <c r="J85" s="15">
        <v>0</v>
      </c>
      <c r="K85" s="15">
        <v>0</v>
      </c>
      <c r="L85" s="15">
        <v>0</v>
      </c>
      <c r="M85" s="15">
        <v>0</v>
      </c>
      <c r="N85" s="15">
        <v>1</v>
      </c>
      <c r="O85" s="15">
        <v>90</v>
      </c>
      <c r="P85" s="15">
        <v>98.96</v>
      </c>
    </row>
    <row r="86" spans="1:16" x14ac:dyDescent="0.35">
      <c r="A86" s="15" t="s">
        <v>129</v>
      </c>
      <c r="B86" s="15" t="s">
        <v>150</v>
      </c>
      <c r="C86" s="15" t="s">
        <v>146</v>
      </c>
      <c r="D86" s="22" t="s">
        <v>136</v>
      </c>
      <c r="E86" s="22">
        <v>2019</v>
      </c>
      <c r="F86" s="18">
        <v>43670</v>
      </c>
      <c r="G86" s="15">
        <v>32</v>
      </c>
      <c r="H86" s="20" t="s">
        <v>154</v>
      </c>
      <c r="I86" s="15" t="s">
        <v>154</v>
      </c>
      <c r="J86" s="15">
        <v>0</v>
      </c>
      <c r="K86" s="15">
        <v>0</v>
      </c>
      <c r="L86" s="15">
        <v>0</v>
      </c>
      <c r="M86" s="15">
        <v>0</v>
      </c>
      <c r="N86" s="15">
        <v>2</v>
      </c>
      <c r="O86" s="15">
        <v>80</v>
      </c>
      <c r="P86" s="15">
        <v>97.92</v>
      </c>
    </row>
    <row r="87" spans="1:16" x14ac:dyDescent="0.35">
      <c r="A87" s="15" t="s">
        <v>129</v>
      </c>
      <c r="B87" s="15" t="s">
        <v>150</v>
      </c>
      <c r="C87" s="15" t="s">
        <v>146</v>
      </c>
      <c r="D87" s="22" t="s">
        <v>136</v>
      </c>
      <c r="E87" s="22">
        <v>2019</v>
      </c>
      <c r="F87" s="18">
        <v>43670</v>
      </c>
      <c r="G87" s="15">
        <v>40</v>
      </c>
      <c r="H87" s="20" t="s">
        <v>154</v>
      </c>
      <c r="I87" s="15" t="s">
        <v>154</v>
      </c>
      <c r="J87" s="15">
        <v>0</v>
      </c>
      <c r="K87" s="15">
        <v>0</v>
      </c>
      <c r="L87" s="15">
        <v>0</v>
      </c>
      <c r="M87" s="15">
        <v>0</v>
      </c>
      <c r="N87" s="15">
        <v>3</v>
      </c>
      <c r="O87" s="15">
        <v>40</v>
      </c>
      <c r="P87" s="15">
        <v>94.54</v>
      </c>
    </row>
    <row r="88" spans="1:16" x14ac:dyDescent="0.35">
      <c r="A88" s="15" t="s">
        <v>129</v>
      </c>
      <c r="B88" s="15" t="s">
        <v>150</v>
      </c>
      <c r="C88" s="15" t="s">
        <v>146</v>
      </c>
      <c r="D88" s="22" t="s">
        <v>136</v>
      </c>
      <c r="E88" s="22">
        <v>2019</v>
      </c>
      <c r="F88" s="18">
        <v>43670</v>
      </c>
      <c r="G88" s="15">
        <v>48</v>
      </c>
      <c r="H88" s="20" t="s">
        <v>154</v>
      </c>
      <c r="I88" s="15" t="s">
        <v>154</v>
      </c>
      <c r="J88" s="15">
        <v>0</v>
      </c>
      <c r="K88" s="15">
        <v>0</v>
      </c>
      <c r="L88" s="15">
        <v>0</v>
      </c>
      <c r="M88" s="15">
        <v>0</v>
      </c>
      <c r="N88" s="15">
        <v>15</v>
      </c>
      <c r="O88" s="15">
        <v>39</v>
      </c>
      <c r="P88" s="15">
        <v>94.54</v>
      </c>
    </row>
    <row r="89" spans="1:16" x14ac:dyDescent="0.35">
      <c r="A89" s="15" t="s">
        <v>129</v>
      </c>
      <c r="B89" s="15" t="s">
        <v>150</v>
      </c>
      <c r="C89" s="15" t="s">
        <v>146</v>
      </c>
      <c r="D89" s="22" t="s">
        <v>136</v>
      </c>
      <c r="E89" s="22">
        <v>2019</v>
      </c>
      <c r="F89" s="18">
        <v>43670</v>
      </c>
      <c r="G89" s="15">
        <v>56</v>
      </c>
      <c r="H89" s="20" t="s">
        <v>154</v>
      </c>
      <c r="I89" s="15" t="s">
        <v>154</v>
      </c>
      <c r="J89" s="15">
        <v>0</v>
      </c>
      <c r="K89" s="15">
        <v>0</v>
      </c>
      <c r="L89" s="15">
        <v>0</v>
      </c>
      <c r="M89" s="15">
        <v>0</v>
      </c>
      <c r="N89" s="15">
        <v>2</v>
      </c>
      <c r="O89" s="15">
        <v>68</v>
      </c>
      <c r="P89" s="15">
        <v>98.44</v>
      </c>
    </row>
    <row r="90" spans="1:16" x14ac:dyDescent="0.35">
      <c r="A90" s="15" t="s">
        <v>129</v>
      </c>
      <c r="B90" s="15" t="s">
        <v>150</v>
      </c>
      <c r="C90" s="15" t="s">
        <v>146</v>
      </c>
      <c r="D90" s="22" t="s">
        <v>136</v>
      </c>
      <c r="E90" s="22">
        <v>2019</v>
      </c>
      <c r="F90" s="18">
        <v>43670</v>
      </c>
      <c r="G90" s="15">
        <v>64</v>
      </c>
      <c r="H90" s="20" t="s">
        <v>154</v>
      </c>
      <c r="I90" s="15" t="s">
        <v>154</v>
      </c>
      <c r="J90" s="15">
        <v>0</v>
      </c>
      <c r="K90" s="15">
        <v>0</v>
      </c>
      <c r="L90" s="15">
        <v>0</v>
      </c>
      <c r="M90" s="15">
        <v>0</v>
      </c>
      <c r="N90" s="15">
        <v>34</v>
      </c>
      <c r="O90" s="15">
        <v>47</v>
      </c>
      <c r="P90" s="15">
        <v>98.44</v>
      </c>
    </row>
    <row r="91" spans="1:16" x14ac:dyDescent="0.35">
      <c r="A91" s="15" t="s">
        <v>129</v>
      </c>
      <c r="B91" s="15" t="s">
        <v>150</v>
      </c>
      <c r="C91" s="15" t="s">
        <v>146</v>
      </c>
      <c r="D91" s="22" t="s">
        <v>136</v>
      </c>
      <c r="E91" s="22">
        <v>2019</v>
      </c>
      <c r="F91" s="18">
        <v>43670</v>
      </c>
      <c r="G91" s="15">
        <v>72</v>
      </c>
      <c r="H91" s="20" t="s">
        <v>154</v>
      </c>
      <c r="I91" s="15" t="s">
        <v>154</v>
      </c>
      <c r="J91" s="15">
        <v>0</v>
      </c>
      <c r="K91" s="15">
        <v>0</v>
      </c>
      <c r="L91" s="15">
        <v>0</v>
      </c>
      <c r="M91" s="15">
        <v>0</v>
      </c>
      <c r="N91" s="15">
        <v>22</v>
      </c>
      <c r="O91" s="15">
        <v>15</v>
      </c>
      <c r="P91" s="15">
        <v>98.18</v>
      </c>
    </row>
    <row r="92" spans="1:16" x14ac:dyDescent="0.35">
      <c r="A92" s="15" t="s">
        <v>129</v>
      </c>
      <c r="B92" s="15" t="s">
        <v>150</v>
      </c>
      <c r="C92" s="15" t="s">
        <v>146</v>
      </c>
      <c r="D92" s="22" t="s">
        <v>136</v>
      </c>
      <c r="E92" s="22">
        <v>2019</v>
      </c>
      <c r="F92" s="18">
        <v>43670</v>
      </c>
      <c r="G92" s="15">
        <v>80</v>
      </c>
      <c r="H92" s="20" t="s">
        <v>154</v>
      </c>
      <c r="I92" s="15" t="s">
        <v>154</v>
      </c>
      <c r="J92" s="15">
        <v>0</v>
      </c>
      <c r="K92" s="15">
        <v>0</v>
      </c>
      <c r="L92" s="15">
        <v>0</v>
      </c>
      <c r="M92" s="15">
        <v>0</v>
      </c>
      <c r="N92" s="15">
        <v>32</v>
      </c>
      <c r="O92" s="15">
        <v>92</v>
      </c>
      <c r="P92" s="15">
        <v>100</v>
      </c>
    </row>
    <row r="93" spans="1:16" x14ac:dyDescent="0.35">
      <c r="A93" s="15" t="s">
        <v>129</v>
      </c>
      <c r="B93" s="15" t="s">
        <v>150</v>
      </c>
      <c r="C93" s="15" t="s">
        <v>149</v>
      </c>
      <c r="D93" s="22" t="s">
        <v>139</v>
      </c>
      <c r="E93" s="22">
        <v>2019</v>
      </c>
      <c r="F93" s="18">
        <v>43669</v>
      </c>
      <c r="G93" s="15">
        <v>8</v>
      </c>
      <c r="H93" s="20" t="s">
        <v>154</v>
      </c>
      <c r="I93" s="15" t="s">
        <v>154</v>
      </c>
      <c r="J93" s="15">
        <v>0</v>
      </c>
      <c r="K93" s="15">
        <v>0</v>
      </c>
      <c r="L93" s="15">
        <v>0</v>
      </c>
      <c r="M93" s="15">
        <v>0</v>
      </c>
      <c r="N93" s="15">
        <v>3</v>
      </c>
      <c r="O93" s="15">
        <v>60</v>
      </c>
      <c r="P93" s="15">
        <v>89.86</v>
      </c>
    </row>
    <row r="94" spans="1:16" x14ac:dyDescent="0.35">
      <c r="A94" s="15" t="s">
        <v>129</v>
      </c>
      <c r="B94" s="15" t="s">
        <v>150</v>
      </c>
      <c r="C94" s="15" t="s">
        <v>149</v>
      </c>
      <c r="D94" s="22" t="s">
        <v>139</v>
      </c>
      <c r="E94" s="22">
        <v>2019</v>
      </c>
      <c r="F94" s="18">
        <v>43669</v>
      </c>
      <c r="G94" s="15">
        <v>16</v>
      </c>
      <c r="H94" s="20" t="s">
        <v>154</v>
      </c>
      <c r="I94" s="15" t="s">
        <v>154</v>
      </c>
      <c r="J94" s="15">
        <v>0</v>
      </c>
      <c r="K94" s="15">
        <v>0</v>
      </c>
      <c r="L94" s="15">
        <v>0</v>
      </c>
      <c r="M94" s="15">
        <v>0</v>
      </c>
      <c r="N94" s="15">
        <v>6</v>
      </c>
      <c r="O94" s="15">
        <v>70</v>
      </c>
      <c r="P94" s="15">
        <v>98.96</v>
      </c>
    </row>
    <row r="95" spans="1:16" x14ac:dyDescent="0.35">
      <c r="A95" s="15" t="s">
        <v>129</v>
      </c>
      <c r="B95" s="15" t="s">
        <v>150</v>
      </c>
      <c r="C95" s="15" t="s">
        <v>149</v>
      </c>
      <c r="D95" s="22" t="s">
        <v>139</v>
      </c>
      <c r="E95" s="22">
        <v>2019</v>
      </c>
      <c r="F95" s="18">
        <v>43669</v>
      </c>
      <c r="G95" s="15">
        <v>24</v>
      </c>
      <c r="H95" s="20" t="s">
        <v>154</v>
      </c>
      <c r="I95" s="15" t="s">
        <v>154</v>
      </c>
      <c r="J95" s="15">
        <v>0</v>
      </c>
      <c r="K95" s="15">
        <v>0</v>
      </c>
      <c r="L95" s="15">
        <v>0</v>
      </c>
      <c r="M95" s="15">
        <v>0</v>
      </c>
      <c r="N95" s="15">
        <v>1</v>
      </c>
      <c r="O95" s="15">
        <v>70</v>
      </c>
      <c r="P95" s="15">
        <v>94.02</v>
      </c>
    </row>
    <row r="96" spans="1:16" x14ac:dyDescent="0.35">
      <c r="A96" s="15" t="s">
        <v>129</v>
      </c>
      <c r="B96" s="15" t="s">
        <v>150</v>
      </c>
      <c r="C96" s="15" t="s">
        <v>149</v>
      </c>
      <c r="D96" s="22" t="s">
        <v>139</v>
      </c>
      <c r="E96" s="22">
        <v>2019</v>
      </c>
      <c r="F96" s="18">
        <v>43669</v>
      </c>
      <c r="G96" s="15">
        <v>32</v>
      </c>
      <c r="H96" s="20" t="s">
        <v>154</v>
      </c>
      <c r="I96" s="15" t="s">
        <v>154</v>
      </c>
      <c r="J96" s="15">
        <v>0</v>
      </c>
      <c r="K96" s="15">
        <v>0</v>
      </c>
      <c r="L96" s="15">
        <v>0</v>
      </c>
      <c r="M96" s="15">
        <v>0</v>
      </c>
      <c r="N96" s="15">
        <v>3</v>
      </c>
      <c r="O96" s="15">
        <v>30</v>
      </c>
      <c r="P96" s="15">
        <v>100</v>
      </c>
    </row>
    <row r="97" spans="1:16" x14ac:dyDescent="0.35">
      <c r="A97" s="15" t="s">
        <v>129</v>
      </c>
      <c r="B97" s="15" t="s">
        <v>150</v>
      </c>
      <c r="C97" s="15" t="s">
        <v>149</v>
      </c>
      <c r="D97" s="22" t="s">
        <v>139</v>
      </c>
      <c r="E97" s="22">
        <v>2019</v>
      </c>
      <c r="F97" s="18">
        <v>43669</v>
      </c>
      <c r="G97" s="15">
        <v>40</v>
      </c>
      <c r="H97" s="20" t="s">
        <v>154</v>
      </c>
      <c r="I97" s="15" t="s">
        <v>154</v>
      </c>
      <c r="J97" s="15">
        <v>0</v>
      </c>
      <c r="K97" s="15">
        <v>0</v>
      </c>
      <c r="L97" s="15">
        <v>0</v>
      </c>
      <c r="M97" s="15">
        <v>0</v>
      </c>
      <c r="N97" s="15">
        <v>3</v>
      </c>
      <c r="O97" s="15">
        <v>40</v>
      </c>
      <c r="P97" s="15">
        <v>90.9</v>
      </c>
    </row>
    <row r="98" spans="1:16" x14ac:dyDescent="0.35">
      <c r="A98" s="15" t="s">
        <v>129</v>
      </c>
      <c r="B98" s="15" t="s">
        <v>150</v>
      </c>
      <c r="C98" s="15" t="s">
        <v>149</v>
      </c>
      <c r="D98" s="22" t="s">
        <v>139</v>
      </c>
      <c r="E98" s="22">
        <v>2019</v>
      </c>
      <c r="F98" s="18">
        <v>43669</v>
      </c>
      <c r="G98" s="15">
        <v>48</v>
      </c>
      <c r="H98" s="20" t="s">
        <v>154</v>
      </c>
      <c r="I98" s="15" t="s">
        <v>154</v>
      </c>
      <c r="J98" s="15">
        <v>0</v>
      </c>
      <c r="K98" s="15">
        <v>0</v>
      </c>
      <c r="L98" s="15">
        <v>0</v>
      </c>
      <c r="M98" s="15">
        <v>0</v>
      </c>
      <c r="N98" s="15">
        <v>1</v>
      </c>
      <c r="O98" s="15">
        <v>70</v>
      </c>
      <c r="P98" s="15">
        <v>100</v>
      </c>
    </row>
    <row r="99" spans="1:16" x14ac:dyDescent="0.35">
      <c r="A99" s="15" t="s">
        <v>129</v>
      </c>
      <c r="B99" s="15" t="s">
        <v>150</v>
      </c>
      <c r="C99" s="15" t="s">
        <v>149</v>
      </c>
      <c r="D99" s="22" t="s">
        <v>139</v>
      </c>
      <c r="E99" s="22">
        <v>2019</v>
      </c>
      <c r="F99" s="18">
        <v>43669</v>
      </c>
      <c r="G99" s="15">
        <v>56</v>
      </c>
      <c r="H99" s="20" t="s">
        <v>154</v>
      </c>
      <c r="I99" s="15" t="s">
        <v>154</v>
      </c>
      <c r="J99" s="15">
        <v>0</v>
      </c>
      <c r="K99" s="15">
        <v>0</v>
      </c>
      <c r="L99" s="15">
        <v>0</v>
      </c>
      <c r="M99" s="15">
        <v>0</v>
      </c>
      <c r="N99" s="15">
        <v>2</v>
      </c>
      <c r="O99" s="15">
        <v>80</v>
      </c>
      <c r="P99" s="15">
        <v>100</v>
      </c>
    </row>
    <row r="100" spans="1:16" x14ac:dyDescent="0.35">
      <c r="A100" s="15" t="s">
        <v>129</v>
      </c>
      <c r="B100" s="15" t="s">
        <v>150</v>
      </c>
      <c r="C100" s="15" t="s">
        <v>149</v>
      </c>
      <c r="D100" s="22" t="s">
        <v>139</v>
      </c>
      <c r="E100" s="22">
        <v>2019</v>
      </c>
      <c r="F100" s="18">
        <v>43669</v>
      </c>
      <c r="G100" s="15">
        <v>64</v>
      </c>
      <c r="H100" s="20" t="s">
        <v>154</v>
      </c>
      <c r="I100" s="15" t="s">
        <v>154</v>
      </c>
      <c r="J100" s="15">
        <v>0</v>
      </c>
      <c r="K100" s="15">
        <v>0</v>
      </c>
      <c r="L100" s="15">
        <v>0</v>
      </c>
      <c r="M100" s="15">
        <v>0</v>
      </c>
      <c r="N100" s="15">
        <v>1</v>
      </c>
      <c r="O100" s="15">
        <v>70</v>
      </c>
      <c r="P100" s="15">
        <v>90.12</v>
      </c>
    </row>
    <row r="101" spans="1:16" x14ac:dyDescent="0.35">
      <c r="A101" s="15" t="s">
        <v>129</v>
      </c>
      <c r="B101" s="15" t="s">
        <v>150</v>
      </c>
      <c r="C101" s="15" t="s">
        <v>149</v>
      </c>
      <c r="D101" s="22" t="s">
        <v>139</v>
      </c>
      <c r="E101" s="22">
        <v>2019</v>
      </c>
      <c r="F101" s="18">
        <v>43669</v>
      </c>
      <c r="G101" s="15">
        <v>72</v>
      </c>
      <c r="H101" s="20" t="s">
        <v>154</v>
      </c>
      <c r="I101" s="15" t="s">
        <v>154</v>
      </c>
      <c r="J101" s="15">
        <v>0</v>
      </c>
      <c r="K101" s="15">
        <v>0</v>
      </c>
      <c r="L101" s="15">
        <v>0</v>
      </c>
      <c r="M101" s="15">
        <v>0</v>
      </c>
      <c r="N101" s="15">
        <v>8</v>
      </c>
      <c r="O101" s="15">
        <v>50</v>
      </c>
      <c r="P101" s="15">
        <v>77.64</v>
      </c>
    </row>
    <row r="102" spans="1:16" x14ac:dyDescent="0.35">
      <c r="A102" s="15" t="s">
        <v>129</v>
      </c>
      <c r="B102" s="15" t="s">
        <v>150</v>
      </c>
      <c r="C102" s="15" t="s">
        <v>149</v>
      </c>
      <c r="D102" s="22" t="s">
        <v>139</v>
      </c>
      <c r="E102" s="22">
        <v>2019</v>
      </c>
      <c r="F102" s="18">
        <v>43669</v>
      </c>
      <c r="G102" s="15">
        <v>80</v>
      </c>
      <c r="H102" s="20" t="s">
        <v>154</v>
      </c>
      <c r="I102" s="15" t="s">
        <v>154</v>
      </c>
      <c r="J102" s="15">
        <v>0</v>
      </c>
      <c r="K102" s="15">
        <v>0</v>
      </c>
      <c r="L102" s="15">
        <v>0</v>
      </c>
      <c r="M102" s="15">
        <v>0</v>
      </c>
      <c r="N102" s="15">
        <v>2</v>
      </c>
      <c r="O102" s="15">
        <v>20</v>
      </c>
      <c r="P102" s="15">
        <v>82.58</v>
      </c>
    </row>
  </sheetData>
  <autoFilter ref="A1:P102" xr:uid="{488AF25E-23E8-4FD6-8034-29191F2B85C7}"/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CD8FC-28E8-4F9E-992A-27A5EF7062E4}">
  <dimension ref="A1:BU70"/>
  <sheetViews>
    <sheetView topLeftCell="A32" workbookViewId="0">
      <selection activeCell="L13" sqref="L13"/>
    </sheetView>
  </sheetViews>
  <sheetFormatPr defaultColWidth="9.36328125" defaultRowHeight="14.5" x14ac:dyDescent="0.35"/>
  <cols>
    <col min="1" max="1" width="21.6328125" style="3" customWidth="1"/>
    <col min="2" max="16384" width="9.36328125" style="4"/>
  </cols>
  <sheetData>
    <row r="1" spans="1:73" s="2" customFormat="1" x14ac:dyDescent="0.35">
      <c r="A1" s="1" t="s">
        <v>0</v>
      </c>
      <c r="B1" s="1" t="s">
        <v>1</v>
      </c>
    </row>
    <row r="2" spans="1:73" x14ac:dyDescent="0.35">
      <c r="A2" s="3" t="s">
        <v>2</v>
      </c>
      <c r="B2" s="4" t="s">
        <v>3</v>
      </c>
    </row>
    <row r="3" spans="1:73" x14ac:dyDescent="0.35">
      <c r="A3" s="3" t="s">
        <v>4</v>
      </c>
      <c r="B3" s="4" t="s">
        <v>216</v>
      </c>
    </row>
    <row r="4" spans="1:73" x14ac:dyDescent="0.35">
      <c r="A4" s="3" t="s">
        <v>5</v>
      </c>
      <c r="B4" s="4" t="s">
        <v>217</v>
      </c>
    </row>
    <row r="5" spans="1:73" x14ac:dyDescent="0.35">
      <c r="A5" s="3" t="s">
        <v>6</v>
      </c>
      <c r="B5" s="4" t="s">
        <v>7</v>
      </c>
    </row>
    <row r="6" spans="1:73" x14ac:dyDescent="0.35">
      <c r="A6" s="3" t="s">
        <v>8</v>
      </c>
      <c r="B6" s="4" t="s">
        <v>9</v>
      </c>
    </row>
    <row r="7" spans="1:73" x14ac:dyDescent="0.35">
      <c r="A7" s="3" t="s">
        <v>10</v>
      </c>
      <c r="B7" s="4" t="s">
        <v>11</v>
      </c>
    </row>
    <row r="8" spans="1:73" x14ac:dyDescent="0.35">
      <c r="A8" s="3" t="s">
        <v>12</v>
      </c>
      <c r="B8" s="4" t="s">
        <v>13</v>
      </c>
    </row>
    <row r="9" spans="1:73" x14ac:dyDescent="0.35">
      <c r="A9" s="3" t="s">
        <v>14</v>
      </c>
      <c r="B9" s="4" t="s">
        <v>15</v>
      </c>
    </row>
    <row r="10" spans="1:73" x14ac:dyDescent="0.35">
      <c r="A10" s="3" t="s">
        <v>16</v>
      </c>
      <c r="B10" s="4" t="s">
        <v>17</v>
      </c>
    </row>
    <row r="11" spans="1:73" x14ac:dyDescent="0.35">
      <c r="A11" s="3" t="s">
        <v>18</v>
      </c>
      <c r="B11" s="4" t="s">
        <v>19</v>
      </c>
    </row>
    <row r="12" spans="1:73" x14ac:dyDescent="0.35">
      <c r="A12" s="3" t="s">
        <v>20</v>
      </c>
      <c r="B12" s="4" t="s">
        <v>21</v>
      </c>
    </row>
    <row r="13" spans="1:73" x14ac:dyDescent="0.35">
      <c r="A13" s="3" t="s">
        <v>22</v>
      </c>
      <c r="B13" s="4" t="s">
        <v>23</v>
      </c>
    </row>
    <row r="14" spans="1:73" x14ac:dyDescent="0.35">
      <c r="A14" s="3" t="s">
        <v>24</v>
      </c>
      <c r="B14" s="4" t="s">
        <v>25</v>
      </c>
    </row>
    <row r="15" spans="1:73" x14ac:dyDescent="0.35">
      <c r="A15" s="3" t="s">
        <v>26</v>
      </c>
      <c r="B15" s="4" t="s">
        <v>27</v>
      </c>
    </row>
    <row r="16" spans="1:73" x14ac:dyDescent="0.35">
      <c r="A16" s="3" t="s">
        <v>28</v>
      </c>
      <c r="B16" s="4" t="s">
        <v>29</v>
      </c>
    </row>
    <row r="17" spans="1:2" x14ac:dyDescent="0.35">
      <c r="A17" s="3" t="s">
        <v>30</v>
      </c>
      <c r="B17" s="4" t="s">
        <v>31</v>
      </c>
    </row>
    <row r="18" spans="1:2" x14ac:dyDescent="0.35">
      <c r="A18" s="3" t="s">
        <v>32</v>
      </c>
      <c r="B18" s="4" t="s">
        <v>33</v>
      </c>
    </row>
    <row r="19" spans="1:2" x14ac:dyDescent="0.35">
      <c r="A19" s="3" t="s">
        <v>34</v>
      </c>
      <c r="B19" s="4" t="s">
        <v>35</v>
      </c>
    </row>
    <row r="20" spans="1:2" x14ac:dyDescent="0.35">
      <c r="A20" s="3" t="s">
        <v>36</v>
      </c>
      <c r="B20" s="4" t="s">
        <v>37</v>
      </c>
    </row>
    <row r="21" spans="1:2" x14ac:dyDescent="0.35">
      <c r="A21" s="3" t="s">
        <v>38</v>
      </c>
      <c r="B21" s="4" t="s">
        <v>39</v>
      </c>
    </row>
    <row r="22" spans="1:2" x14ac:dyDescent="0.35">
      <c r="A22" s="3" t="s">
        <v>40</v>
      </c>
      <c r="B22" s="4" t="s">
        <v>41</v>
      </c>
    </row>
    <row r="23" spans="1:2" x14ac:dyDescent="0.35">
      <c r="A23" s="3" t="s">
        <v>42</v>
      </c>
      <c r="B23" s="4" t="s">
        <v>43</v>
      </c>
    </row>
    <row r="24" spans="1:2" x14ac:dyDescent="0.35">
      <c r="A24" s="3" t="s">
        <v>151</v>
      </c>
      <c r="B24" s="4" t="s">
        <v>194</v>
      </c>
    </row>
    <row r="25" spans="1:2" x14ac:dyDescent="0.35">
      <c r="A25" s="3" t="s">
        <v>44</v>
      </c>
      <c r="B25" s="4" t="s">
        <v>195</v>
      </c>
    </row>
    <row r="26" spans="1:2" x14ac:dyDescent="0.35">
      <c r="A26" s="3" t="s">
        <v>159</v>
      </c>
      <c r="B26" s="4" t="s">
        <v>196</v>
      </c>
    </row>
    <row r="27" spans="1:2" x14ac:dyDescent="0.35">
      <c r="A27" s="3" t="s">
        <v>160</v>
      </c>
      <c r="B27" s="4" t="s">
        <v>197</v>
      </c>
    </row>
    <row r="28" spans="1:2" x14ac:dyDescent="0.35">
      <c r="A28" s="3" t="s">
        <v>161</v>
      </c>
      <c r="B28" s="4" t="s">
        <v>198</v>
      </c>
    </row>
    <row r="29" spans="1:2" x14ac:dyDescent="0.35">
      <c r="A29" s="3" t="s">
        <v>162</v>
      </c>
      <c r="B29" s="4" t="s">
        <v>199</v>
      </c>
    </row>
    <row r="30" spans="1:2" x14ac:dyDescent="0.35">
      <c r="A30" s="3" t="s">
        <v>163</v>
      </c>
      <c r="B30" s="4" t="s">
        <v>200</v>
      </c>
    </row>
    <row r="31" spans="1:2" x14ac:dyDescent="0.35">
      <c r="A31" s="3" t="s">
        <v>45</v>
      </c>
      <c r="B31" s="4" t="s">
        <v>46</v>
      </c>
    </row>
    <row r="32" spans="1:2" x14ac:dyDescent="0.35">
      <c r="A32" s="3" t="s">
        <v>47</v>
      </c>
      <c r="B32" s="4" t="s">
        <v>48</v>
      </c>
    </row>
    <row r="33" spans="1:2" x14ac:dyDescent="0.35">
      <c r="A33" s="3" t="s">
        <v>49</v>
      </c>
      <c r="B33" s="4" t="s">
        <v>50</v>
      </c>
    </row>
    <row r="34" spans="1:2" x14ac:dyDescent="0.35">
      <c r="A34" s="3" t="s">
        <v>51</v>
      </c>
      <c r="B34" s="4" t="s">
        <v>52</v>
      </c>
    </row>
    <row r="35" spans="1:2" x14ac:dyDescent="0.35">
      <c r="A35" s="3" t="s">
        <v>53</v>
      </c>
      <c r="B35" s="4" t="s">
        <v>54</v>
      </c>
    </row>
    <row r="36" spans="1:2" x14ac:dyDescent="0.35">
      <c r="A36" s="3" t="s">
        <v>55</v>
      </c>
      <c r="B36" s="4" t="s">
        <v>56</v>
      </c>
    </row>
    <row r="37" spans="1:2" x14ac:dyDescent="0.35">
      <c r="A37" s="3" t="s">
        <v>57</v>
      </c>
      <c r="B37" s="4" t="s">
        <v>58</v>
      </c>
    </row>
    <row r="38" spans="1:2" x14ac:dyDescent="0.35">
      <c r="A38" s="3" t="s">
        <v>59</v>
      </c>
      <c r="B38" s="4" t="s">
        <v>201</v>
      </c>
    </row>
    <row r="39" spans="1:2" x14ac:dyDescent="0.35">
      <c r="A39" s="3" t="s">
        <v>182</v>
      </c>
      <c r="B39" s="4" t="s">
        <v>202</v>
      </c>
    </row>
    <row r="40" spans="1:2" x14ac:dyDescent="0.35">
      <c r="A40" s="3" t="s">
        <v>183</v>
      </c>
      <c r="B40" s="4" t="s">
        <v>203</v>
      </c>
    </row>
    <row r="41" spans="1:2" x14ac:dyDescent="0.35">
      <c r="A41" s="3" t="s">
        <v>184</v>
      </c>
      <c r="B41" s="4" t="s">
        <v>204</v>
      </c>
    </row>
    <row r="42" spans="1:2" x14ac:dyDescent="0.35">
      <c r="A42" s="3" t="s">
        <v>185</v>
      </c>
      <c r="B42" s="4" t="s">
        <v>205</v>
      </c>
    </row>
    <row r="43" spans="1:2" x14ac:dyDescent="0.35">
      <c r="A43" s="3" t="s">
        <v>186</v>
      </c>
      <c r="B43" s="4" t="s">
        <v>206</v>
      </c>
    </row>
    <row r="44" spans="1:2" x14ac:dyDescent="0.35">
      <c r="A44" s="3" t="s">
        <v>187</v>
      </c>
      <c r="B44" s="4" t="s">
        <v>207</v>
      </c>
    </row>
    <row r="45" spans="1:2" x14ac:dyDescent="0.35">
      <c r="A45" s="3" t="s">
        <v>66</v>
      </c>
      <c r="B45" s="4" t="s">
        <v>67</v>
      </c>
    </row>
    <row r="46" spans="1:2" x14ac:dyDescent="0.35">
      <c r="A46" s="3" t="s">
        <v>68</v>
      </c>
      <c r="B46" s="4" t="s">
        <v>69</v>
      </c>
    </row>
    <row r="47" spans="1:2" x14ac:dyDescent="0.35">
      <c r="A47" s="3" t="s">
        <v>70</v>
      </c>
      <c r="B47" s="4" t="s">
        <v>71</v>
      </c>
    </row>
    <row r="48" spans="1:2" x14ac:dyDescent="0.35">
      <c r="A48" s="3" t="s">
        <v>72</v>
      </c>
      <c r="B48" s="4" t="s">
        <v>73</v>
      </c>
    </row>
    <row r="49" spans="1:2" x14ac:dyDescent="0.35">
      <c r="A49" s="3" t="s">
        <v>74</v>
      </c>
      <c r="B49" s="4" t="s">
        <v>75</v>
      </c>
    </row>
    <row r="50" spans="1:2" x14ac:dyDescent="0.35">
      <c r="A50" s="3" t="s">
        <v>76</v>
      </c>
      <c r="B50" s="4" t="s">
        <v>77</v>
      </c>
    </row>
    <row r="51" spans="1:2" x14ac:dyDescent="0.35">
      <c r="A51" s="3" t="s">
        <v>78</v>
      </c>
      <c r="B51" s="4" t="s">
        <v>79</v>
      </c>
    </row>
    <row r="52" spans="1:2" x14ac:dyDescent="0.35">
      <c r="A52" s="3" t="s">
        <v>80</v>
      </c>
      <c r="B52" s="4" t="s">
        <v>81</v>
      </c>
    </row>
    <row r="53" spans="1:2" x14ac:dyDescent="0.35">
      <c r="A53" s="3" t="s">
        <v>82</v>
      </c>
      <c r="B53" s="4" t="s">
        <v>83</v>
      </c>
    </row>
    <row r="54" spans="1:2" x14ac:dyDescent="0.35">
      <c r="A54" s="3" t="s">
        <v>84</v>
      </c>
      <c r="B54" s="4" t="s">
        <v>85</v>
      </c>
    </row>
    <row r="55" spans="1:2" x14ac:dyDescent="0.35">
      <c r="A55" s="3" t="s">
        <v>86</v>
      </c>
      <c r="B55" s="4" t="s">
        <v>87</v>
      </c>
    </row>
    <row r="56" spans="1:2" x14ac:dyDescent="0.35">
      <c r="A56" s="3" t="s">
        <v>88</v>
      </c>
      <c r="B56" s="4" t="s">
        <v>89</v>
      </c>
    </row>
    <row r="57" spans="1:2" x14ac:dyDescent="0.35">
      <c r="A57" s="3" t="s">
        <v>90</v>
      </c>
      <c r="B57" s="4" t="s">
        <v>91</v>
      </c>
    </row>
    <row r="58" spans="1:2" x14ac:dyDescent="0.35">
      <c r="A58" s="3" t="s">
        <v>92</v>
      </c>
      <c r="B58" s="4" t="s">
        <v>93</v>
      </c>
    </row>
    <row r="59" spans="1:2" x14ac:dyDescent="0.35">
      <c r="A59" s="3" t="s">
        <v>180</v>
      </c>
      <c r="B59" s="4" t="s">
        <v>208</v>
      </c>
    </row>
    <row r="60" spans="1:2" x14ac:dyDescent="0.35">
      <c r="A60" s="3" t="s">
        <v>188</v>
      </c>
      <c r="B60" s="4" t="s">
        <v>209</v>
      </c>
    </row>
    <row r="61" spans="1:2" x14ac:dyDescent="0.35">
      <c r="A61" s="3" t="s">
        <v>189</v>
      </c>
      <c r="B61" s="4" t="s">
        <v>210</v>
      </c>
    </row>
    <row r="62" spans="1:2" x14ac:dyDescent="0.35">
      <c r="A62" s="3" t="s">
        <v>190</v>
      </c>
      <c r="B62" s="4" t="s">
        <v>211</v>
      </c>
    </row>
    <row r="63" spans="1:2" x14ac:dyDescent="0.35">
      <c r="A63" s="3" t="s">
        <v>191</v>
      </c>
      <c r="B63" s="4" t="s">
        <v>212</v>
      </c>
    </row>
    <row r="64" spans="1:2" x14ac:dyDescent="0.35">
      <c r="A64" s="3" t="s">
        <v>192</v>
      </c>
      <c r="B64" s="4" t="s">
        <v>213</v>
      </c>
    </row>
    <row r="65" spans="1:2" x14ac:dyDescent="0.35">
      <c r="A65" s="3" t="s">
        <v>193</v>
      </c>
      <c r="B65" s="4" t="s">
        <v>214</v>
      </c>
    </row>
    <row r="66" spans="1:2" x14ac:dyDescent="0.35">
      <c r="A66" s="3" t="s">
        <v>100</v>
      </c>
      <c r="B66" s="4" t="s">
        <v>101</v>
      </c>
    </row>
    <row r="67" spans="1:2" x14ac:dyDescent="0.35">
      <c r="A67" s="3" t="s">
        <v>102</v>
      </c>
      <c r="B67" s="4" t="s">
        <v>103</v>
      </c>
    </row>
    <row r="68" spans="1:2" x14ac:dyDescent="0.35">
      <c r="A68" s="3" t="s">
        <v>104</v>
      </c>
      <c r="B68" s="4" t="s">
        <v>105</v>
      </c>
    </row>
    <row r="69" spans="1:2" x14ac:dyDescent="0.35">
      <c r="A69" s="3" t="s">
        <v>118</v>
      </c>
      <c r="B69" s="4" t="s">
        <v>215</v>
      </c>
    </row>
    <row r="70" spans="1:2" x14ac:dyDescent="0.35">
      <c r="A70" s="3" t="s">
        <v>106</v>
      </c>
      <c r="B70" s="4" t="s">
        <v>107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SiteSpecies</vt:lpstr>
      <vt:lpstr>Site info - infection status</vt:lpstr>
      <vt:lpstr>Tick species per region</vt:lpstr>
      <vt:lpstr>Ixodes spp. per region</vt:lpstr>
      <vt:lpstr>IxodesWaypoint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Guillot</dc:creator>
  <cp:lastModifiedBy>August Moon</cp:lastModifiedBy>
  <dcterms:created xsi:type="dcterms:W3CDTF">2022-03-08T17:39:39Z</dcterms:created>
  <dcterms:modified xsi:type="dcterms:W3CDTF">2025-06-19T21:13:11Z</dcterms:modified>
</cp:coreProperties>
</file>