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itHub\TimeseriesLambda\test\"/>
    </mc:Choice>
  </mc:AlternateContent>
  <xr:revisionPtr revIDLastSave="0" documentId="13_ncr:1_{C6821727-EF9C-4F8B-9AC1-BD8B8CD378DF}" xr6:coauthVersionLast="47" xr6:coauthVersionMax="47" xr10:uidLastSave="{00000000-0000-0000-0000-000000000000}"/>
  <bookViews>
    <workbookView xWindow="12700" yWindow="0" windowWidth="25800" windowHeight="13780" xr2:uid="{1B712691-A295-4AD8-9737-49E58EBC20A9}"/>
  </bookViews>
  <sheets>
    <sheet name="Sheet1" sheetId="1" r:id="rId1"/>
  </sheets>
  <definedNames>
    <definedName name="CHOLESKY">_xlfn.LAMBDA(_xlpm.array,_xlfn.LET(_xlpm.AUX,_xlfn.LAMBDA(_xlpm.SELF,_xlpm.working,_xlpm.nRow,_xlpm.iRow,IF(_xlpm.iRow=_xlpm.nRow,_xlfn.MAKEARRAY(_xlpm.nRow,_xlpm.nRow,_xlfn.LAMBDA(_xlpm.jRow,_xlpm.jCol,IF(AND(_xlpm.jRow=_xlpm.nRow,_xlpm.jCol=_xlpm.nRow),SQRT(INDEX(_xlpm.working,_xlpm.nRow,_xlpm.nRow)),IF(_xlpm.jRow=_xlpm.jCol,1,0)))),_xlfn.LET(_xlpm.a,INDEX(_xlpm.working,_xlpm.iRow,_xlpm.iRow),_xlpm.roota,SQRT(_xlpm.a),_xlpm.b,_xlfn.DROP(INDEX(_xlpm.working,0,_xlpm.iRow),_xlpm.iRow),_xlpm.scaledb,_xlpm.b/_xlpm.roota,_xlpm.lower,_xlfn.MAKEARRAY(_xlpm.nRow,_xlpm.nRow,_xlfn.LAMBDA(_xlpm.jRow,_xlpm.jCol,IF(_xlpm.jCol=_xlpm.iRow,IF(_xlpm.jRow&gt;=_xlpm.iRow,INDEX(_xlfn.VSTACK(_xlpm.roota,_xlpm.scaledb),_xlpm.jRow-_xlpm.iRow+1),0),IF(_xlpm.jRow=_xlpm.jCol,1,0)))),_xlpm.lowerinv,MINVERSE(_xlpm.lower),_xlpm.working_,MMULT(MMULT(_xlpm.lowerinv,_xlpm.working),TRANSPOSE(_xlpm.lowerinv)),MMULT(_xlpm.lower,_xlpm.SELF(_xlpm.SELF,_xlpm.working_,_xlpm.nRow,_xlpm.iRow+1))))),IF(AND(ROWS(_xlpm.array)=COLUMNS(_xlpm.array),_xlfn.IFNA(AND(_xlpm.array=TRANSPOSE(_xlpm.array)),FALSE)),_xlpm.AUX(_xlpm.AUX,_xlpm.array,ROWS(_xlpm.array),1),INDIRECT("")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 a="1"/>
  <c r="K11" i="1" s="1"/>
  <c r="K14" i="1" s="1" a="1"/>
  <c r="H11" i="1"/>
  <c r="G11" i="1"/>
  <c r="F11" i="1"/>
  <c r="E11" i="1"/>
  <c r="D11" i="1"/>
  <c r="C11" i="1"/>
  <c r="B11" i="1"/>
  <c r="A11" i="1"/>
  <c r="O10" i="1" a="1"/>
  <c r="O10" i="1" s="1"/>
  <c r="H10" i="1"/>
  <c r="G10" i="1"/>
  <c r="F10" i="1"/>
  <c r="E10" i="1"/>
  <c r="D10" i="1"/>
  <c r="C10" i="1"/>
  <c r="B10" i="1"/>
  <c r="A10" i="1"/>
  <c r="K9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O4" i="1" a="1"/>
  <c r="O4" i="1" s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K2" i="1"/>
  <c r="K4" i="1" s="1"/>
  <c r="H2" i="1"/>
  <c r="G2" i="1"/>
  <c r="F2" i="1"/>
  <c r="E2" i="1"/>
  <c r="D2" i="1"/>
  <c r="C2" i="1"/>
  <c r="B2" i="1"/>
  <c r="A2" i="1"/>
  <c r="O23" i="1" a="1"/>
  <c r="O17" i="1" a="1"/>
  <c r="A14" i="1" l="1" a="1"/>
  <c r="A14" i="1" s="1"/>
  <c r="O17" i="1"/>
  <c r="O23" i="1"/>
  <c r="K14" i="1"/>
  <c r="K17" i="1" s="1"/>
  <c r="L18" i="1"/>
  <c r="K18" i="1"/>
  <c r="L17" i="1"/>
  <c r="K3" i="1" a="1"/>
  <c r="K3" i="1" s="1"/>
  <c r="K5" i="1" s="1"/>
  <c r="A24" i="1" l="1" a="1"/>
  <c r="A24" i="1" s="1"/>
  <c r="A34" i="1" s="1" a="1"/>
  <c r="K20" i="1"/>
  <c r="K22" i="1" s="1"/>
  <c r="A34" i="1" l="1"/>
  <c r="A44" i="1" s="1"/>
  <c r="B49" i="1"/>
  <c r="G45" i="1"/>
  <c r="A51" i="1"/>
  <c r="H49" i="1"/>
  <c r="G48" i="1"/>
  <c r="F47" i="1"/>
  <c r="D46" i="1"/>
  <c r="E47" i="1"/>
  <c r="G47" i="1"/>
  <c r="B48" i="1"/>
  <c r="C50" i="1"/>
  <c r="A50" i="1"/>
  <c r="H48" i="1"/>
  <c r="G46" i="1"/>
  <c r="F46" i="1"/>
  <c r="D45" i="1"/>
  <c r="E46" i="1"/>
  <c r="G49" i="1"/>
  <c r="B47" i="1"/>
  <c r="C49" i="1"/>
  <c r="A49" i="1"/>
  <c r="H47" i="1"/>
  <c r="G44" i="1"/>
  <c r="F45" i="1"/>
  <c r="D44" i="1"/>
  <c r="E45" i="1"/>
  <c r="F48" i="1"/>
  <c r="B46" i="1"/>
  <c r="C48" i="1"/>
  <c r="A48" i="1"/>
  <c r="H46" i="1"/>
  <c r="H51" i="1"/>
  <c r="F44" i="1"/>
  <c r="F51" i="1"/>
  <c r="E44" i="1"/>
  <c r="H50" i="1"/>
  <c r="B45" i="1"/>
  <c r="C47" i="1"/>
  <c r="A47" i="1"/>
  <c r="H45" i="1"/>
  <c r="G51" i="1"/>
  <c r="D50" i="1"/>
  <c r="E51" i="1"/>
  <c r="D51" i="1"/>
  <c r="C44" i="1"/>
  <c r="B44" i="1"/>
  <c r="C46" i="1"/>
  <c r="A46" i="1"/>
  <c r="H44" i="1"/>
  <c r="F50" i="1"/>
  <c r="D49" i="1"/>
  <c r="E50" i="1"/>
  <c r="C51" i="1"/>
  <c r="B51" i="1"/>
  <c r="G50" i="1"/>
  <c r="C45" i="1"/>
  <c r="A45" i="1"/>
  <c r="F49" i="1"/>
  <c r="D48" i="1"/>
  <c r="E49" i="1"/>
  <c r="B50" i="1"/>
  <c r="D47" i="1"/>
  <c r="E48" i="1"/>
  <c r="F53" i="1" l="1"/>
  <c r="F5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<sst xmlns="http://schemas.openxmlformats.org/spreadsheetml/2006/main" count="31" uniqueCount="24">
  <si>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Random (10 by 8)</t>
  </si>
  <si>
    <t>Edge case: CHOLESKY of single number</t>
  </si>
  <si>
    <t>Error case: Negative number</t>
  </si>
  <si>
    <t>Number:</t>
  </si>
  <si>
    <t>Square root:</t>
  </si>
  <si>
    <t>CHOLESKY:</t>
  </si>
  <si>
    <t>Same?</t>
  </si>
  <si>
    <t>Error case: Non-positive definite matrix</t>
  </si>
  <si>
    <t>Edge case: 2 by 2, only semidefinite</t>
  </si>
  <si>
    <t>Test case:</t>
  </si>
  <si>
    <t>Matrix:</t>
  </si>
  <si>
    <t>Error case: Not square</t>
  </si>
  <si>
    <t>Symmetric positive definite matrix (8 by 8)</t>
  </si>
  <si>
    <t>Tets case:</t>
  </si>
  <si>
    <t>Reformed:</t>
  </si>
  <si>
    <t>Abs diff:</t>
  </si>
  <si>
    <t>Error case: Non-symmetric matrix</t>
  </si>
  <si>
    <t>Worst abs diff:</t>
  </si>
  <si>
    <t>Acceptable:</t>
  </si>
  <si>
    <t>Cholesky decomposition</t>
  </si>
  <si>
    <t>Reformed matrix (L * L^T)</t>
  </si>
  <si>
    <t>Absolute difference</t>
  </si>
  <si>
    <t>Worst absolute difference:</t>
  </si>
  <si>
    <t>Worst absolute difference is less than 10^-12: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</si>
</sst>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#,##0.00_);\(#,##0.00\);_(\-_)"/>
    <numFmt numFmtId="165" formatCode="_-#,##0.00;\-#,##0.00;\-"/>
    <numFmt numFmtId="166" formatCode="_-0.0E+00;\-0.0E+0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center"/>
    </xf>
    <xf numFmtId="0" fontId="1" fillId="0" borderId="0" xfId="0" applyFont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936E-73DF-4D07-80EF-E2D34DE19F8B}">
  <dimension ref="A1:P54"/>
  <sheetViews>
    <sheetView showGridLines="0" tabSelected="1" workbookViewId="0"/>
  </sheetViews>
  <sheetFormatPr defaultRowHeight="14.5" x14ac:dyDescent="0.35"/>
  <cols>
    <col min="9" max="9" width="0.54296875" customWidth="1"/>
    <col min="10" max="10" width="14.1796875" customWidth="1"/>
    <col min="12" max="12" width="9.08984375" customWidth="1"/>
    <col min="13" max="13" width="2.1796875" customWidth="1"/>
    <col min="14" max="14" width="10.08984375" customWidth="1"/>
  </cols>
  <sheetData>
    <row r="1" spans="1:16" x14ac:dyDescent="0.35">
      <c r="A1" s="2" t="s">
        <v>0</v>
      </c>
      <c r="J1" s="2" t="s">
        <v>1</v>
      </c>
      <c r="N1" s="2" t="s">
        <v>2</v>
      </c>
    </row>
    <row r="2" spans="1:16" x14ac:dyDescent="0.35">
      <c r="A2" s="1">
        <f ca="1">_xlfn.NORM.S.INV(RAND())</f>
        <v>-0.71153112641056615</v>
      </c>
      <c r="B2" s="1">
        <f t="shared" ref="B2:H11" ca="1" si="0">_xlfn.NORM.S.INV(RAND())</f>
        <v>-0.98055395974689297</v>
      </c>
      <c r="C2" s="1">
        <f t="shared" ca="1" si="0"/>
        <v>0.91510844858634555</v>
      </c>
      <c r="D2" s="1">
        <f t="shared" ca="1" si="0"/>
        <v>-0.9075360871150725</v>
      </c>
      <c r="E2" s="1">
        <f t="shared" ca="1" si="0"/>
        <v>0.1227675203195822</v>
      </c>
      <c r="F2" s="1">
        <f t="shared" ca="1" si="0"/>
        <v>0.63479756259275022</v>
      </c>
      <c r="G2" s="1">
        <f t="shared" ca="1" si="0"/>
        <v>1.6882153929150254</v>
      </c>
      <c r="H2" s="1">
        <f t="shared" ca="1" si="0"/>
        <v>0.10962404737858222</v>
      </c>
      <c r="J2" t="s">
        <v>3</v>
      </c>
      <c r="K2" s="1">
        <f ca="1">RAND()^2</f>
        <v>0.62324289760678597</v>
      </c>
    </row>
    <row r="3" spans="1:16" x14ac:dyDescent="0.35">
      <c r="A3" s="1">
        <f t="shared" ref="A3:A10" ca="1" si="1">_xlfn.NORM.S.INV(RAND())</f>
        <v>0.81813188885079213</v>
      </c>
      <c r="B3" s="1">
        <f t="shared" ca="1" si="0"/>
        <v>-0.52034287195202644</v>
      </c>
      <c r="C3" s="1">
        <f t="shared" ca="1" si="0"/>
        <v>1.1215517541282105</v>
      </c>
      <c r="D3" s="1">
        <f t="shared" ca="1" si="0"/>
        <v>1.6375591627107864</v>
      </c>
      <c r="E3" s="1">
        <f t="shared" ca="1" si="0"/>
        <v>0.50904893804625295</v>
      </c>
      <c r="F3" s="1">
        <f t="shared" ca="1" si="0"/>
        <v>-0.2537914430543064</v>
      </c>
      <c r="G3" s="1">
        <f t="shared" ca="1" si="0"/>
        <v>-1.3056160325762662</v>
      </c>
      <c r="H3" s="1">
        <f t="shared" ca="1" si="0"/>
        <v>-0.95463746864101373</v>
      </c>
      <c r="J3" t="s">
        <v>4</v>
      </c>
      <c r="K3" s="1" cm="1">
        <f t="array" aca="1" ref="K3" ca="1">CHOLESKY(K2)</f>
        <v>0.78945734375378762</v>
      </c>
      <c r="N3" t="s">
        <v>3</v>
      </c>
      <c r="O3" s="4">
        <v>-1</v>
      </c>
    </row>
    <row r="4" spans="1:16" x14ac:dyDescent="0.35">
      <c r="A4" s="1">
        <f t="shared" ca="1" si="1"/>
        <v>-0.38789235342607831</v>
      </c>
      <c r="B4" s="1">
        <f t="shared" ca="1" si="0"/>
        <v>-0.33469436886256715</v>
      </c>
      <c r="C4" s="1">
        <f t="shared" ca="1" si="0"/>
        <v>-2.4820511225873418</v>
      </c>
      <c r="D4" s="1">
        <f t="shared" ca="1" si="0"/>
        <v>-0.38994425972103114</v>
      </c>
      <c r="E4" s="1">
        <f t="shared" ca="1" si="0"/>
        <v>-0.58679248166483311</v>
      </c>
      <c r="F4" s="1">
        <f t="shared" ca="1" si="0"/>
        <v>1.7051444253067063</v>
      </c>
      <c r="G4" s="1">
        <f t="shared" ca="1" si="0"/>
        <v>-6.1840935513554192E-2</v>
      </c>
      <c r="H4" s="1">
        <f t="shared" ca="1" si="0"/>
        <v>0.26477549513501469</v>
      </c>
      <c r="J4" t="s">
        <v>5</v>
      </c>
      <c r="K4" s="1">
        <f ca="1">SQRT(K2)</f>
        <v>0.78945734375378762</v>
      </c>
      <c r="N4" t="s">
        <v>5</v>
      </c>
      <c r="O4" s="4" t="e" cm="1">
        <f t="array" aca="1" ref="O4" ca="1">CHOLESKY(O3)</f>
        <v>#NUM!</v>
      </c>
    </row>
    <row r="5" spans="1:16" x14ac:dyDescent="0.35">
      <c r="A5" s="1">
        <f t="shared" ca="1" si="1"/>
        <v>0.23723613733359844</v>
      </c>
      <c r="B5" s="1">
        <f t="shared" ca="1" si="0"/>
        <v>-2.0027624038945522</v>
      </c>
      <c r="C5" s="1">
        <f t="shared" ca="1" si="0"/>
        <v>1.4800254506490727E-2</v>
      </c>
      <c r="D5" s="1">
        <f t="shared" ca="1" si="0"/>
        <v>0.12994274546926396</v>
      </c>
      <c r="E5" s="1">
        <f t="shared" ca="1" si="0"/>
        <v>-0.58230304609749217</v>
      </c>
      <c r="F5" s="1">
        <f t="shared" ca="1" si="0"/>
        <v>-0.76675762300905659</v>
      </c>
      <c r="G5" s="1">
        <f t="shared" ca="1" si="0"/>
        <v>6.2908094177536542E-3</v>
      </c>
      <c r="H5" s="1">
        <f t="shared" ca="1" si="0"/>
        <v>0.229681495399852</v>
      </c>
      <c r="J5" t="s">
        <v>6</v>
      </c>
      <c r="K5" s="5" t="b">
        <f ca="1">K3=K4</f>
        <v>1</v>
      </c>
    </row>
    <row r="6" spans="1:16" x14ac:dyDescent="0.35">
      <c r="A6" s="1">
        <f t="shared" ca="1" si="1"/>
        <v>0.84101692966328856</v>
      </c>
      <c r="B6" s="1">
        <f t="shared" ca="1" si="0"/>
        <v>1.1234551967635247</v>
      </c>
      <c r="C6" s="1">
        <f t="shared" ca="1" si="0"/>
        <v>1.8181988479288815</v>
      </c>
      <c r="D6" s="1">
        <f t="shared" ca="1" si="0"/>
        <v>0.15622154966514454</v>
      </c>
      <c r="E6" s="1">
        <f t="shared" ca="1" si="0"/>
        <v>-2.2157209176778356</v>
      </c>
      <c r="F6" s="1">
        <f t="shared" ca="1" si="0"/>
        <v>-0.84313951717496027</v>
      </c>
      <c r="G6" s="1">
        <f t="shared" ca="1" si="0"/>
        <v>-0.48155858056273482</v>
      </c>
      <c r="H6" s="1">
        <f t="shared" ca="1" si="0"/>
        <v>-0.23877276782787937</v>
      </c>
      <c r="N6" s="2" t="s">
        <v>7</v>
      </c>
    </row>
    <row r="7" spans="1:16" x14ac:dyDescent="0.35">
      <c r="A7" s="1">
        <f t="shared" ca="1" si="1"/>
        <v>-0.66274385291635196</v>
      </c>
      <c r="B7" s="1">
        <f t="shared" ca="1" si="0"/>
        <v>0.21235487919895338</v>
      </c>
      <c r="C7" s="1">
        <f t="shared" ca="1" si="0"/>
        <v>-0.29642445901693132</v>
      </c>
      <c r="D7" s="1">
        <f t="shared" ca="1" si="0"/>
        <v>-0.35897863984074513</v>
      </c>
      <c r="E7" s="1">
        <f t="shared" ca="1" si="0"/>
        <v>-2.270389462943454</v>
      </c>
      <c r="F7" s="1">
        <f t="shared" ca="1" si="0"/>
        <v>0.19522081597082219</v>
      </c>
      <c r="G7" s="1">
        <f t="shared" ca="1" si="0"/>
        <v>2.2449897084062016</v>
      </c>
      <c r="H7" s="1">
        <f t="shared" ca="1" si="0"/>
        <v>1.0287804732949599</v>
      </c>
      <c r="J7" s="2" t="s">
        <v>8</v>
      </c>
      <c r="N7" t="s">
        <v>9</v>
      </c>
      <c r="O7" s="1">
        <v>1</v>
      </c>
      <c r="P7" s="1">
        <v>2.1</v>
      </c>
    </row>
    <row r="8" spans="1:16" x14ac:dyDescent="0.35">
      <c r="A8" s="1">
        <f t="shared" ca="1" si="1"/>
        <v>1.0711899656514978</v>
      </c>
      <c r="B8" s="1">
        <f t="shared" ca="1" si="0"/>
        <v>0.91275876786316545</v>
      </c>
      <c r="C8" s="1">
        <f t="shared" ca="1" si="0"/>
        <v>0.27394524839869955</v>
      </c>
      <c r="D8" s="1">
        <f t="shared" ca="1" si="0"/>
        <v>-4.5803290532998919E-2</v>
      </c>
      <c r="E8" s="1">
        <f t="shared" ca="1" si="0"/>
        <v>-4.0445996355757685E-2</v>
      </c>
      <c r="F8" s="1">
        <f t="shared" ca="1" si="0"/>
        <v>0.46579182682869369</v>
      </c>
      <c r="G8" s="1">
        <f t="shared" ca="1" si="0"/>
        <v>-0.85519189336518509</v>
      </c>
      <c r="H8" s="1">
        <f t="shared" ca="1" si="0"/>
        <v>2.0728875288781846E-2</v>
      </c>
      <c r="J8" t="s">
        <v>10</v>
      </c>
      <c r="K8" s="1">
        <v>2</v>
      </c>
      <c r="L8" s="1">
        <v>2</v>
      </c>
      <c r="O8" s="1">
        <v>2.1</v>
      </c>
      <c r="P8" s="1">
        <v>1</v>
      </c>
    </row>
    <row r="9" spans="1:16" x14ac:dyDescent="0.35">
      <c r="A9" s="1">
        <f t="shared" ca="1" si="1"/>
        <v>-1.0868352284529235</v>
      </c>
      <c r="B9" s="1">
        <f t="shared" ca="1" si="0"/>
        <v>-6.8133814951071112E-2</v>
      </c>
      <c r="C9" s="1">
        <f t="shared" ca="1" si="0"/>
        <v>1.1968657869836781</v>
      </c>
      <c r="D9" s="1">
        <f t="shared" ca="1" si="0"/>
        <v>0.61126335441093538</v>
      </c>
      <c r="E9" s="1">
        <f t="shared" ca="1" si="0"/>
        <v>0.4675362413343615</v>
      </c>
      <c r="F9" s="1">
        <f t="shared" ca="1" si="0"/>
        <v>1.8464048916357583</v>
      </c>
      <c r="G9" s="1">
        <f t="shared" ca="1" si="0"/>
        <v>1.4975962297268879</v>
      </c>
      <c r="H9" s="1">
        <f t="shared" ca="1" si="0"/>
        <v>0.60913457859657416</v>
      </c>
      <c r="K9" s="1">
        <f>L8</f>
        <v>2</v>
      </c>
      <c r="L9" s="1">
        <v>2</v>
      </c>
    </row>
    <row r="10" spans="1:16" x14ac:dyDescent="0.35">
      <c r="A10" s="1">
        <f t="shared" ca="1" si="1"/>
        <v>-1.7067194996631714</v>
      </c>
      <c r="B10" s="1">
        <f t="shared" ca="1" si="0"/>
        <v>1.803609365116813</v>
      </c>
      <c r="C10" s="1">
        <f t="shared" ca="1" si="0"/>
        <v>-0.26147448393530764</v>
      </c>
      <c r="D10" s="1">
        <f t="shared" ca="1" si="0"/>
        <v>-1.3003776465979342</v>
      </c>
      <c r="E10" s="1">
        <f t="shared" ca="1" si="0"/>
        <v>-0.47817174650345873</v>
      </c>
      <c r="F10" s="1">
        <f t="shared" ca="1" si="0"/>
        <v>-0.58821142851428199</v>
      </c>
      <c r="G10" s="1">
        <f t="shared" ca="1" si="0"/>
        <v>2.8071701240858982</v>
      </c>
      <c r="H10" s="1">
        <f t="shared" ca="1" si="0"/>
        <v>1.5218763903696424</v>
      </c>
      <c r="N10" t="s">
        <v>5</v>
      </c>
      <c r="O10" t="e" cm="1">
        <f t="array" aca="1" ref="O10" ca="1">CHOLESKY(O7:P8)</f>
        <v>#NUM!</v>
      </c>
    </row>
    <row r="11" spans="1:16" x14ac:dyDescent="0.35">
      <c r="A11" s="1">
        <f ca="1">_xlfn.NORM.S.INV(RAND())</f>
        <v>0.78008947541657414</v>
      </c>
      <c r="B11" s="1">
        <f t="shared" ca="1" si="0"/>
        <v>-1.4277937384493398</v>
      </c>
      <c r="C11" s="1">
        <f t="shared" ca="1" si="0"/>
        <v>0.53092925964744542</v>
      </c>
      <c r="D11" s="1">
        <f t="shared" ca="1" si="0"/>
        <v>9.7105015756493787E-2</v>
      </c>
      <c r="E11" s="1">
        <f t="shared" ca="1" si="0"/>
        <v>-0.34263156247586751</v>
      </c>
      <c r="F11" s="1">
        <f t="shared" ca="1" si="0"/>
        <v>-1.2589486767947393</v>
      </c>
      <c r="G11" s="1">
        <f t="shared" ca="1" si="0"/>
        <v>-0.93427845949932031</v>
      </c>
      <c r="H11" s="1">
        <f t="shared" ca="1" si="0"/>
        <v>4.1676629516268535E-2</v>
      </c>
      <c r="J11" t="s">
        <v>5</v>
      </c>
      <c r="K11" s="1" cm="1">
        <f t="array" aca="1" ref="K11:L12" ca="1">CHOLESKY(K8:L9)</f>
        <v>1.4142135623730951</v>
      </c>
      <c r="L11" s="1">
        <f ca="1"/>
        <v>0</v>
      </c>
    </row>
    <row r="12" spans="1:16" x14ac:dyDescent="0.35">
      <c r="K12" s="1">
        <f ca="1"/>
        <v>1.4142135623730949</v>
      </c>
      <c r="L12" s="1">
        <f ca="1"/>
        <v>1.5700924586837752E-16</v>
      </c>
      <c r="N12" s="2" t="s">
        <v>11</v>
      </c>
    </row>
    <row r="13" spans="1:16" x14ac:dyDescent="0.35">
      <c r="A13" s="2" t="s">
        <v>12</v>
      </c>
      <c r="N13" t="s">
        <v>13</v>
      </c>
      <c r="O13" s="1">
        <v>1</v>
      </c>
      <c r="P13" s="1">
        <v>0</v>
      </c>
    </row>
    <row r="14" spans="1:16" x14ac:dyDescent="0.35">
      <c r="A14" s="1" cm="1">
        <f t="array" aca="1" ref="A14:H21" ca="1">MMULT(TRANSPOSE(A2:H11),A2:H11)</f>
        <v>8.3789864811727046</v>
      </c>
      <c r="B14" s="1">
        <f ca="1"/>
        <v>-2.4094825922218517</v>
      </c>
      <c r="C14" s="1">
        <f ca="1"/>
        <v>2.811405845220424</v>
      </c>
      <c r="D14" s="1">
        <f ca="1"/>
        <v>4.1185828262916244</v>
      </c>
      <c r="E14" s="1">
        <f ca="1"/>
        <v>5.7174670574055231E-2</v>
      </c>
      <c r="F14" s="1">
        <f ca="1"/>
        <v>-3.8270712511333862</v>
      </c>
      <c r="G14" s="1">
        <f ca="1"/>
        <v>-12.200342023991023</v>
      </c>
      <c r="H14" s="1">
        <f ca="1"/>
        <v>-4.9945947583575991</v>
      </c>
      <c r="J14" t="s">
        <v>14</v>
      </c>
      <c r="K14" s="1" cm="1">
        <f t="array" aca="1" ref="K14:L15" ca="1">MMULT(_xlfn.ANCHORARRAY(K11),TRANSPOSE(_xlfn.ANCHORARRAY(K11)))</f>
        <v>2.0000000000000004</v>
      </c>
      <c r="L14" s="1">
        <f ca="1"/>
        <v>2</v>
      </c>
      <c r="O14" s="1">
        <v>0</v>
      </c>
      <c r="P14" s="1">
        <v>1</v>
      </c>
    </row>
    <row r="15" spans="1:16" x14ac:dyDescent="0.35">
      <c r="A15" s="1">
        <f ca="1"/>
        <v>-2.4094825922218517</v>
      </c>
      <c r="B15" s="1">
        <f ca="1"/>
        <v>12.79193899976605</v>
      </c>
      <c r="C15" s="1">
        <f ca="1"/>
        <v>0.2387438261790219</v>
      </c>
      <c r="D15" s="1">
        <f ca="1"/>
        <v>-2.5601336795173251</v>
      </c>
      <c r="E15" s="1">
        <f ca="1"/>
        <v>-2.4360411427225066</v>
      </c>
      <c r="F15" s="1">
        <f ca="1"/>
        <v>0.6047313897029154</v>
      </c>
      <c r="G15" s="1">
        <f ca="1"/>
        <v>4.4821799688271877</v>
      </c>
      <c r="H15" s="1">
        <f ca="1"/>
        <v>2.4536289031077256</v>
      </c>
      <c r="K15" s="1">
        <f ca="1"/>
        <v>2</v>
      </c>
      <c r="L15" s="1">
        <f ca="1"/>
        <v>1.9999999999999996</v>
      </c>
      <c r="O15" s="1">
        <v>0</v>
      </c>
      <c r="P15" s="1">
        <v>1</v>
      </c>
    </row>
    <row r="16" spans="1:16" x14ac:dyDescent="0.35">
      <c r="A16" s="1">
        <f ca="1"/>
        <v>2.811405845220424</v>
      </c>
      <c r="B16" s="1">
        <f ca="1"/>
        <v>0.2387438261790219</v>
      </c>
      <c r="C16" s="1">
        <f ca="1"/>
        <v>13.507601638717412</v>
      </c>
      <c r="D16" s="1">
        <f ca="1"/>
        <v>3.4769741448561997</v>
      </c>
      <c r="E16" s="1">
        <f ca="1"/>
        <v>-0.73290649076191616</v>
      </c>
      <c r="F16" s="1">
        <f ca="1"/>
        <v>-3.7153090997431715</v>
      </c>
      <c r="G16" s="1">
        <f ca="1"/>
        <v>-0.97876262557350768</v>
      </c>
      <c r="H16" s="1">
        <f ca="1"/>
        <v>-2.0043100606082747</v>
      </c>
    </row>
    <row r="17" spans="1:16" x14ac:dyDescent="0.35">
      <c r="A17" s="1">
        <f ca="1"/>
        <v>4.1185828262916244</v>
      </c>
      <c r="B17" s="1">
        <f ca="1"/>
        <v>-2.5601336795173251</v>
      </c>
      <c r="C17" s="1">
        <f ca="1"/>
        <v>3.4769741448561997</v>
      </c>
      <c r="D17" s="1">
        <f ca="1"/>
        <v>5.9035864777513609</v>
      </c>
      <c r="E17" s="1">
        <f ca="1"/>
        <v>2.2203830050725153</v>
      </c>
      <c r="F17" s="1">
        <f ca="1"/>
        <v>-0.20809112397998977</v>
      </c>
      <c r="G17" s="1">
        <f ca="1"/>
        <v>-7.3128492122450242</v>
      </c>
      <c r="H17" s="1">
        <f ca="1"/>
        <v>-3.7463518540574201</v>
      </c>
      <c r="J17" t="s">
        <v>15</v>
      </c>
      <c r="K17" s="3">
        <f ca="1">ABS(K8-K14)</f>
        <v>4.4408920985006262E-16</v>
      </c>
      <c r="L17" s="3">
        <f ca="1">ABS(L8-L14)</f>
        <v>0</v>
      </c>
      <c r="N17" t="s">
        <v>5</v>
      </c>
      <c r="O17" t="e" cm="1">
        <f t="array" aca="1" ref="O17" ca="1">CHOLESKY(O13:P15)</f>
        <v>#REF!</v>
      </c>
    </row>
    <row r="18" spans="1:16" x14ac:dyDescent="0.35">
      <c r="A18" s="1">
        <f ca="1"/>
        <v>5.7174670574055231E-2</v>
      </c>
      <c r="B18" s="1">
        <f ca="1"/>
        <v>-2.4360411427225066</v>
      </c>
      <c r="C18" s="1">
        <f ca="1"/>
        <v>-0.73290649076191616</v>
      </c>
      <c r="D18" s="1">
        <f ca="1"/>
        <v>2.2203830050725153</v>
      </c>
      <c r="E18" s="1">
        <f ca="1"/>
        <v>11.587963060225096</v>
      </c>
      <c r="F18" s="1">
        <f ca="1"/>
        <v>2.3766376366437294</v>
      </c>
      <c r="G18" s="1">
        <f ca="1"/>
        <v>-4.7421679092504698</v>
      </c>
      <c r="H18" s="1">
        <f ca="1"/>
        <v>-3.0263338803533428</v>
      </c>
      <c r="K18" s="3">
        <f ca="1">ABS(K9-K15)</f>
        <v>0</v>
      </c>
      <c r="L18" s="3">
        <f ca="1">ABS(L9-L15)</f>
        <v>4.4408920985006262E-16</v>
      </c>
    </row>
    <row r="19" spans="1:16" x14ac:dyDescent="0.35">
      <c r="A19" s="1">
        <f ca="1"/>
        <v>-3.8270712511333862</v>
      </c>
      <c r="B19" s="1">
        <f ca="1"/>
        <v>0.6047313897029154</v>
      </c>
      <c r="C19" s="1">
        <f ca="1"/>
        <v>-3.7153090997431715</v>
      </c>
      <c r="D19" s="1">
        <f ca="1"/>
        <v>-0.20809112397998977</v>
      </c>
      <c r="E19" s="1">
        <f ca="1"/>
        <v>2.3766376366437294</v>
      </c>
      <c r="F19" s="1">
        <f ca="1"/>
        <v>10.268925723283566</v>
      </c>
      <c r="G19" s="1">
        <f ca="1"/>
        <v>4.0288744243786736</v>
      </c>
      <c r="H19" s="1">
        <f ca="1"/>
        <v>1.1761070235851536</v>
      </c>
      <c r="N19" s="2" t="s">
        <v>16</v>
      </c>
    </row>
    <row r="20" spans="1:16" x14ac:dyDescent="0.35">
      <c r="A20" s="1">
        <f ca="1"/>
        <v>-12.200342023991023</v>
      </c>
      <c r="B20" s="1">
        <f ca="1"/>
        <v>4.4821799688271877</v>
      </c>
      <c r="C20" s="1">
        <f ca="1"/>
        <v>-0.97876262557350768</v>
      </c>
      <c r="D20" s="1">
        <f ca="1"/>
        <v>-7.3128492122450242</v>
      </c>
      <c r="E20" s="1">
        <f ca="1"/>
        <v>-4.7421679092504698</v>
      </c>
      <c r="F20" s="1">
        <f ca="1"/>
        <v>4.0288744243786736</v>
      </c>
      <c r="G20" s="1">
        <f ca="1"/>
        <v>21.557673757561684</v>
      </c>
      <c r="H20" s="1">
        <f ca="1"/>
        <v>8.9688533972494326</v>
      </c>
      <c r="J20" t="s">
        <v>17</v>
      </c>
      <c r="K20" s="3">
        <f ca="1">MAX(K17:L18)</f>
        <v>4.4408920985006262E-16</v>
      </c>
      <c r="N20" t="s">
        <v>13</v>
      </c>
      <c r="O20" s="1">
        <v>1</v>
      </c>
      <c r="P20" s="1">
        <v>0.5</v>
      </c>
    </row>
    <row r="21" spans="1:16" x14ac:dyDescent="0.35">
      <c r="A21" s="1">
        <f ca="1"/>
        <v>-4.9945947583575991</v>
      </c>
      <c r="B21" s="1">
        <f ca="1"/>
        <v>2.4536289031077256</v>
      </c>
      <c r="C21" s="1">
        <f ca="1"/>
        <v>-2.0043100606082747</v>
      </c>
      <c r="D21" s="1">
        <f ca="1"/>
        <v>-3.7463518540574201</v>
      </c>
      <c r="E21" s="1">
        <f ca="1"/>
        <v>-3.0263338803533428</v>
      </c>
      <c r="F21" s="1">
        <f ca="1"/>
        <v>1.1761070235851536</v>
      </c>
      <c r="G21" s="1">
        <f ca="1"/>
        <v>8.9688533972494326</v>
      </c>
      <c r="H21" s="1">
        <f ca="1"/>
        <v>4.8509307874644101</v>
      </c>
      <c r="O21" s="1">
        <v>0.4</v>
      </c>
      <c r="P21" s="1">
        <v>1</v>
      </c>
    </row>
    <row r="22" spans="1:16" x14ac:dyDescent="0.35">
      <c r="J22" t="s">
        <v>18</v>
      </c>
      <c r="K22" s="5" t="b">
        <f ca="1">K20&lt;=10^-12</f>
        <v>1</v>
      </c>
    </row>
    <row r="23" spans="1:16" x14ac:dyDescent="0.35">
      <c r="A23" s="2" t="s">
        <v>19</v>
      </c>
      <c r="N23" t="s">
        <v>5</v>
      </c>
      <c r="O23" t="e" cm="1">
        <f t="array" aca="1" ref="O23" ca="1">CHOLESKY(O20:P21)</f>
        <v>#REF!</v>
      </c>
    </row>
    <row r="24" spans="1:16" x14ac:dyDescent="0.35">
      <c r="A24" s="1" cm="1">
        <f t="array" aca="1" ref="A24:H31" ca="1">CHOLESKY(_xlfn.ANCHORARRAY(A14))</f>
        <v>2.8946479027979732</v>
      </c>
      <c r="B24" s="1">
        <f ca="1"/>
        <v>0</v>
      </c>
      <c r="C24" s="1">
        <f ca="1"/>
        <v>0</v>
      </c>
      <c r="D24" s="1">
        <f ca="1"/>
        <v>0</v>
      </c>
      <c r="E24" s="1">
        <f ca="1"/>
        <v>0</v>
      </c>
      <c r="F24" s="1">
        <f ca="1"/>
        <v>0</v>
      </c>
      <c r="G24" s="1">
        <f ca="1"/>
        <v>0</v>
      </c>
      <c r="H24" s="1">
        <f ca="1"/>
        <v>0</v>
      </c>
    </row>
    <row r="25" spans="1:16" x14ac:dyDescent="0.35">
      <c r="A25" s="1">
        <f ca="1"/>
        <v>-0.83239228850349656</v>
      </c>
      <c r="B25" s="1">
        <f ca="1"/>
        <v>3.4783706067361426</v>
      </c>
      <c r="C25" s="1">
        <f ca="1"/>
        <v>0</v>
      </c>
      <c r="D25" s="1">
        <f ca="1"/>
        <v>0</v>
      </c>
      <c r="E25" s="1">
        <f ca="1"/>
        <v>0</v>
      </c>
      <c r="F25" s="1">
        <f ca="1"/>
        <v>0</v>
      </c>
      <c r="G25" s="1">
        <f ca="1"/>
        <v>0</v>
      </c>
      <c r="H25" s="1">
        <f ca="1"/>
        <v>0</v>
      </c>
    </row>
    <row r="26" spans="1:16" x14ac:dyDescent="0.35">
      <c r="A26" s="1">
        <f ca="1"/>
        <v>0.97124276928565745</v>
      </c>
      <c r="B26" s="1">
        <f ca="1"/>
        <v>0.30106016178069112</v>
      </c>
      <c r="C26" s="1">
        <f ca="1"/>
        <v>3.5318057563824659</v>
      </c>
      <c r="D26" s="1">
        <f ca="1"/>
        <v>0</v>
      </c>
      <c r="E26" s="1">
        <f ca="1"/>
        <v>0</v>
      </c>
      <c r="F26" s="1">
        <f ca="1"/>
        <v>0</v>
      </c>
      <c r="G26" s="1">
        <f ca="1"/>
        <v>0</v>
      </c>
      <c r="H26" s="1">
        <f ca="1"/>
        <v>0</v>
      </c>
    </row>
    <row r="27" spans="1:16" x14ac:dyDescent="0.35">
      <c r="A27" s="1">
        <f ca="1"/>
        <v>1.4228268738006418</v>
      </c>
      <c r="B27" s="1">
        <f ca="1"/>
        <v>-0.39552529544316478</v>
      </c>
      <c r="C27" s="1">
        <f ca="1"/>
        <v>0.6269146419406626</v>
      </c>
      <c r="D27" s="1">
        <f ca="1"/>
        <v>1.8247432524404801</v>
      </c>
      <c r="E27" s="1">
        <f ca="1"/>
        <v>0</v>
      </c>
      <c r="F27" s="1">
        <f ca="1"/>
        <v>0</v>
      </c>
      <c r="G27" s="1">
        <f ca="1"/>
        <v>0</v>
      </c>
      <c r="H27" s="1">
        <f ca="1"/>
        <v>0</v>
      </c>
    </row>
    <row r="28" spans="1:16" x14ac:dyDescent="0.35">
      <c r="A28" s="1">
        <f ca="1"/>
        <v>1.9751856700357256E-2</v>
      </c>
      <c r="B28" s="1">
        <f ca="1"/>
        <v>-0.69561301053882951</v>
      </c>
      <c r="C28" s="1">
        <f ca="1"/>
        <v>-0.15365198731324692</v>
      </c>
      <c r="D28" s="1">
        <f ca="1"/>
        <v>1.1034284790264974</v>
      </c>
      <c r="E28" s="1">
        <f ca="1"/>
        <v>3.1404668637670818</v>
      </c>
      <c r="F28" s="1">
        <f ca="1"/>
        <v>0</v>
      </c>
      <c r="G28" s="1">
        <f ca="1"/>
        <v>0</v>
      </c>
      <c r="H28" s="1">
        <f ca="1"/>
        <v>0</v>
      </c>
    </row>
    <row r="29" spans="1:16" x14ac:dyDescent="0.35">
      <c r="A29" s="1">
        <f ca="1"/>
        <v>-1.3221197809357506</v>
      </c>
      <c r="B29" s="1">
        <f ca="1"/>
        <v>-0.14253539271111498</v>
      </c>
      <c r="C29" s="1">
        <f ca="1"/>
        <v>-0.67622577761382152</v>
      </c>
      <c r="D29" s="1">
        <f ca="1"/>
        <v>1.1183030357395545</v>
      </c>
      <c r="E29" s="1">
        <f ca="1"/>
        <v>0.30751212254069843</v>
      </c>
      <c r="F29" s="1">
        <f ca="1"/>
        <v>2.5880807526820822</v>
      </c>
      <c r="G29" s="1">
        <f ca="1"/>
        <v>0</v>
      </c>
      <c r="H29" s="1">
        <f ca="1"/>
        <v>0</v>
      </c>
    </row>
    <row r="30" spans="1:16" x14ac:dyDescent="0.35">
      <c r="A30" s="1">
        <f ca="1"/>
        <v>-4.2147931056478907</v>
      </c>
      <c r="B30" s="1">
        <f ca="1"/>
        <v>0.27996404068108866</v>
      </c>
      <c r="C30" s="1">
        <f ca="1"/>
        <v>0.85807059956941711</v>
      </c>
      <c r="D30" s="1">
        <f ca="1"/>
        <v>-0.95527547476787622</v>
      </c>
      <c r="E30" s="1">
        <f ca="1"/>
        <v>-1.0438730977850768</v>
      </c>
      <c r="F30" s="1">
        <f ca="1"/>
        <v>0.18000150291119507</v>
      </c>
      <c r="G30" s="1">
        <f ca="1"/>
        <v>0.97154773336264688</v>
      </c>
      <c r="H30" s="1">
        <f ca="1"/>
        <v>0</v>
      </c>
    </row>
    <row r="31" spans="1:16" x14ac:dyDescent="0.35">
      <c r="A31" s="1">
        <f ca="1"/>
        <v>-1.7254584758062672</v>
      </c>
      <c r="B31" s="1">
        <f ca="1"/>
        <v>0.29248481221160633</v>
      </c>
      <c r="C31" s="1">
        <f ca="1"/>
        <v>-0.11793585091957152</v>
      </c>
      <c r="D31" s="1">
        <f ca="1"/>
        <v>-0.60375743824007333</v>
      </c>
      <c r="E31" s="1">
        <f ca="1"/>
        <v>-0.68165487807779113</v>
      </c>
      <c r="F31" s="1">
        <f ca="1"/>
        <v>-9.9848765803634151E-2</v>
      </c>
      <c r="G31" s="1">
        <f ca="1"/>
        <v>0.45841497616625904</v>
      </c>
      <c r="H31" s="1">
        <f ca="1"/>
        <v>0.85145588375596726</v>
      </c>
    </row>
    <row r="33" spans="1:8" x14ac:dyDescent="0.35">
      <c r="A33" s="2" t="s">
        <v>20</v>
      </c>
    </row>
    <row r="34" spans="1:8" x14ac:dyDescent="0.35">
      <c r="A34" s="1" cm="1">
        <f t="array" aca="1" ref="A34:H41" ca="1">MMULT(_xlfn.ANCHORARRAY(A24),TRANSPOSE(_xlfn.ANCHORARRAY(A24)))</f>
        <v>8.3789864811727046</v>
      </c>
      <c r="B34" s="1">
        <f ca="1"/>
        <v>-2.4094825922218517</v>
      </c>
      <c r="C34" s="1">
        <f ca="1"/>
        <v>2.811405845220424</v>
      </c>
      <c r="D34" s="1">
        <f ca="1"/>
        <v>4.1185828262916244</v>
      </c>
      <c r="E34" s="1">
        <f ca="1"/>
        <v>5.7174670574055231E-2</v>
      </c>
      <c r="F34" s="1">
        <f ca="1"/>
        <v>-3.8270712511333862</v>
      </c>
      <c r="G34" s="1">
        <f ca="1"/>
        <v>-12.200342023991023</v>
      </c>
      <c r="H34" s="1">
        <f ca="1"/>
        <v>-4.9945947583575991</v>
      </c>
    </row>
    <row r="35" spans="1:8" x14ac:dyDescent="0.35">
      <c r="A35" s="1">
        <f ca="1"/>
        <v>-2.4094825922218517</v>
      </c>
      <c r="B35" s="1">
        <f ca="1"/>
        <v>12.79193899976605</v>
      </c>
      <c r="C35" s="1">
        <f ca="1"/>
        <v>0.2387438261790219</v>
      </c>
      <c r="D35" s="1">
        <f ca="1"/>
        <v>-2.5601336795173251</v>
      </c>
      <c r="E35" s="1">
        <f ca="1"/>
        <v>-2.4360411427225066</v>
      </c>
      <c r="F35" s="1">
        <f ca="1"/>
        <v>0.60473138970291562</v>
      </c>
      <c r="G35" s="1">
        <f ca="1"/>
        <v>4.4821799688271877</v>
      </c>
      <c r="H35" s="1">
        <f ca="1"/>
        <v>2.4536289031077256</v>
      </c>
    </row>
    <row r="36" spans="1:8" x14ac:dyDescent="0.35">
      <c r="A36" s="1">
        <f ca="1"/>
        <v>2.811405845220424</v>
      </c>
      <c r="B36" s="1">
        <f ca="1"/>
        <v>0.2387438261790219</v>
      </c>
      <c r="C36" s="1">
        <f ca="1"/>
        <v>13.507601638717411</v>
      </c>
      <c r="D36" s="1">
        <f ca="1"/>
        <v>3.4769741448561997</v>
      </c>
      <c r="E36" s="1">
        <f ca="1"/>
        <v>-0.73290649076191627</v>
      </c>
      <c r="F36" s="1">
        <f ca="1"/>
        <v>-3.7153090997431715</v>
      </c>
      <c r="G36" s="1">
        <f ca="1"/>
        <v>-0.97876262557350824</v>
      </c>
      <c r="H36" s="1">
        <f ca="1"/>
        <v>-2.0043100606082742</v>
      </c>
    </row>
    <row r="37" spans="1:8" x14ac:dyDescent="0.35">
      <c r="A37" s="1">
        <f ca="1"/>
        <v>4.1185828262916244</v>
      </c>
      <c r="B37" s="1">
        <f ca="1"/>
        <v>-2.5601336795173251</v>
      </c>
      <c r="C37" s="1">
        <f ca="1"/>
        <v>3.4769741448561997</v>
      </c>
      <c r="D37" s="1">
        <f ca="1"/>
        <v>5.9035864777513609</v>
      </c>
      <c r="E37" s="1">
        <f ca="1"/>
        <v>2.2203830050725153</v>
      </c>
      <c r="F37" s="1">
        <f ca="1"/>
        <v>-0.20809112397998986</v>
      </c>
      <c r="G37" s="1">
        <f ca="1"/>
        <v>-7.3128492122450233</v>
      </c>
      <c r="H37" s="1">
        <f ca="1"/>
        <v>-3.7463518540574197</v>
      </c>
    </row>
    <row r="38" spans="1:8" x14ac:dyDescent="0.35">
      <c r="A38" s="1">
        <f ca="1"/>
        <v>5.7174670574055231E-2</v>
      </c>
      <c r="B38" s="1">
        <f ca="1"/>
        <v>-2.4360411427225066</v>
      </c>
      <c r="C38" s="1">
        <f ca="1"/>
        <v>-0.73290649076191627</v>
      </c>
      <c r="D38" s="1">
        <f ca="1"/>
        <v>2.2203830050725153</v>
      </c>
      <c r="E38" s="1">
        <f ca="1"/>
        <v>11.587963060225096</v>
      </c>
      <c r="F38" s="1">
        <f ca="1"/>
        <v>2.376637636643729</v>
      </c>
      <c r="G38" s="1">
        <f ca="1"/>
        <v>-4.7421679092504689</v>
      </c>
      <c r="H38" s="1">
        <f ca="1"/>
        <v>-3.0263338803533424</v>
      </c>
    </row>
    <row r="39" spans="1:8" x14ac:dyDescent="0.35">
      <c r="A39" s="1">
        <f ca="1"/>
        <v>-3.8270712511333862</v>
      </c>
      <c r="B39" s="1">
        <f ca="1"/>
        <v>0.60473138970291562</v>
      </c>
      <c r="C39" s="1">
        <f ca="1"/>
        <v>-3.7153090997431715</v>
      </c>
      <c r="D39" s="1">
        <f ca="1"/>
        <v>-0.20809112397998986</v>
      </c>
      <c r="E39" s="1">
        <f ca="1"/>
        <v>2.376637636643729</v>
      </c>
      <c r="F39" s="1">
        <f ca="1"/>
        <v>10.268925723283568</v>
      </c>
      <c r="G39" s="1">
        <f ca="1"/>
        <v>4.0288744243786727</v>
      </c>
      <c r="H39" s="1">
        <f ca="1"/>
        <v>1.1761070235851538</v>
      </c>
    </row>
    <row r="40" spans="1:8" x14ac:dyDescent="0.35">
      <c r="A40" s="1">
        <f ca="1"/>
        <v>-12.200342023991023</v>
      </c>
      <c r="B40" s="1">
        <f ca="1"/>
        <v>4.4821799688271877</v>
      </c>
      <c r="C40" s="1">
        <f ca="1"/>
        <v>-0.97876262557350824</v>
      </c>
      <c r="D40" s="1">
        <f ca="1"/>
        <v>-7.3128492122450233</v>
      </c>
      <c r="E40" s="1">
        <f ca="1"/>
        <v>-4.7421679092504689</v>
      </c>
      <c r="F40" s="1">
        <f ca="1"/>
        <v>4.0288744243786727</v>
      </c>
      <c r="G40" s="1">
        <f ca="1"/>
        <v>21.55767375756168</v>
      </c>
      <c r="H40" s="1">
        <f ca="1"/>
        <v>8.9688533972494309</v>
      </c>
    </row>
    <row r="41" spans="1:8" x14ac:dyDescent="0.35">
      <c r="A41" s="1">
        <f ca="1"/>
        <v>-4.9945947583575991</v>
      </c>
      <c r="B41" s="1">
        <f ca="1"/>
        <v>2.4536289031077256</v>
      </c>
      <c r="C41" s="1">
        <f ca="1"/>
        <v>-2.0043100606082742</v>
      </c>
      <c r="D41" s="1">
        <f ca="1"/>
        <v>-3.7463518540574197</v>
      </c>
      <c r="E41" s="1">
        <f ca="1"/>
        <v>-3.0263338803533424</v>
      </c>
      <c r="F41" s="1">
        <f ca="1"/>
        <v>1.1761070235851538</v>
      </c>
      <c r="G41" s="1">
        <f ca="1"/>
        <v>8.9688533972494309</v>
      </c>
      <c r="H41" s="1">
        <f ca="1"/>
        <v>4.8509307874644092</v>
      </c>
    </row>
    <row r="43" spans="1:8" x14ac:dyDescent="0.35">
      <c r="A43" s="2" t="s">
        <v>21</v>
      </c>
    </row>
    <row r="44" spans="1:8" x14ac:dyDescent="0.35">
      <c r="A44" s="1">
        <f ca="1">ABS(A14-A34)</f>
        <v>0</v>
      </c>
      <c r="B44" s="1">
        <f t="shared" ref="B44:H44" ca="1" si="2">ABS(B14-B34)</f>
        <v>0</v>
      </c>
      <c r="C44" s="1">
        <f t="shared" ca="1" si="2"/>
        <v>0</v>
      </c>
      <c r="D44" s="1">
        <f t="shared" ca="1" si="2"/>
        <v>0</v>
      </c>
      <c r="E44" s="1">
        <f t="shared" ca="1" si="2"/>
        <v>0</v>
      </c>
      <c r="F44" s="1">
        <f t="shared" ca="1" si="2"/>
        <v>0</v>
      </c>
      <c r="G44" s="1">
        <f t="shared" ca="1" si="2"/>
        <v>0</v>
      </c>
      <c r="H44" s="1">
        <f t="shared" ca="1" si="2"/>
        <v>0</v>
      </c>
    </row>
    <row r="45" spans="1:8" x14ac:dyDescent="0.35">
      <c r="A45" s="1">
        <f t="shared" ref="A45:H51" ca="1" si="3">ABS(A15-A35)</f>
        <v>0</v>
      </c>
      <c r="B45" s="1">
        <f t="shared" ca="1" si="3"/>
        <v>0</v>
      </c>
      <c r="C45" s="1">
        <f t="shared" ca="1" si="3"/>
        <v>0</v>
      </c>
      <c r="D45" s="1">
        <f t="shared" ca="1" si="3"/>
        <v>0</v>
      </c>
      <c r="E45" s="1">
        <f t="shared" ca="1" si="3"/>
        <v>0</v>
      </c>
      <c r="F45" s="1">
        <f t="shared" ca="1" si="3"/>
        <v>2.2204460492503131E-16</v>
      </c>
      <c r="G45" s="1">
        <f t="shared" ca="1" si="3"/>
        <v>0</v>
      </c>
      <c r="H45" s="1">
        <f t="shared" ca="1" si="3"/>
        <v>0</v>
      </c>
    </row>
    <row r="46" spans="1:8" x14ac:dyDescent="0.35">
      <c r="A46" s="1">
        <f t="shared" ca="1" si="3"/>
        <v>0</v>
      </c>
      <c r="B46" s="1">
        <f t="shared" ca="1" si="3"/>
        <v>0</v>
      </c>
      <c r="C46" s="1">
        <f t="shared" ca="1" si="3"/>
        <v>1.7763568394002505E-15</v>
      </c>
      <c r="D46" s="1">
        <f t="shared" ca="1" si="3"/>
        <v>0</v>
      </c>
      <c r="E46" s="1">
        <f t="shared" ca="1" si="3"/>
        <v>1.1102230246251565E-16</v>
      </c>
      <c r="F46" s="1">
        <f t="shared" ca="1" si="3"/>
        <v>0</v>
      </c>
      <c r="G46" s="1">
        <f t="shared" ca="1" si="3"/>
        <v>5.5511151231257827E-16</v>
      </c>
      <c r="H46" s="1">
        <f t="shared" ca="1" si="3"/>
        <v>4.4408920985006262E-16</v>
      </c>
    </row>
    <row r="47" spans="1:8" x14ac:dyDescent="0.35">
      <c r="A47" s="1">
        <f t="shared" ca="1" si="3"/>
        <v>0</v>
      </c>
      <c r="B47" s="1">
        <f t="shared" ca="1" si="3"/>
        <v>0</v>
      </c>
      <c r="C47" s="1">
        <f t="shared" ca="1" si="3"/>
        <v>0</v>
      </c>
      <c r="D47" s="1">
        <f t="shared" ca="1" si="3"/>
        <v>0</v>
      </c>
      <c r="E47" s="1">
        <f t="shared" ca="1" si="3"/>
        <v>0</v>
      </c>
      <c r="F47" s="1">
        <f t="shared" ca="1" si="3"/>
        <v>8.3266726846886741E-17</v>
      </c>
      <c r="G47" s="1">
        <f t="shared" ca="1" si="3"/>
        <v>8.8817841970012523E-16</v>
      </c>
      <c r="H47" s="1">
        <f t="shared" ca="1" si="3"/>
        <v>4.4408920985006262E-16</v>
      </c>
    </row>
    <row r="48" spans="1:8" x14ac:dyDescent="0.35">
      <c r="A48" s="1">
        <f t="shared" ca="1" si="3"/>
        <v>0</v>
      </c>
      <c r="B48" s="1">
        <f t="shared" ca="1" si="3"/>
        <v>0</v>
      </c>
      <c r="C48" s="1">
        <f t="shared" ca="1" si="3"/>
        <v>1.1102230246251565E-16</v>
      </c>
      <c r="D48" s="1">
        <f t="shared" ca="1" si="3"/>
        <v>0</v>
      </c>
      <c r="E48" s="1">
        <f t="shared" ca="1" si="3"/>
        <v>0</v>
      </c>
      <c r="F48" s="1">
        <f t="shared" ca="1" si="3"/>
        <v>4.4408920985006262E-16</v>
      </c>
      <c r="G48" s="1">
        <f t="shared" ca="1" si="3"/>
        <v>8.8817841970012523E-16</v>
      </c>
      <c r="H48" s="1">
        <f t="shared" ca="1" si="3"/>
        <v>4.4408920985006262E-16</v>
      </c>
    </row>
    <row r="49" spans="1:8" x14ac:dyDescent="0.35">
      <c r="A49" s="1">
        <f t="shared" ca="1" si="3"/>
        <v>0</v>
      </c>
      <c r="B49" s="1">
        <f t="shared" ca="1" si="3"/>
        <v>2.2204460492503131E-16</v>
      </c>
      <c r="C49" s="1">
        <f t="shared" ca="1" si="3"/>
        <v>0</v>
      </c>
      <c r="D49" s="1">
        <f t="shared" ca="1" si="3"/>
        <v>8.3266726846886741E-17</v>
      </c>
      <c r="E49" s="1">
        <f t="shared" ca="1" si="3"/>
        <v>4.4408920985006262E-16</v>
      </c>
      <c r="F49" s="1">
        <f t="shared" ca="1" si="3"/>
        <v>1.7763568394002505E-15</v>
      </c>
      <c r="G49" s="1">
        <f t="shared" ca="1" si="3"/>
        <v>8.8817841970012523E-16</v>
      </c>
      <c r="H49" s="1">
        <f t="shared" ca="1" si="3"/>
        <v>2.2204460492503131E-16</v>
      </c>
    </row>
    <row r="50" spans="1:8" x14ac:dyDescent="0.35">
      <c r="A50" s="1">
        <f t="shared" ca="1" si="3"/>
        <v>0</v>
      </c>
      <c r="B50" s="1">
        <f t="shared" ca="1" si="3"/>
        <v>0</v>
      </c>
      <c r="C50" s="1">
        <f t="shared" ca="1" si="3"/>
        <v>5.5511151231257827E-16</v>
      </c>
      <c r="D50" s="1">
        <f t="shared" ca="1" si="3"/>
        <v>8.8817841970012523E-16</v>
      </c>
      <c r="E50" s="1">
        <f t="shared" ca="1" si="3"/>
        <v>8.8817841970012523E-16</v>
      </c>
      <c r="F50" s="1">
        <f t="shared" ca="1" si="3"/>
        <v>8.8817841970012523E-16</v>
      </c>
      <c r="G50" s="1">
        <f t="shared" ca="1" si="3"/>
        <v>3.5527136788005009E-15</v>
      </c>
      <c r="H50" s="1">
        <f t="shared" ca="1" si="3"/>
        <v>1.7763568394002505E-15</v>
      </c>
    </row>
    <row r="51" spans="1:8" x14ac:dyDescent="0.35">
      <c r="A51" s="1">
        <f t="shared" ca="1" si="3"/>
        <v>0</v>
      </c>
      <c r="B51" s="1">
        <f t="shared" ca="1" si="3"/>
        <v>0</v>
      </c>
      <c r="C51" s="1">
        <f t="shared" ca="1" si="3"/>
        <v>4.4408920985006262E-16</v>
      </c>
      <c r="D51" s="1">
        <f t="shared" ca="1" si="3"/>
        <v>4.4408920985006262E-16</v>
      </c>
      <c r="E51" s="1">
        <f t="shared" ca="1" si="3"/>
        <v>4.4408920985006262E-16</v>
      </c>
      <c r="F51" s="1">
        <f t="shared" ca="1" si="3"/>
        <v>2.2204460492503131E-16</v>
      </c>
      <c r="G51" s="1">
        <f t="shared" ca="1" si="3"/>
        <v>1.7763568394002505E-15</v>
      </c>
      <c r="H51" s="1">
        <f t="shared" ca="1" si="3"/>
        <v>8.8817841970012523E-16</v>
      </c>
    </row>
    <row r="53" spans="1:8" x14ac:dyDescent="0.35">
      <c r="A53" t="s">
        <v>22</v>
      </c>
      <c r="F53" s="3">
        <f ca="1">MAX(A44:H51)</f>
        <v>3.5527136788005009E-15</v>
      </c>
    </row>
    <row r="54" spans="1:8" x14ac:dyDescent="0.35">
      <c r="A54" t="s">
        <v>23</v>
      </c>
      <c r="F54" s="5" t="b">
        <f ca="1">F53&lt;=10^-12</f>
        <v>1</v>
      </c>
    </row>
  </sheetData>
  <conditionalFormatting sqref="F54">
    <cfRule type="cellIs" dxfId="2" priority="3" operator="equal">
      <formula>TRUE</formula>
    </cfRule>
  </conditionalFormatting>
  <conditionalFormatting sqref="K5">
    <cfRule type="cellIs" dxfId="1" priority="2" operator="equal">
      <formula>TRUE</formula>
    </cfRule>
  </conditionalFormatting>
  <conditionalFormatting sqref="K22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Ballingall</dc:creator>
  <cp:lastModifiedBy>James Ballingall</cp:lastModifiedBy>
  <dcterms:created xsi:type="dcterms:W3CDTF">2023-08-30T20:24:29Z</dcterms:created>
  <dcterms:modified xsi:type="dcterms:W3CDTF">2023-09-05T21:52:57Z</dcterms:modified>
</cp:coreProperties>
</file>