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rap" sheetId="1" r:id="rId4"/>
    <sheet state="visible" name="Motor Encoder Test" sheetId="2" r:id="rId5"/>
    <sheet state="visible" name="Preliminary Motor RPM Test" sheetId="3" r:id="rId6"/>
    <sheet state="visible" name="124 Motor RPM Test" sheetId="4" r:id="rId7"/>
  </sheets>
  <definedNames/>
  <calcPr/>
</workbook>
</file>

<file path=xl/sharedStrings.xml><?xml version="1.0" encoding="utf-8"?>
<sst xmlns="http://schemas.openxmlformats.org/spreadsheetml/2006/main" count="35" uniqueCount="25">
  <si>
    <t xml:space="preserve">set hexavelocity </t>
  </si>
  <si>
    <t>revolutions</t>
  </si>
  <si>
    <t xml:space="preserve">cacluated speed </t>
  </si>
  <si>
    <t>test rotation:</t>
  </si>
  <si>
    <t xml:space="preserve">mean: </t>
  </si>
  <si>
    <t xml:space="preserve">test rotation: </t>
  </si>
  <si>
    <t>mean:</t>
  </si>
  <si>
    <t>motor should run for 60 sec at 60 rmp</t>
  </si>
  <si>
    <t>trial #</t>
  </si>
  <si>
    <t>counted rotations (code output)</t>
  </si>
  <si>
    <t>counted rotations (visually)</t>
  </si>
  <si>
    <t xml:space="preserve">time the motor ran for </t>
  </si>
  <si>
    <t>Average</t>
  </si>
  <si>
    <t>Difference</t>
  </si>
  <si>
    <t>Revolutions (code output)</t>
  </si>
  <si>
    <t>Duration (sec)</t>
  </si>
  <si>
    <t>Trial #</t>
  </si>
  <si>
    <t>Expected RPM</t>
  </si>
  <si>
    <t>Start Time (s)</t>
  </si>
  <si>
    <t>End Time (s)</t>
  </si>
  <si>
    <t>Duration for 1 Revolution (sec)</t>
  </si>
  <si>
    <t>Actual RPM</t>
  </si>
  <si>
    <t>Avg RPM</t>
  </si>
  <si>
    <t>STD</t>
  </si>
  <si>
    <t>% Error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</si>
</sst>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999999"/>
        <bgColor rgb="FF999999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2" xfId="0" applyFont="1" applyNumberFormat="1"/>
    <xf borderId="0" fillId="0" fontId="1" numFmtId="2" xfId="0" applyAlignment="1" applyFont="1" applyNumberFormat="1">
      <alignment readingOrder="0"/>
    </xf>
    <xf borderId="0" fillId="2" fontId="1" numFmtId="0" xfId="0" applyFill="1" applyFont="1"/>
    <xf borderId="0" fillId="3" fontId="1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A3" s="1" t="s">
        <v>0</v>
      </c>
      <c r="B3" s="1" t="s">
        <v>1</v>
      </c>
      <c r="C3" s="1" t="s">
        <v>2</v>
      </c>
      <c r="E3" s="1" t="s">
        <v>3</v>
      </c>
      <c r="F3" s="1" t="s">
        <v>4</v>
      </c>
      <c r="I3" s="1" t="s">
        <v>5</v>
      </c>
      <c r="J3" s="1" t="s">
        <v>6</v>
      </c>
    </row>
    <row r="4">
      <c r="A4" s="1">
        <v>0.1</v>
      </c>
      <c r="B4" s="1">
        <v>10.0</v>
      </c>
      <c r="C4" s="1">
        <v>32.14</v>
      </c>
      <c r="E4" s="1">
        <v>3.19</v>
      </c>
      <c r="F4" s="1">
        <v>3.337</v>
      </c>
      <c r="I4" s="1">
        <v>5.13</v>
      </c>
      <c r="J4" s="2">
        <f>AVERAGE(I4:I10)</f>
        <v>5.06</v>
      </c>
    </row>
    <row r="5">
      <c r="E5" s="1">
        <v>3.35</v>
      </c>
      <c r="I5" s="1">
        <v>4.93</v>
      </c>
    </row>
    <row r="6">
      <c r="E6" s="1">
        <v>3.34</v>
      </c>
      <c r="I6" s="1">
        <v>5.13</v>
      </c>
    </row>
    <row r="7">
      <c r="E7" s="1">
        <v>3.37</v>
      </c>
      <c r="I7" s="1">
        <v>5.0</v>
      </c>
    </row>
    <row r="8">
      <c r="E8" s="1">
        <v>3.32</v>
      </c>
      <c r="I8" s="1">
        <v>5.13</v>
      </c>
    </row>
    <row r="9">
      <c r="E9" s="1">
        <v>3.43</v>
      </c>
      <c r="I9" s="1">
        <v>5.07</v>
      </c>
    </row>
    <row r="10">
      <c r="E10" s="1">
        <v>3.38</v>
      </c>
      <c r="I10" s="1">
        <v>5.03</v>
      </c>
    </row>
    <row r="11">
      <c r="E11" s="1">
        <v>3.19</v>
      </c>
    </row>
    <row r="12">
      <c r="E12" s="1">
        <v>3.5</v>
      </c>
    </row>
    <row r="13">
      <c r="E13" s="1">
        <v>3.3</v>
      </c>
    </row>
    <row r="19">
      <c r="A19" s="1">
        <v>0.01</v>
      </c>
      <c r="B19" s="1">
        <v>10.0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5"/>
    <col customWidth="1" min="2" max="2" width="23.5"/>
    <col customWidth="1" min="3" max="3" width="21.13"/>
    <col customWidth="1" min="4" max="4" width="17.13"/>
  </cols>
  <sheetData>
    <row r="2">
      <c r="A2" s="1" t="s">
        <v>7</v>
      </c>
    </row>
    <row r="4">
      <c r="A4" s="1" t="s">
        <v>8</v>
      </c>
      <c r="B4" s="1" t="s">
        <v>9</v>
      </c>
      <c r="C4" s="1" t="s">
        <v>10</v>
      </c>
      <c r="D4" s="1" t="s">
        <v>11</v>
      </c>
    </row>
    <row r="5">
      <c r="A5" s="1">
        <v>1.0</v>
      </c>
      <c r="B5" s="1">
        <v>60.0</v>
      </c>
      <c r="C5" s="1">
        <v>60.0</v>
      </c>
      <c r="D5" s="1">
        <v>53.39</v>
      </c>
    </row>
    <row r="6">
      <c r="A6" s="1">
        <v>2.0</v>
      </c>
      <c r="B6" s="1">
        <v>60.0</v>
      </c>
      <c r="C6" s="1">
        <v>60.0</v>
      </c>
      <c r="D6" s="1">
        <v>52.7</v>
      </c>
    </row>
    <row r="7">
      <c r="A7" s="1">
        <v>3.0</v>
      </c>
      <c r="B7" s="1">
        <v>60.0</v>
      </c>
      <c r="C7" s="1">
        <v>60.0</v>
      </c>
      <c r="D7" s="1">
        <v>53.6</v>
      </c>
    </row>
    <row r="8">
      <c r="A8" s="1">
        <v>4.0</v>
      </c>
      <c r="B8" s="1">
        <v>60.0</v>
      </c>
      <c r="C8" s="1">
        <v>60.0</v>
      </c>
      <c r="D8" s="1">
        <v>52.9</v>
      </c>
    </row>
    <row r="9">
      <c r="A9" s="1">
        <v>5.0</v>
      </c>
      <c r="B9" s="1">
        <v>60.0</v>
      </c>
      <c r="C9" s="1">
        <v>60.0</v>
      </c>
      <c r="D9" s="1">
        <v>53.64</v>
      </c>
    </row>
    <row r="11">
      <c r="A11" s="1" t="s">
        <v>12</v>
      </c>
      <c r="B11" s="2">
        <f t="shared" ref="B11:D11" si="1">AVERAGE(B5:B9)</f>
        <v>60</v>
      </c>
      <c r="C11" s="2">
        <f t="shared" si="1"/>
        <v>60</v>
      </c>
      <c r="D11" s="3">
        <f t="shared" si="1"/>
        <v>53.246</v>
      </c>
      <c r="E11" s="3">
        <f>STDEVA(D5:D9)</f>
        <v>0.424004717</v>
      </c>
    </row>
    <row r="12">
      <c r="A12" s="1" t="s">
        <v>13</v>
      </c>
      <c r="B12" s="2">
        <f>B11-C11</f>
        <v>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25"/>
    <col customWidth="1" min="3" max="3" width="18.75"/>
  </cols>
  <sheetData>
    <row r="1">
      <c r="A1" s="1" t="s">
        <v>7</v>
      </c>
    </row>
    <row r="3">
      <c r="A3" s="1" t="s">
        <v>8</v>
      </c>
      <c r="B3" s="1" t="s">
        <v>14</v>
      </c>
      <c r="C3" s="1" t="s">
        <v>15</v>
      </c>
    </row>
    <row r="4">
      <c r="A4" s="1">
        <v>1.0</v>
      </c>
      <c r="B4" s="1">
        <v>60.0</v>
      </c>
      <c r="C4" s="1">
        <v>53.39</v>
      </c>
    </row>
    <row r="5">
      <c r="A5" s="1">
        <v>2.0</v>
      </c>
      <c r="B5" s="1">
        <v>60.0</v>
      </c>
      <c r="C5" s="1">
        <v>52.7</v>
      </c>
    </row>
    <row r="6">
      <c r="A6" s="1">
        <v>3.0</v>
      </c>
      <c r="B6" s="1">
        <v>60.0</v>
      </c>
      <c r="C6" s="1">
        <v>53.6</v>
      </c>
    </row>
    <row r="7">
      <c r="A7" s="1">
        <v>4.0</v>
      </c>
      <c r="B7" s="1">
        <v>60.0</v>
      </c>
      <c r="C7" s="1">
        <v>52.9</v>
      </c>
    </row>
    <row r="8">
      <c r="A8" s="1">
        <v>5.0</v>
      </c>
      <c r="B8" s="1">
        <v>60.0</v>
      </c>
      <c r="C8" s="1">
        <v>53.64</v>
      </c>
    </row>
    <row r="10">
      <c r="A10" s="1" t="s">
        <v>12</v>
      </c>
      <c r="B10" s="2">
        <f t="shared" ref="B10:C10" si="1">AVERAGE(B4:B8)</f>
        <v>60</v>
      </c>
      <c r="C10" s="3">
        <f t="shared" si="1"/>
        <v>53.246</v>
      </c>
      <c r="D10" s="3"/>
    </row>
    <row r="11">
      <c r="A11" s="1" t="s">
        <v>13</v>
      </c>
      <c r="B11" s="2">
        <f>ABS(B10-C10)</f>
        <v>6.754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25"/>
    <col customWidth="1" min="3" max="5" width="24.25"/>
    <col customWidth="1" min="7" max="7" width="5.75"/>
  </cols>
  <sheetData>
    <row r="1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</row>
    <row r="2">
      <c r="A2" s="1">
        <v>1.0</v>
      </c>
      <c r="B2" s="1">
        <v>20.0</v>
      </c>
      <c r="C2" s="1">
        <v>0.05</v>
      </c>
      <c r="D2" s="1">
        <v>3.6</v>
      </c>
      <c r="E2" s="2">
        <f t="shared" ref="E2:E16" si="1">D2-C2</f>
        <v>3.55</v>
      </c>
      <c r="F2" s="4">
        <f t="shared" ref="F2:F16" si="2">1/E2*60</f>
        <v>16.90140845</v>
      </c>
      <c r="G2" s="5"/>
      <c r="H2" s="1" t="s">
        <v>22</v>
      </c>
      <c r="I2" s="3">
        <f>AVERAGE(F2:F6)</f>
        <v>15.63451099</v>
      </c>
    </row>
    <row r="3">
      <c r="A3" s="1">
        <v>2.0</v>
      </c>
      <c r="B3" s="1">
        <v>20.0</v>
      </c>
      <c r="C3" s="1">
        <v>0.15</v>
      </c>
      <c r="D3" s="1">
        <v>5.22</v>
      </c>
      <c r="E3" s="2">
        <f t="shared" si="1"/>
        <v>5.07</v>
      </c>
      <c r="F3" s="4">
        <f t="shared" si="2"/>
        <v>11.83431953</v>
      </c>
      <c r="G3" s="5"/>
      <c r="H3" s="1" t="s">
        <v>23</v>
      </c>
      <c r="I3" s="3">
        <f>STDEV(F2:F6)</f>
        <v>2.206758439</v>
      </c>
    </row>
    <row r="4">
      <c r="A4" s="1">
        <v>3.0</v>
      </c>
      <c r="B4" s="1">
        <v>20.0</v>
      </c>
      <c r="C4" s="1">
        <v>0.05</v>
      </c>
      <c r="D4" s="1">
        <v>3.83</v>
      </c>
      <c r="E4" s="2">
        <f t="shared" si="1"/>
        <v>3.78</v>
      </c>
      <c r="F4" s="4">
        <f t="shared" si="2"/>
        <v>15.87301587</v>
      </c>
      <c r="G4" s="5"/>
      <c r="H4" s="1" t="s">
        <v>24</v>
      </c>
      <c r="I4" s="3">
        <f>abs((I2-20))/20*100</f>
        <v>21.82744506</v>
      </c>
    </row>
    <row r="5">
      <c r="A5" s="1">
        <v>4.0</v>
      </c>
      <c r="B5" s="1">
        <v>20.0</v>
      </c>
      <c r="C5" s="1">
        <v>0.05</v>
      </c>
      <c r="D5" s="1">
        <v>3.76</v>
      </c>
      <c r="E5" s="2">
        <f t="shared" si="1"/>
        <v>3.71</v>
      </c>
      <c r="F5" s="4">
        <f t="shared" si="2"/>
        <v>16.17250674</v>
      </c>
      <c r="G5" s="5"/>
    </row>
    <row r="6">
      <c r="A6" s="1">
        <v>5.0</v>
      </c>
      <c r="B6" s="1">
        <v>20.0</v>
      </c>
      <c r="C6" s="1">
        <v>0.05</v>
      </c>
      <c r="D6" s="1">
        <v>3.5</v>
      </c>
      <c r="E6" s="2">
        <f t="shared" si="1"/>
        <v>3.45</v>
      </c>
      <c r="F6" s="4">
        <f t="shared" si="2"/>
        <v>17.39130435</v>
      </c>
      <c r="G6" s="5"/>
    </row>
    <row r="7">
      <c r="A7" s="1">
        <v>6.0</v>
      </c>
      <c r="B7" s="1">
        <v>40.0</v>
      </c>
      <c r="C7" s="1">
        <v>0.05</v>
      </c>
      <c r="D7" s="1">
        <v>2.45</v>
      </c>
      <c r="E7" s="2">
        <f t="shared" si="1"/>
        <v>2.4</v>
      </c>
      <c r="F7" s="4">
        <f t="shared" si="2"/>
        <v>25</v>
      </c>
      <c r="G7" s="6"/>
      <c r="H7" s="1" t="s">
        <v>22</v>
      </c>
      <c r="I7" s="3">
        <f>AVERAGE(F7:F11)</f>
        <v>26.66470576</v>
      </c>
    </row>
    <row r="8">
      <c r="A8" s="1">
        <v>7.0</v>
      </c>
      <c r="B8" s="1">
        <v>40.0</v>
      </c>
      <c r="C8" s="1">
        <v>0.05</v>
      </c>
      <c r="D8" s="1">
        <v>2.33</v>
      </c>
      <c r="E8" s="2">
        <f t="shared" si="1"/>
        <v>2.28</v>
      </c>
      <c r="F8" s="4">
        <f t="shared" si="2"/>
        <v>26.31578947</v>
      </c>
      <c r="G8" s="6"/>
      <c r="H8" s="1" t="s">
        <v>23</v>
      </c>
      <c r="I8" s="3">
        <f>STDEV(F7:F11)</f>
        <v>1.226196632</v>
      </c>
    </row>
    <row r="9">
      <c r="A9" s="1">
        <v>8.0</v>
      </c>
      <c r="B9" s="1">
        <v>40.0</v>
      </c>
      <c r="C9" s="1">
        <v>0.05</v>
      </c>
      <c r="D9" s="1">
        <v>2.33</v>
      </c>
      <c r="E9" s="2">
        <f t="shared" si="1"/>
        <v>2.28</v>
      </c>
      <c r="F9" s="4">
        <f t="shared" si="2"/>
        <v>26.31578947</v>
      </c>
      <c r="G9" s="6"/>
      <c r="H9" s="1" t="s">
        <v>24</v>
      </c>
      <c r="I9" s="3">
        <f>abs((I7-40))/40*100</f>
        <v>33.33823559</v>
      </c>
    </row>
    <row r="10">
      <c r="A10" s="1">
        <v>9.0</v>
      </c>
      <c r="B10" s="1">
        <v>40.0</v>
      </c>
      <c r="C10" s="4">
        <v>0.05</v>
      </c>
      <c r="D10" s="4">
        <v>2.23</v>
      </c>
      <c r="E10" s="3">
        <f t="shared" si="1"/>
        <v>2.18</v>
      </c>
      <c r="F10" s="4">
        <f t="shared" si="2"/>
        <v>27.52293578</v>
      </c>
      <c r="G10" s="6"/>
    </row>
    <row r="11">
      <c r="A11" s="1">
        <v>10.0</v>
      </c>
      <c r="B11" s="1">
        <v>40.0</v>
      </c>
      <c r="C11" s="1">
        <v>0.05</v>
      </c>
      <c r="D11" s="1">
        <v>2.18</v>
      </c>
      <c r="E11" s="2">
        <f t="shared" si="1"/>
        <v>2.13</v>
      </c>
      <c r="F11" s="4">
        <f t="shared" si="2"/>
        <v>28.16901408</v>
      </c>
      <c r="G11" s="6"/>
    </row>
    <row r="12">
      <c r="A12" s="1">
        <v>11.0</v>
      </c>
      <c r="B12" s="1">
        <v>60.0</v>
      </c>
      <c r="C12" s="1">
        <v>0.7</v>
      </c>
      <c r="D12" s="1">
        <v>1.62</v>
      </c>
      <c r="E12" s="2">
        <f t="shared" si="1"/>
        <v>0.92</v>
      </c>
      <c r="F12" s="4">
        <f t="shared" si="2"/>
        <v>65.2173913</v>
      </c>
      <c r="G12" s="5"/>
      <c r="H12" s="1" t="s">
        <v>22</v>
      </c>
      <c r="I12" s="3">
        <f>AVERAGE(F12:F16)</f>
        <v>50.69417954</v>
      </c>
    </row>
    <row r="13">
      <c r="A13" s="1">
        <v>12.0</v>
      </c>
      <c r="B13" s="1">
        <v>60.0</v>
      </c>
      <c r="C13" s="1">
        <v>0.98</v>
      </c>
      <c r="D13" s="1">
        <v>1.9</v>
      </c>
      <c r="E13" s="2">
        <f t="shared" si="1"/>
        <v>0.92</v>
      </c>
      <c r="F13" s="4">
        <f t="shared" si="2"/>
        <v>65.2173913</v>
      </c>
      <c r="G13" s="5"/>
      <c r="H13" s="1" t="s">
        <v>23</v>
      </c>
      <c r="I13" s="3">
        <f>STDEV(F12:F16)</f>
        <v>13.78406661</v>
      </c>
    </row>
    <row r="14">
      <c r="A14" s="1">
        <v>13.0</v>
      </c>
      <c r="B14" s="1">
        <v>60.0</v>
      </c>
      <c r="C14" s="1">
        <v>0.1</v>
      </c>
      <c r="D14" s="1">
        <v>1.55</v>
      </c>
      <c r="E14" s="2">
        <f t="shared" si="1"/>
        <v>1.45</v>
      </c>
      <c r="F14" s="4">
        <f t="shared" si="2"/>
        <v>41.37931034</v>
      </c>
      <c r="G14" s="5"/>
      <c r="H14" s="1" t="s">
        <v>24</v>
      </c>
      <c r="I14" s="3">
        <f>abs((I12-60))/60*100</f>
        <v>15.50970077</v>
      </c>
    </row>
    <row r="15">
      <c r="A15" s="1">
        <v>14.0</v>
      </c>
      <c r="B15" s="1">
        <v>60.0</v>
      </c>
      <c r="C15" s="1">
        <v>0.08</v>
      </c>
      <c r="D15" s="1">
        <v>1.77</v>
      </c>
      <c r="E15" s="2">
        <f t="shared" si="1"/>
        <v>1.69</v>
      </c>
      <c r="F15" s="4">
        <f t="shared" si="2"/>
        <v>35.50295858</v>
      </c>
      <c r="G15" s="5"/>
    </row>
    <row r="16">
      <c r="A16" s="1">
        <v>15.0</v>
      </c>
      <c r="B16" s="1">
        <v>60.0</v>
      </c>
      <c r="C16" s="1">
        <v>0.08</v>
      </c>
      <c r="D16" s="1">
        <v>1.38</v>
      </c>
      <c r="E16" s="2">
        <f t="shared" si="1"/>
        <v>1.3</v>
      </c>
      <c r="F16" s="4">
        <f t="shared" si="2"/>
        <v>46.15384615</v>
      </c>
      <c r="G16" s="5"/>
    </row>
  </sheetData>
  <drawing r:id="rId1"/>
</worksheet>
</file>