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 0kg" sheetId="1" r:id="rId4"/>
    <sheet state="visible" name="T2 0kg" sheetId="2" r:id="rId5"/>
    <sheet state="visible" name="T3 0kg" sheetId="3" r:id="rId6"/>
    <sheet state="visible" name="T1 1.5kg" sheetId="4" r:id="rId7"/>
    <sheet state="visible" name="T2 1.5kg" sheetId="5" r:id="rId8"/>
    <sheet state="visible" name="T3 1.5kg" sheetId="6" r:id="rId9"/>
    <sheet state="visible" name="T1 3.56 kg" sheetId="7" r:id="rId10"/>
    <sheet state="visible" name="T2 3.56 kg" sheetId="8" r:id="rId11"/>
    <sheet state="visible" name="T3 3.56 kg" sheetId="9" r:id="rId12"/>
    <sheet state="visible" name="Re-calibrated T1 0kg" sheetId="10" r:id="rId13"/>
    <sheet state="visible" name="Re-calibrated T2 0kg" sheetId="11" r:id="rId14"/>
    <sheet state="visible" name="Re-calibrated T3 0kg" sheetId="12" r:id="rId15"/>
    <sheet state="visible" name="T1 Updated 1.5kg" sheetId="13" r:id="rId16"/>
    <sheet state="visible" name="T2 Updated 1.5kg" sheetId="14" r:id="rId17"/>
    <sheet state="visible" name="T3 Updated 1.5kg" sheetId="15" r:id="rId18"/>
    <sheet state="visible" name="Re-calibrated T1 1.5kg" sheetId="16" r:id="rId19"/>
    <sheet state="visible" name="Re-calibrated T2 1.5kg" sheetId="17" r:id="rId20"/>
    <sheet state="visible" name="Re-calibrated T3 1.5kg" sheetId="18" r:id="rId21"/>
    <sheet state="visible" name="Re-calibrated 1.5 kg All Trials" sheetId="19" r:id="rId22"/>
    <sheet state="visible" name="0kg All Trials" sheetId="20" r:id="rId23"/>
    <sheet state="visible" name="1.5kg All Trials" sheetId="21" r:id="rId24"/>
    <sheet state="visible" name="1.5 Updated All Trials" sheetId="22" r:id="rId25"/>
    <sheet state="visible" name="3.6 kg All Trials" sheetId="23" r:id="rId26"/>
    <sheet state="visible" name="Re-calibrated 0kg All Trials" sheetId="24" r:id="rId27"/>
    <sheet state="visible" name="Conclusions" sheetId="25" r:id="rId28"/>
  </sheets>
  <definedNames/>
  <calcPr/>
</workbook>
</file>

<file path=xl/sharedStrings.xml><?xml version="1.0" encoding="utf-8"?>
<sst xmlns="http://schemas.openxmlformats.org/spreadsheetml/2006/main" count="169" uniqueCount="25">
  <si>
    <t xml:space="preserve"> Time(s)</t>
  </si>
  <si>
    <t>Observed (cm)</t>
  </si>
  <si>
    <t>Calculated (cm)</t>
  </si>
  <si>
    <t>Period (s)</t>
  </si>
  <si>
    <t>P-P Amplitude (cm)</t>
  </si>
  <si>
    <t>Average</t>
  </si>
  <si>
    <t>St Dev</t>
  </si>
  <si>
    <t>Actual</t>
  </si>
  <si>
    <t>% Error Period</t>
  </si>
  <si>
    <t>% Error P-P amplitude</t>
  </si>
  <si>
    <t>Period (sec)</t>
  </si>
  <si>
    <t>P-P Amplitude</t>
  </si>
  <si>
    <t>Percent error = abs(experimental - actual) / actual</t>
  </si>
  <si>
    <t>Average Period (s)</t>
  </si>
  <si>
    <t>Period Stdev</t>
  </si>
  <si>
    <t>Average P-P</t>
  </si>
  <si>
    <t>P-P Stdev</t>
  </si>
  <si>
    <t>Percent error period</t>
  </si>
  <si>
    <t>Percent error amplitude</t>
  </si>
  <si>
    <t>0 kg</t>
  </si>
  <si>
    <t>1.5 kg</t>
  </si>
  <si>
    <t>1.5 updated kg</t>
  </si>
  <si>
    <t>3.563 kg</t>
  </si>
  <si>
    <t>Recalibrated 0 kg</t>
  </si>
  <si>
    <t>Recalibrated 1.5 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</si>
</sst>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strike/>
      <color theme="1"/>
      <name val="Arial"/>
      <scheme val="minor"/>
    </font>
    <font>
      <strike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3" numFmtId="164" xfId="0" applyFont="1" applyNumberFormat="1"/>
    <xf borderId="0" fillId="2" fontId="2" numFmtId="0" xfId="0" applyAlignment="1" applyFill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3" numFmtId="2" xfId="0" applyFont="1" applyNumberFormat="1"/>
    <xf borderId="0" fillId="3" fontId="3" numFmtId="164" xfId="0" applyFont="1" applyNumberFormat="1"/>
    <xf borderId="0" fillId="0" fontId="1" numFmtId="0" xfId="0" applyFont="1"/>
    <xf borderId="0" fillId="0" fontId="3" numFmtId="2" xfId="0" applyFont="1" applyNumberFormat="1"/>
    <xf borderId="0" fillId="4" fontId="3" numFmtId="2" xfId="0" applyFill="1" applyFont="1" applyNumberFormat="1"/>
    <xf borderId="0" fillId="5" fontId="3" numFmtId="2" xfId="0" applyAlignment="1" applyFill="1" applyFont="1" applyNumberFormat="1">
      <alignment readingOrder="0"/>
    </xf>
    <xf borderId="0" fillId="6" fontId="4" numFmtId="0" xfId="0" applyAlignment="1" applyFill="1" applyFont="1">
      <alignment readingOrder="0"/>
    </xf>
    <xf borderId="0" fillId="6" fontId="5" numFmtId="2" xfId="0" applyFont="1" applyNumberFormat="1"/>
    <xf borderId="0" fillId="6" fontId="5" numFmtId="164" xfId="0" applyFont="1" applyNumberFormat="1"/>
    <xf borderId="0" fillId="0" fontId="5" numFmtId="0" xfId="0" applyFont="1"/>
    <xf borderId="0" fillId="4" fontId="3" numFmtId="2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5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2">
        <v>3.84</v>
      </c>
      <c r="B2" s="2">
        <v>2.03666667</v>
      </c>
      <c r="C2" s="2">
        <v>1.79820988</v>
      </c>
    </row>
    <row r="3">
      <c r="A3" s="2">
        <v>7.91</v>
      </c>
      <c r="B3" s="2">
        <v>-1.6933333</v>
      </c>
      <c r="C3" s="2">
        <v>-1.6979973</v>
      </c>
      <c r="F3" s="3">
        <f t="shared" ref="F3:F16" si="1">abs(B2-B3)</f>
        <v>3.72999997</v>
      </c>
    </row>
    <row r="4">
      <c r="A4" s="2">
        <v>11.77</v>
      </c>
      <c r="B4" s="2">
        <v>1.98666667</v>
      </c>
      <c r="C4" s="2">
        <v>1.63490671</v>
      </c>
      <c r="E4" s="3">
        <f t="shared" ref="E4:E16" si="2">A4-A2</f>
        <v>7.93</v>
      </c>
      <c r="F4" s="3">
        <f t="shared" si="1"/>
        <v>3.67999997</v>
      </c>
    </row>
    <row r="5">
      <c r="A5" s="2">
        <v>15.28</v>
      </c>
      <c r="B5" s="2">
        <v>-1.7333333</v>
      </c>
      <c r="C5" s="2">
        <v>-1.753947</v>
      </c>
      <c r="E5" s="3">
        <f t="shared" si="2"/>
        <v>7.37</v>
      </c>
      <c r="F5" s="3">
        <f t="shared" si="1"/>
        <v>3.71999997</v>
      </c>
    </row>
    <row r="6">
      <c r="A6" s="2">
        <v>18.38</v>
      </c>
      <c r="B6" s="2">
        <v>2.02666667</v>
      </c>
      <c r="C6" s="2">
        <v>1.71739111</v>
      </c>
      <c r="E6" s="3">
        <f t="shared" si="2"/>
        <v>6.61</v>
      </c>
      <c r="F6" s="3">
        <f t="shared" si="1"/>
        <v>3.75999997</v>
      </c>
    </row>
    <row r="7">
      <c r="A7" s="2">
        <v>22.98</v>
      </c>
      <c r="B7" s="2">
        <v>-1.6533333</v>
      </c>
      <c r="C7" s="2">
        <v>-1.6594848</v>
      </c>
      <c r="E7" s="3">
        <f t="shared" si="2"/>
        <v>7.7</v>
      </c>
      <c r="F7" s="3">
        <f t="shared" si="1"/>
        <v>3.67999997</v>
      </c>
    </row>
    <row r="8">
      <c r="A8" s="2">
        <v>25.98</v>
      </c>
      <c r="B8" s="2">
        <v>2.01666667</v>
      </c>
      <c r="C8" s="2">
        <v>1.75739679</v>
      </c>
      <c r="E8" s="3">
        <f t="shared" si="2"/>
        <v>7.6</v>
      </c>
      <c r="F8" s="3">
        <f t="shared" si="1"/>
        <v>3.66999997</v>
      </c>
    </row>
    <row r="9">
      <c r="A9" s="2">
        <v>29.58</v>
      </c>
      <c r="B9" s="2">
        <v>-1.7033333</v>
      </c>
      <c r="C9" s="2">
        <v>-1.6928501</v>
      </c>
      <c r="E9" s="3">
        <f t="shared" si="2"/>
        <v>6.6</v>
      </c>
      <c r="F9" s="3">
        <f t="shared" si="1"/>
        <v>3.71999997</v>
      </c>
    </row>
    <row r="10">
      <c r="A10" s="2">
        <v>33.08</v>
      </c>
      <c r="B10" s="2">
        <v>2.02666667</v>
      </c>
      <c r="C10" s="2">
        <v>1.52663884</v>
      </c>
      <c r="E10" s="3">
        <f t="shared" si="2"/>
        <v>7.1</v>
      </c>
      <c r="F10" s="3">
        <f t="shared" si="1"/>
        <v>3.72999997</v>
      </c>
    </row>
    <row r="11">
      <c r="A11" s="2">
        <v>37.95</v>
      </c>
      <c r="B11" s="2">
        <v>-1.7333333</v>
      </c>
      <c r="C11" s="2">
        <v>-1.6766969</v>
      </c>
      <c r="E11" s="3">
        <f t="shared" si="2"/>
        <v>8.37</v>
      </c>
      <c r="F11" s="3">
        <f t="shared" si="1"/>
        <v>3.75999997</v>
      </c>
    </row>
    <row r="12">
      <c r="A12" s="2">
        <v>41.32</v>
      </c>
      <c r="B12" s="2">
        <v>2.01666667</v>
      </c>
      <c r="C12" s="2">
        <v>1.80023338</v>
      </c>
      <c r="E12" s="3">
        <f t="shared" si="2"/>
        <v>8.24</v>
      </c>
      <c r="F12" s="3">
        <f t="shared" si="1"/>
        <v>3.74999997</v>
      </c>
    </row>
    <row r="13">
      <c r="A13" s="2">
        <v>45.56</v>
      </c>
      <c r="B13" s="2">
        <v>-1.6933333</v>
      </c>
      <c r="C13" s="2">
        <v>-1.6084929</v>
      </c>
      <c r="E13" s="3">
        <f t="shared" si="2"/>
        <v>7.61</v>
      </c>
      <c r="F13" s="3">
        <f t="shared" si="1"/>
        <v>3.70999997</v>
      </c>
    </row>
    <row r="14">
      <c r="A14" s="2">
        <v>48.56</v>
      </c>
      <c r="B14" s="2">
        <v>2.01666667</v>
      </c>
      <c r="C14" s="2">
        <v>1.78053657</v>
      </c>
      <c r="E14" s="3">
        <f t="shared" si="2"/>
        <v>7.24</v>
      </c>
      <c r="F14" s="3">
        <f t="shared" si="1"/>
        <v>3.70999997</v>
      </c>
    </row>
    <row r="15">
      <c r="A15" s="2">
        <v>53.06</v>
      </c>
      <c r="B15" s="2">
        <v>-1.6933333</v>
      </c>
      <c r="C15" s="2">
        <v>-1.6084929</v>
      </c>
      <c r="E15" s="3">
        <f t="shared" si="2"/>
        <v>7.5</v>
      </c>
      <c r="F15" s="3">
        <f t="shared" si="1"/>
        <v>3.70999997</v>
      </c>
    </row>
    <row r="16">
      <c r="A16" s="2">
        <v>55.89</v>
      </c>
      <c r="B16" s="2">
        <v>2.02666667</v>
      </c>
      <c r="C16" s="2">
        <v>1.72193906</v>
      </c>
      <c r="E16" s="3">
        <f t="shared" si="2"/>
        <v>7.33</v>
      </c>
      <c r="F16" s="3">
        <f t="shared" si="1"/>
        <v>3.71999997</v>
      </c>
    </row>
    <row r="19">
      <c r="D19" s="1" t="s">
        <v>5</v>
      </c>
      <c r="E19" s="4">
        <f>AVERAGE(E4:E16)</f>
        <v>7.476923077</v>
      </c>
      <c r="F19" s="4">
        <f>AVERAGE(F3:F16)</f>
        <v>3.717857113</v>
      </c>
    </row>
    <row r="20">
      <c r="D20" s="1" t="s">
        <v>6</v>
      </c>
      <c r="E20" s="4">
        <f>STDEV(E4:E16)</f>
        <v>0.5338599163</v>
      </c>
      <c r="F20" s="4">
        <f>STDEV(F3:F16)</f>
        <v>0.02805998285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2.97</v>
      </c>
      <c r="B2" s="5">
        <v>1.906666667</v>
      </c>
      <c r="C2" s="5">
        <v>1.431829352</v>
      </c>
    </row>
    <row r="3">
      <c r="A3" s="5">
        <v>7.27</v>
      </c>
      <c r="B3" s="5">
        <v>-1.903333333</v>
      </c>
      <c r="C3" s="5">
        <v>-1.769960368</v>
      </c>
      <c r="F3" s="3">
        <f t="shared" ref="F3:F16" si="1">abs(B2-B3)</f>
        <v>3.81</v>
      </c>
    </row>
    <row r="4">
      <c r="A4" s="5">
        <v>11.43</v>
      </c>
      <c r="B4" s="5">
        <v>1.906666667</v>
      </c>
      <c r="C4" s="5">
        <v>1.782868646</v>
      </c>
      <c r="E4" s="3">
        <f t="shared" ref="E4:E16" si="2">A4-A2</f>
        <v>8.46</v>
      </c>
      <c r="F4" s="3">
        <f t="shared" si="1"/>
        <v>3.81</v>
      </c>
    </row>
    <row r="5">
      <c r="A5" s="5">
        <v>15.07</v>
      </c>
      <c r="B5" s="5">
        <v>-1.813333333</v>
      </c>
      <c r="C5" s="5">
        <v>-1.800233382</v>
      </c>
      <c r="E5" s="3">
        <f t="shared" si="2"/>
        <v>7.8</v>
      </c>
      <c r="F5" s="3">
        <f t="shared" si="1"/>
        <v>3.72</v>
      </c>
    </row>
    <row r="6">
      <c r="A6" s="2">
        <v>19.04</v>
      </c>
      <c r="B6" s="2">
        <v>1.906666667</v>
      </c>
      <c r="C6" s="2">
        <v>1.750374063</v>
      </c>
      <c r="E6" s="3">
        <f t="shared" si="2"/>
        <v>7.61</v>
      </c>
      <c r="F6" s="3">
        <f t="shared" si="1"/>
        <v>3.72</v>
      </c>
      <c r="I6" s="3">
        <f>(-10*2*PI()/60*22/10)/(2*PI()*8/60)/1.5*COS(2*PI()*8/60*(0))</f>
        <v>-1.833333333</v>
      </c>
    </row>
    <row r="7">
      <c r="A7" s="5">
        <v>22.41</v>
      </c>
      <c r="B7" s="5">
        <v>-1.863333333</v>
      </c>
      <c r="C7" s="5">
        <v>-1.798209883</v>
      </c>
      <c r="E7" s="3">
        <f t="shared" si="2"/>
        <v>7.34</v>
      </c>
      <c r="F7" s="3">
        <f t="shared" si="1"/>
        <v>3.77</v>
      </c>
      <c r="I7" s="3">
        <f>abs(I6 * 2)</f>
        <v>3.666666667</v>
      </c>
    </row>
    <row r="8">
      <c r="A8" s="5">
        <v>25.27</v>
      </c>
      <c r="B8" s="5">
        <v>1.906666667</v>
      </c>
      <c r="C8" s="5">
        <v>1.228949328</v>
      </c>
      <c r="E8" s="3">
        <f t="shared" si="2"/>
        <v>6.23</v>
      </c>
      <c r="F8" s="3">
        <f t="shared" si="1"/>
        <v>3.77</v>
      </c>
    </row>
    <row r="9">
      <c r="A9" s="5">
        <v>29.41</v>
      </c>
      <c r="B9" s="5">
        <v>-1.863333333</v>
      </c>
      <c r="C9" s="5">
        <v>-1.587495634</v>
      </c>
      <c r="E9" s="3">
        <f t="shared" si="2"/>
        <v>7</v>
      </c>
      <c r="F9" s="3">
        <f t="shared" si="1"/>
        <v>3.77</v>
      </c>
      <c r="I9" s="3">
        <f> ((F19-I7)/I7) * 100</f>
        <v>2.564935065</v>
      </c>
    </row>
    <row r="10">
      <c r="A10" s="5">
        <v>33.01</v>
      </c>
      <c r="B10" s="5">
        <v>1.916666667</v>
      </c>
      <c r="C10" s="5">
        <v>1.46775602</v>
      </c>
      <c r="E10" s="3">
        <f t="shared" si="2"/>
        <v>7.74</v>
      </c>
      <c r="F10" s="3">
        <f t="shared" si="1"/>
        <v>3.78</v>
      </c>
    </row>
    <row r="11">
      <c r="A11" s="5">
        <v>37.65</v>
      </c>
      <c r="B11" s="5">
        <v>-1.803333333</v>
      </c>
      <c r="C11" s="5">
        <v>-1.789113511</v>
      </c>
      <c r="E11" s="3">
        <f t="shared" si="2"/>
        <v>8.24</v>
      </c>
      <c r="F11" s="3">
        <f t="shared" si="1"/>
        <v>3.72</v>
      </c>
    </row>
    <row r="12">
      <c r="A12" s="5">
        <v>40.65</v>
      </c>
      <c r="B12" s="5">
        <v>1.996666667</v>
      </c>
      <c r="C12" s="5">
        <v>1.580273046</v>
      </c>
      <c r="E12" s="3">
        <f t="shared" si="2"/>
        <v>7.64</v>
      </c>
      <c r="F12" s="3">
        <f t="shared" si="1"/>
        <v>3.8</v>
      </c>
    </row>
    <row r="13">
      <c r="A13" s="5">
        <v>45.11</v>
      </c>
      <c r="B13" s="5">
        <v>-1.743333333</v>
      </c>
      <c r="C13" s="5">
        <v>-1.795681575</v>
      </c>
      <c r="E13" s="3">
        <f t="shared" si="2"/>
        <v>7.46</v>
      </c>
      <c r="F13" s="3">
        <f t="shared" si="1"/>
        <v>3.74</v>
      </c>
    </row>
    <row r="14">
      <c r="A14" s="2">
        <v>48.98</v>
      </c>
      <c r="B14" s="2">
        <v>1.996666667</v>
      </c>
      <c r="C14" s="2">
        <v>1.769960368</v>
      </c>
      <c r="E14" s="3">
        <f t="shared" si="2"/>
        <v>8.33</v>
      </c>
      <c r="F14" s="3">
        <f t="shared" si="1"/>
        <v>3.74</v>
      </c>
    </row>
    <row r="15">
      <c r="A15" s="5">
        <v>52.62</v>
      </c>
      <c r="B15" s="5">
        <v>-1.713333333</v>
      </c>
      <c r="C15" s="5">
        <v>-1.794228334</v>
      </c>
      <c r="E15" s="3">
        <f t="shared" si="2"/>
        <v>7.51</v>
      </c>
      <c r="F15" s="3">
        <f t="shared" si="1"/>
        <v>3.71</v>
      </c>
    </row>
    <row r="16">
      <c r="A16" s="5">
        <v>56.25</v>
      </c>
      <c r="B16" s="5">
        <v>2.076666667</v>
      </c>
      <c r="C16" s="5">
        <v>1.803333333</v>
      </c>
      <c r="E16" s="3">
        <f t="shared" si="2"/>
        <v>7.27</v>
      </c>
      <c r="F16" s="3">
        <f t="shared" si="1"/>
        <v>3.79</v>
      </c>
    </row>
    <row r="19">
      <c r="D19" s="1" t="s">
        <v>5</v>
      </c>
      <c r="E19" s="4">
        <f>AVERAGE(E4:E16)</f>
        <v>7.586923077</v>
      </c>
      <c r="F19" s="4">
        <f>AVERAGE(F3:F16)</f>
        <v>3.760714286</v>
      </c>
    </row>
    <row r="20">
      <c r="D20" s="1" t="s">
        <v>6</v>
      </c>
      <c r="E20" s="4">
        <f>STDEV(E4:E16)</f>
        <v>0.5903584309</v>
      </c>
      <c r="F20" s="4">
        <f>STDEV(F3:F16)</f>
        <v>0.03540193078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3.7</v>
      </c>
      <c r="B2" s="5">
        <v>1.996666667</v>
      </c>
      <c r="C2" s="5">
        <v>1.801751504</v>
      </c>
    </row>
    <row r="3">
      <c r="A3" s="5">
        <v>7.53</v>
      </c>
      <c r="B3" s="5">
        <v>-1.803333333</v>
      </c>
      <c r="C3" s="5">
        <v>-1.802763821</v>
      </c>
      <c r="F3" s="3">
        <f t="shared" ref="F3:F16" si="1">abs(B2-B3)</f>
        <v>3.8</v>
      </c>
    </row>
    <row r="4">
      <c r="A4" s="5">
        <v>11.43</v>
      </c>
      <c r="B4" s="5">
        <v>2.006666667</v>
      </c>
      <c r="C4" s="5">
        <v>1.782868646</v>
      </c>
      <c r="E4" s="3">
        <f t="shared" ref="E4:E16" si="2">A4-A2</f>
        <v>7.73</v>
      </c>
      <c r="F4" s="3">
        <f t="shared" si="1"/>
        <v>3.81</v>
      </c>
    </row>
    <row r="5">
      <c r="A5" s="5">
        <v>15.04</v>
      </c>
      <c r="B5" s="5">
        <v>-1.763333333</v>
      </c>
      <c r="C5" s="5">
        <v>-1.802320909</v>
      </c>
      <c r="E5" s="3">
        <f t="shared" si="2"/>
        <v>7.51</v>
      </c>
      <c r="F5" s="3">
        <f t="shared" si="1"/>
        <v>3.77</v>
      </c>
    </row>
    <row r="6">
      <c r="A6" s="5">
        <v>18.9</v>
      </c>
      <c r="B6" s="5">
        <v>2.016666667</v>
      </c>
      <c r="C6" s="5">
        <v>1.789113511</v>
      </c>
      <c r="E6" s="3">
        <f t="shared" si="2"/>
        <v>7.47</v>
      </c>
      <c r="F6" s="3">
        <f t="shared" si="1"/>
        <v>3.78</v>
      </c>
    </row>
    <row r="7">
      <c r="A7" s="5">
        <v>22.57</v>
      </c>
      <c r="B7" s="5">
        <v>-1.733333333</v>
      </c>
      <c r="C7" s="5">
        <v>-1.800233382</v>
      </c>
      <c r="E7" s="3">
        <f t="shared" si="2"/>
        <v>7.53</v>
      </c>
      <c r="F7" s="3">
        <f t="shared" si="1"/>
        <v>3.75</v>
      </c>
    </row>
    <row r="8">
      <c r="A8" s="5">
        <v>25.24</v>
      </c>
      <c r="B8" s="5">
        <v>2.026666667</v>
      </c>
      <c r="C8" s="5">
        <v>1.195396202</v>
      </c>
      <c r="E8" s="3">
        <f t="shared" si="2"/>
        <v>6.34</v>
      </c>
      <c r="F8" s="3">
        <f t="shared" si="1"/>
        <v>3.76</v>
      </c>
    </row>
    <row r="9">
      <c r="A9" s="5">
        <v>29.54</v>
      </c>
      <c r="B9" s="5">
        <v>-1.723333333</v>
      </c>
      <c r="C9" s="5">
        <v>-1.671076689</v>
      </c>
      <c r="E9" s="3">
        <f t="shared" si="2"/>
        <v>6.97</v>
      </c>
      <c r="F9" s="3">
        <f t="shared" si="1"/>
        <v>3.75</v>
      </c>
    </row>
    <row r="10">
      <c r="A10" s="5">
        <v>32.71</v>
      </c>
      <c r="B10" s="5">
        <v>2.066666667</v>
      </c>
      <c r="C10" s="5">
        <v>1.161088037</v>
      </c>
      <c r="E10" s="3">
        <f t="shared" si="2"/>
        <v>7.47</v>
      </c>
      <c r="F10" s="3">
        <f t="shared" si="1"/>
        <v>3.79</v>
      </c>
    </row>
    <row r="11">
      <c r="A11" s="5">
        <v>37.61</v>
      </c>
      <c r="B11" s="5">
        <v>-1.673333333</v>
      </c>
      <c r="C11" s="5">
        <v>-1.795681575</v>
      </c>
      <c r="E11" s="3">
        <f t="shared" si="2"/>
        <v>8.07</v>
      </c>
      <c r="F11" s="3">
        <f t="shared" si="1"/>
        <v>3.74</v>
      </c>
    </row>
    <row r="12">
      <c r="A12" s="5">
        <v>40.31</v>
      </c>
      <c r="B12" s="5">
        <v>2.036666667</v>
      </c>
      <c r="C12" s="5">
        <v>1.272475768</v>
      </c>
      <c r="E12" s="3">
        <f t="shared" si="2"/>
        <v>7.6</v>
      </c>
      <c r="F12" s="3">
        <f t="shared" si="1"/>
        <v>3.71</v>
      </c>
    </row>
    <row r="13">
      <c r="A13" s="5">
        <v>45.11</v>
      </c>
      <c r="B13" s="5">
        <v>-1.653333333</v>
      </c>
      <c r="C13" s="5">
        <v>-1.795681575</v>
      </c>
      <c r="E13" s="3">
        <f t="shared" si="2"/>
        <v>7.5</v>
      </c>
      <c r="F13" s="3">
        <f t="shared" si="1"/>
        <v>3.69</v>
      </c>
    </row>
    <row r="14">
      <c r="A14" s="5">
        <v>48.88</v>
      </c>
      <c r="B14" s="5">
        <v>2.066666667</v>
      </c>
      <c r="C14" s="5">
        <v>1.792649167</v>
      </c>
      <c r="E14" s="3">
        <f t="shared" si="2"/>
        <v>8.57</v>
      </c>
      <c r="F14" s="3">
        <f t="shared" si="1"/>
        <v>3.72</v>
      </c>
    </row>
    <row r="15">
      <c r="A15" s="5">
        <v>52.65</v>
      </c>
      <c r="B15" s="5">
        <v>-1.673333333</v>
      </c>
      <c r="C15" s="5">
        <v>-1.789113511</v>
      </c>
      <c r="E15" s="3">
        <f t="shared" si="2"/>
        <v>7.54</v>
      </c>
      <c r="F15" s="3">
        <f t="shared" si="1"/>
        <v>3.74</v>
      </c>
    </row>
    <row r="16">
      <c r="A16" s="5">
        <v>56.05</v>
      </c>
      <c r="B16" s="5">
        <v>2.066666667</v>
      </c>
      <c r="C16" s="5">
        <v>1.77807952</v>
      </c>
      <c r="E16" s="3">
        <f t="shared" si="2"/>
        <v>7.17</v>
      </c>
      <c r="F16" s="3">
        <f t="shared" si="1"/>
        <v>3.74</v>
      </c>
    </row>
    <row r="19">
      <c r="D19" s="1" t="s">
        <v>5</v>
      </c>
      <c r="E19" s="4">
        <f>AVERAGE(E4:E16)</f>
        <v>7.497692308</v>
      </c>
      <c r="F19" s="4">
        <f>AVERAGE(F3:F16)</f>
        <v>3.753571429</v>
      </c>
    </row>
    <row r="20">
      <c r="D20" s="1" t="s">
        <v>6</v>
      </c>
      <c r="E20" s="4">
        <f>STDEV(E4:E16)</f>
        <v>0.5222093106</v>
      </c>
      <c r="F20" s="4">
        <f>STDEV(F3:F16)</f>
        <v>0.03433032812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3.5</v>
      </c>
      <c r="B2" s="5">
        <v>2.106666667</v>
      </c>
      <c r="C2" s="5">
        <v>1.763926173</v>
      </c>
    </row>
    <row r="3">
      <c r="A3" s="2">
        <v>7.4</v>
      </c>
      <c r="B3" s="2">
        <v>-1.763333333</v>
      </c>
      <c r="C3" s="2">
        <v>-1.79700879</v>
      </c>
      <c r="F3" s="3">
        <f t="shared" ref="F3:F16" si="1">abs(B2-B3)</f>
        <v>3.87</v>
      </c>
    </row>
    <row r="4">
      <c r="A4" s="5">
        <v>10.97</v>
      </c>
      <c r="B4" s="5">
        <v>2.106666667</v>
      </c>
      <c r="C4" s="5">
        <v>1.753946977</v>
      </c>
      <c r="E4" s="3">
        <f t="shared" ref="E4:E16" si="2">A4-A2</f>
        <v>7.47</v>
      </c>
      <c r="F4" s="3">
        <f t="shared" si="1"/>
        <v>3.87</v>
      </c>
    </row>
    <row r="5">
      <c r="A5" s="5">
        <v>15.07</v>
      </c>
      <c r="B5" s="5">
        <v>-1.673333333</v>
      </c>
      <c r="C5" s="5">
        <v>-1.800233382</v>
      </c>
      <c r="E5" s="3">
        <f t="shared" si="2"/>
        <v>7.67</v>
      </c>
      <c r="F5" s="3">
        <f t="shared" si="1"/>
        <v>3.78</v>
      </c>
    </row>
    <row r="6">
      <c r="A6" s="5">
        <v>18.84</v>
      </c>
      <c r="B6" s="5">
        <v>2.106666667</v>
      </c>
      <c r="C6" s="5">
        <v>1.798209883</v>
      </c>
      <c r="E6" s="3">
        <f t="shared" si="2"/>
        <v>7.87</v>
      </c>
      <c r="F6" s="3">
        <f t="shared" si="1"/>
        <v>3.78</v>
      </c>
    </row>
    <row r="7">
      <c r="A7" s="5">
        <v>22.28</v>
      </c>
      <c r="B7" s="5">
        <v>-1.713333333</v>
      </c>
      <c r="C7" s="5">
        <v>-1.772791236</v>
      </c>
      <c r="E7" s="3">
        <f t="shared" si="2"/>
        <v>7.21</v>
      </c>
      <c r="F7" s="3">
        <f t="shared" si="1"/>
        <v>3.82</v>
      </c>
    </row>
    <row r="8">
      <c r="A8" s="5">
        <v>25.14</v>
      </c>
      <c r="B8" s="5">
        <v>2.086666667</v>
      </c>
      <c r="C8" s="5">
        <v>1.078221986</v>
      </c>
      <c r="E8" s="3">
        <f t="shared" si="2"/>
        <v>6.3</v>
      </c>
      <c r="F8" s="3">
        <f t="shared" si="1"/>
        <v>3.8</v>
      </c>
    </row>
    <row r="9">
      <c r="A9" s="5">
        <v>30.01</v>
      </c>
      <c r="B9" s="5">
        <v>-1.733333333</v>
      </c>
      <c r="C9" s="5">
        <v>-1.803270051</v>
      </c>
      <c r="E9" s="3">
        <f t="shared" si="2"/>
        <v>7.73</v>
      </c>
      <c r="F9" s="3">
        <f t="shared" si="1"/>
        <v>3.82</v>
      </c>
    </row>
    <row r="10">
      <c r="A10" s="5">
        <v>34.08</v>
      </c>
      <c r="B10" s="5">
        <v>2.086666667</v>
      </c>
      <c r="C10" s="5">
        <v>1.734856568</v>
      </c>
      <c r="E10" s="3">
        <f t="shared" si="2"/>
        <v>8.94</v>
      </c>
      <c r="F10" s="3">
        <f t="shared" si="1"/>
        <v>3.82</v>
      </c>
    </row>
    <row r="11">
      <c r="A11" s="5">
        <v>37.58</v>
      </c>
      <c r="B11" s="5">
        <v>-1.723333333</v>
      </c>
      <c r="C11" s="5">
        <v>-1.799284773</v>
      </c>
      <c r="E11" s="3">
        <f t="shared" si="2"/>
        <v>7.57</v>
      </c>
      <c r="F11" s="3">
        <f t="shared" si="1"/>
        <v>3.81</v>
      </c>
    </row>
    <row r="12">
      <c r="A12" s="5">
        <v>40.72</v>
      </c>
      <c r="B12" s="5">
        <v>2.146666667</v>
      </c>
      <c r="C12" s="5">
        <v>1.628474234</v>
      </c>
      <c r="E12" s="3">
        <f t="shared" si="2"/>
        <v>6.64</v>
      </c>
      <c r="F12" s="3">
        <f t="shared" si="1"/>
        <v>3.87</v>
      </c>
    </row>
    <row r="13">
      <c r="A13" s="5">
        <v>45.08</v>
      </c>
      <c r="B13" s="5">
        <v>-1.713333333</v>
      </c>
      <c r="C13" s="5">
        <v>-1.799284773</v>
      </c>
      <c r="E13" s="3">
        <f t="shared" si="2"/>
        <v>7.5</v>
      </c>
      <c r="F13" s="3">
        <f t="shared" si="1"/>
        <v>3.86</v>
      </c>
    </row>
    <row r="14">
      <c r="A14" s="5">
        <v>48.42</v>
      </c>
      <c r="B14" s="5">
        <v>2.146666667</v>
      </c>
      <c r="C14" s="5">
        <v>1.734856568</v>
      </c>
      <c r="E14" s="3">
        <f t="shared" si="2"/>
        <v>7.7</v>
      </c>
      <c r="F14" s="3">
        <f t="shared" si="1"/>
        <v>3.86</v>
      </c>
    </row>
    <row r="15">
      <c r="A15" s="5">
        <v>51.92</v>
      </c>
      <c r="B15" s="5">
        <v>-1.673333333</v>
      </c>
      <c r="C15" s="5">
        <v>-1.594606806</v>
      </c>
      <c r="E15" s="3">
        <f t="shared" si="2"/>
        <v>6.84</v>
      </c>
      <c r="F15" s="3">
        <f t="shared" si="1"/>
        <v>3.82</v>
      </c>
    </row>
    <row r="16">
      <c r="A16" s="5">
        <v>55.19</v>
      </c>
      <c r="B16" s="5">
        <v>2.146666667</v>
      </c>
      <c r="C16" s="5">
        <v>1.137807144</v>
      </c>
      <c r="E16" s="3">
        <f t="shared" si="2"/>
        <v>6.77</v>
      </c>
      <c r="F16" s="3">
        <f t="shared" si="1"/>
        <v>3.82</v>
      </c>
    </row>
    <row r="19">
      <c r="D19" s="1" t="s">
        <v>5</v>
      </c>
      <c r="E19" s="4">
        <f>AVERAGE(E4:E16)</f>
        <v>7.400769231</v>
      </c>
      <c r="F19" s="4">
        <f>AVERAGE(F3:F16)</f>
        <v>3.828571429</v>
      </c>
    </row>
    <row r="20">
      <c r="D20" s="1" t="s">
        <v>6</v>
      </c>
      <c r="E20" s="4">
        <f>STDEV(E4:E16)</f>
        <v>0.673442172</v>
      </c>
      <c r="F20" s="4">
        <f>STDEV(F3:F16)</f>
        <v>0.03207134903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3.17</v>
      </c>
      <c r="B2" s="5">
        <v>2.446666667</v>
      </c>
      <c r="C2" s="5">
        <v>1.594606806</v>
      </c>
    </row>
    <row r="3">
      <c r="A3" s="5">
        <v>7.27</v>
      </c>
      <c r="B3" s="5">
        <v>-1.303333333</v>
      </c>
      <c r="C3" s="5">
        <v>-1.769960368</v>
      </c>
      <c r="F3" s="3">
        <f t="shared" ref="F3:F16" si="1">abs(B2-B3)</f>
        <v>3.75</v>
      </c>
    </row>
    <row r="4">
      <c r="A4" s="5">
        <v>11.51</v>
      </c>
      <c r="B4" s="5">
        <v>2.416666667</v>
      </c>
      <c r="C4" s="5">
        <v>1.76072327</v>
      </c>
      <c r="E4" s="3">
        <f t="shared" ref="E4:E16" si="2">A4-A2</f>
        <v>8.34</v>
      </c>
      <c r="F4" s="3">
        <f t="shared" si="1"/>
        <v>3.72</v>
      </c>
    </row>
    <row r="5">
      <c r="A5" s="5">
        <v>15.28</v>
      </c>
      <c r="B5" s="5">
        <v>-1.223333333</v>
      </c>
      <c r="C5" s="5">
        <v>-1.753946977</v>
      </c>
      <c r="E5" s="3">
        <f t="shared" si="2"/>
        <v>8.01</v>
      </c>
      <c r="F5" s="3">
        <f t="shared" si="1"/>
        <v>3.64</v>
      </c>
    </row>
    <row r="6">
      <c r="A6" s="5">
        <v>19.38</v>
      </c>
      <c r="B6" s="5">
        <v>2.416666667</v>
      </c>
      <c r="C6" s="5">
        <v>1.557941896</v>
      </c>
      <c r="E6" s="3">
        <f t="shared" si="2"/>
        <v>7.87</v>
      </c>
      <c r="F6" s="3">
        <f t="shared" si="1"/>
        <v>3.64</v>
      </c>
    </row>
    <row r="7">
      <c r="A7" s="5">
        <v>23.01</v>
      </c>
      <c r="B7" s="5">
        <v>-1.213333333</v>
      </c>
      <c r="C7" s="5">
        <v>-1.641224434</v>
      </c>
      <c r="E7" s="3">
        <f t="shared" si="2"/>
        <v>7.73</v>
      </c>
      <c r="F7" s="3">
        <f t="shared" si="1"/>
        <v>3.63</v>
      </c>
    </row>
    <row r="8">
      <c r="A8" s="5">
        <v>26.91</v>
      </c>
      <c r="B8" s="5">
        <v>2.446666667</v>
      </c>
      <c r="C8" s="5">
        <v>1.534626716</v>
      </c>
      <c r="E8" s="3">
        <f t="shared" si="2"/>
        <v>7.53</v>
      </c>
      <c r="F8" s="3">
        <f t="shared" si="1"/>
        <v>3.66</v>
      </c>
    </row>
    <row r="9">
      <c r="A9" s="5">
        <v>30.51</v>
      </c>
      <c r="B9" s="5">
        <v>-1.123333333</v>
      </c>
      <c r="C9" s="5">
        <v>-1.641224434</v>
      </c>
      <c r="E9" s="3">
        <f t="shared" si="2"/>
        <v>7.5</v>
      </c>
      <c r="F9" s="3">
        <f t="shared" si="1"/>
        <v>3.57</v>
      </c>
    </row>
    <row r="10">
      <c r="A10" s="5">
        <v>33.92</v>
      </c>
      <c r="B10" s="5">
        <v>2.476666667</v>
      </c>
      <c r="C10" s="5">
        <v>1.785075599</v>
      </c>
      <c r="E10" s="3">
        <f t="shared" si="2"/>
        <v>7.01</v>
      </c>
      <c r="F10" s="3">
        <f t="shared" si="1"/>
        <v>3.6</v>
      </c>
    </row>
    <row r="11">
      <c r="A11" s="5">
        <v>38.05</v>
      </c>
      <c r="B11" s="5">
        <v>-1.103333333</v>
      </c>
      <c r="C11" s="5">
        <v>-1.615266874</v>
      </c>
      <c r="E11" s="3">
        <f t="shared" si="2"/>
        <v>7.54</v>
      </c>
      <c r="F11" s="3">
        <f t="shared" si="1"/>
        <v>3.58</v>
      </c>
    </row>
    <row r="12">
      <c r="A12" s="5">
        <v>41.99</v>
      </c>
      <c r="B12" s="5">
        <v>2.466666667</v>
      </c>
      <c r="C12" s="5">
        <v>1.46775602</v>
      </c>
      <c r="E12" s="3">
        <f t="shared" si="2"/>
        <v>8.07</v>
      </c>
      <c r="F12" s="3">
        <f t="shared" si="1"/>
        <v>3.57</v>
      </c>
    </row>
    <row r="13">
      <c r="A13" s="5">
        <v>45.59</v>
      </c>
      <c r="B13" s="5">
        <v>-1.093333333</v>
      </c>
      <c r="C13" s="5">
        <v>-1.587495634</v>
      </c>
      <c r="E13" s="3">
        <f t="shared" si="2"/>
        <v>7.54</v>
      </c>
      <c r="F13" s="3">
        <f t="shared" si="1"/>
        <v>3.56</v>
      </c>
    </row>
    <row r="14">
      <c r="A14" s="5">
        <v>48.42</v>
      </c>
      <c r="B14" s="5">
        <v>2.506666667</v>
      </c>
      <c r="C14" s="5">
        <v>1.734856568</v>
      </c>
      <c r="E14" s="3">
        <f t="shared" si="2"/>
        <v>6.43</v>
      </c>
      <c r="F14" s="3">
        <f t="shared" si="1"/>
        <v>3.6</v>
      </c>
    </row>
    <row r="15">
      <c r="A15" s="5">
        <v>53.09</v>
      </c>
      <c r="B15" s="5">
        <v>-1.043333333</v>
      </c>
      <c r="C15" s="5">
        <v>-1.587495634</v>
      </c>
      <c r="E15" s="3">
        <f t="shared" si="2"/>
        <v>7.5</v>
      </c>
      <c r="F15" s="3">
        <f t="shared" si="1"/>
        <v>3.55</v>
      </c>
    </row>
    <row r="16">
      <c r="A16" s="5">
        <v>56.93</v>
      </c>
      <c r="B16" s="5">
        <v>2.516666667</v>
      </c>
      <c r="C16" s="5">
        <v>1.518543826</v>
      </c>
      <c r="E16" s="3">
        <f t="shared" si="2"/>
        <v>8.51</v>
      </c>
      <c r="F16" s="3">
        <f t="shared" si="1"/>
        <v>3.56</v>
      </c>
    </row>
    <row r="19">
      <c r="D19" s="1" t="s">
        <v>5</v>
      </c>
      <c r="E19" s="4">
        <f>AVERAGE(E4:E16)</f>
        <v>7.66</v>
      </c>
      <c r="F19" s="4">
        <f>AVERAGE(F3:F16)</f>
        <v>3.616428571</v>
      </c>
    </row>
    <row r="20">
      <c r="D20" s="1" t="s">
        <v>6</v>
      </c>
      <c r="E20" s="4">
        <f>STDEV(E4:E16)</f>
        <v>0.5444263036</v>
      </c>
      <c r="F20" s="4">
        <f>STDEV(F3:F16)</f>
        <v>0.06121929596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3.3</v>
      </c>
      <c r="B2" s="5">
        <v>2.156666667</v>
      </c>
      <c r="C2" s="5">
        <v>1.67669693</v>
      </c>
    </row>
    <row r="3">
      <c r="A3" s="5">
        <v>7.3</v>
      </c>
      <c r="B3" s="5">
        <v>-1.463333333</v>
      </c>
      <c r="C3" s="5">
        <v>-1.77807952</v>
      </c>
      <c r="F3" s="3">
        <f t="shared" ref="F3:F16" si="1">abs(B2-B3)</f>
        <v>3.62</v>
      </c>
    </row>
    <row r="4">
      <c r="A4" s="5">
        <v>11.5</v>
      </c>
      <c r="B4" s="5">
        <v>2.156666667</v>
      </c>
      <c r="C4" s="5">
        <v>1.763926173</v>
      </c>
      <c r="E4" s="3">
        <f t="shared" ref="E4:E16" si="2">A4-A2</f>
        <v>8.2</v>
      </c>
      <c r="F4" s="3">
        <f t="shared" si="1"/>
        <v>3.62</v>
      </c>
    </row>
    <row r="5">
      <c r="A5" s="5">
        <v>15.07</v>
      </c>
      <c r="B5" s="5">
        <v>-1.413333333</v>
      </c>
      <c r="C5" s="5">
        <v>-1.800233382</v>
      </c>
      <c r="E5" s="3">
        <f t="shared" si="2"/>
        <v>7.77</v>
      </c>
      <c r="F5" s="3">
        <f t="shared" si="1"/>
        <v>3.57</v>
      </c>
    </row>
    <row r="6">
      <c r="A6" s="5">
        <v>19.2</v>
      </c>
      <c r="B6" s="5">
        <v>2.176666667</v>
      </c>
      <c r="C6" s="5">
        <v>1.67669693</v>
      </c>
      <c r="E6" s="3">
        <f t="shared" si="2"/>
        <v>7.7</v>
      </c>
      <c r="F6" s="3">
        <f t="shared" si="1"/>
        <v>3.59</v>
      </c>
    </row>
    <row r="7">
      <c r="A7" s="5">
        <v>22.81</v>
      </c>
      <c r="B7" s="5">
        <v>-1.353333333</v>
      </c>
      <c r="C7" s="5">
        <v>-1.742859951</v>
      </c>
      <c r="E7" s="3">
        <f t="shared" si="2"/>
        <v>7.74</v>
      </c>
      <c r="F7" s="3">
        <f t="shared" si="1"/>
        <v>3.53</v>
      </c>
    </row>
    <row r="8">
      <c r="A8" s="5">
        <v>26.27</v>
      </c>
      <c r="B8" s="5">
        <v>2.206666667</v>
      </c>
      <c r="C8" s="5">
        <v>1.803080209</v>
      </c>
      <c r="E8" s="3">
        <f t="shared" si="2"/>
        <v>7.07</v>
      </c>
      <c r="F8" s="3">
        <f t="shared" si="1"/>
        <v>3.56</v>
      </c>
    </row>
    <row r="9">
      <c r="A9" s="5">
        <v>30.31</v>
      </c>
      <c r="B9" s="5">
        <v>-1.323333333</v>
      </c>
      <c r="C9" s="5">
        <v>-1.742859951</v>
      </c>
      <c r="E9" s="3">
        <f t="shared" si="2"/>
        <v>7.5</v>
      </c>
      <c r="F9" s="3">
        <f t="shared" si="1"/>
        <v>3.53</v>
      </c>
    </row>
    <row r="10">
      <c r="A10" s="5">
        <v>34.24</v>
      </c>
      <c r="B10" s="5">
        <v>2.206666667</v>
      </c>
      <c r="C10" s="5">
        <v>1.653513895</v>
      </c>
      <c r="E10" s="3">
        <f t="shared" si="2"/>
        <v>7.97</v>
      </c>
      <c r="F10" s="3">
        <f t="shared" si="1"/>
        <v>3.53</v>
      </c>
    </row>
    <row r="11">
      <c r="A11" s="5">
        <v>36.98</v>
      </c>
      <c r="B11" s="5">
        <v>-1.283333333</v>
      </c>
      <c r="C11" s="5">
        <v>-1.634906706</v>
      </c>
      <c r="E11" s="3">
        <f t="shared" si="2"/>
        <v>6.67</v>
      </c>
      <c r="F11" s="3">
        <f t="shared" si="1"/>
        <v>3.49</v>
      </c>
    </row>
    <row r="12">
      <c r="A12" s="5">
        <v>40.48</v>
      </c>
      <c r="B12" s="5">
        <v>2.256666667</v>
      </c>
      <c r="C12" s="5">
        <v>1.440963349</v>
      </c>
      <c r="E12" s="3">
        <f t="shared" si="2"/>
        <v>6.24</v>
      </c>
      <c r="F12" s="3">
        <f t="shared" si="1"/>
        <v>3.54</v>
      </c>
    </row>
    <row r="13">
      <c r="A13" s="5">
        <v>45.21</v>
      </c>
      <c r="B13" s="5">
        <v>-1.283333333</v>
      </c>
      <c r="C13" s="5">
        <v>-1.775497683</v>
      </c>
      <c r="E13" s="3">
        <f t="shared" si="2"/>
        <v>8.23</v>
      </c>
      <c r="F13" s="3">
        <f t="shared" si="1"/>
        <v>3.54</v>
      </c>
    </row>
    <row r="14">
      <c r="A14" s="5">
        <v>48.55</v>
      </c>
      <c r="B14" s="5">
        <v>2.246666667</v>
      </c>
      <c r="C14" s="5">
        <v>1.77807952</v>
      </c>
      <c r="E14" s="3">
        <f t="shared" si="2"/>
        <v>8.07</v>
      </c>
      <c r="F14" s="3">
        <f t="shared" si="1"/>
        <v>3.53</v>
      </c>
    </row>
    <row r="15">
      <c r="A15" s="5">
        <v>52.88</v>
      </c>
      <c r="B15" s="5">
        <v>-1.253333333</v>
      </c>
      <c r="C15" s="5">
        <v>-1.71272263</v>
      </c>
      <c r="E15" s="3">
        <f t="shared" si="2"/>
        <v>7.67</v>
      </c>
      <c r="F15" s="3">
        <f t="shared" si="1"/>
        <v>3.5</v>
      </c>
    </row>
    <row r="16">
      <c r="A16" s="5">
        <v>56.85</v>
      </c>
      <c r="B16" s="5">
        <v>2.236666667</v>
      </c>
      <c r="C16" s="5">
        <v>1.580273046</v>
      </c>
      <c r="E16" s="3">
        <f t="shared" si="2"/>
        <v>8.3</v>
      </c>
      <c r="F16" s="3">
        <f t="shared" si="1"/>
        <v>3.49</v>
      </c>
    </row>
    <row r="19">
      <c r="D19" s="1" t="s">
        <v>5</v>
      </c>
      <c r="E19" s="4">
        <f>AVERAGE(E4:E16)</f>
        <v>7.625384615</v>
      </c>
      <c r="F19" s="4">
        <f>AVERAGE(F3:F16)</f>
        <v>3.545714286</v>
      </c>
    </row>
    <row r="20">
      <c r="D20" s="1" t="s">
        <v>6</v>
      </c>
      <c r="E20" s="4">
        <f>STDEV(E4:E16)</f>
        <v>0.6235064205</v>
      </c>
      <c r="F20" s="4">
        <f>STDEV(F3:F16)</f>
        <v>0.04219265078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3.94</v>
      </c>
      <c r="B2" s="5">
        <v>1.796666667</v>
      </c>
      <c r="C2" s="5">
        <v>1.780536565</v>
      </c>
    </row>
    <row r="3">
      <c r="A3" s="5">
        <v>7.54</v>
      </c>
      <c r="B3" s="5">
        <v>-1.783333333</v>
      </c>
      <c r="C3" s="5">
        <v>-1.802320909</v>
      </c>
      <c r="F3" s="3">
        <f t="shared" ref="F3:F16" si="1">abs(B2-B3)</f>
        <v>3.58</v>
      </c>
    </row>
    <row r="4">
      <c r="A4" s="5">
        <v>10.67</v>
      </c>
      <c r="B4" s="5">
        <v>1.846666667</v>
      </c>
      <c r="C4" s="5">
        <v>1.594606806</v>
      </c>
      <c r="E4" s="3">
        <f t="shared" ref="E4:E16" si="2">A4-A2</f>
        <v>6.73</v>
      </c>
      <c r="F4" s="3">
        <f t="shared" si="1"/>
        <v>3.63</v>
      </c>
    </row>
    <row r="5">
      <c r="A5" s="5">
        <v>15.01</v>
      </c>
      <c r="B5" s="5">
        <v>-1.743333333</v>
      </c>
      <c r="C5" s="5">
        <v>-1.803270051</v>
      </c>
      <c r="E5" s="3">
        <f t="shared" si="2"/>
        <v>7.47</v>
      </c>
      <c r="F5" s="3">
        <f t="shared" si="1"/>
        <v>3.59</v>
      </c>
    </row>
    <row r="6">
      <c r="A6" s="5">
        <v>18.81</v>
      </c>
      <c r="B6" s="5">
        <v>1.806666667</v>
      </c>
      <c r="C6" s="5">
        <v>1.801055645</v>
      </c>
      <c r="E6" s="3">
        <f t="shared" si="2"/>
        <v>8.14</v>
      </c>
      <c r="F6" s="3">
        <f t="shared" si="1"/>
        <v>3.55</v>
      </c>
    </row>
    <row r="7">
      <c r="A7" s="5">
        <v>21.95</v>
      </c>
      <c r="B7" s="5">
        <v>-1.743333333</v>
      </c>
      <c r="C7" s="5">
        <v>-1.615266874</v>
      </c>
      <c r="E7" s="3">
        <f t="shared" si="2"/>
        <v>6.94</v>
      </c>
      <c r="F7" s="3">
        <f t="shared" si="1"/>
        <v>3.55</v>
      </c>
    </row>
    <row r="8">
      <c r="A8" s="5">
        <v>26.51</v>
      </c>
      <c r="B8" s="5">
        <v>1.826666667</v>
      </c>
      <c r="C8" s="5">
        <v>1.76072327</v>
      </c>
      <c r="E8" s="3">
        <f t="shared" si="2"/>
        <v>7.7</v>
      </c>
      <c r="F8" s="3">
        <f t="shared" si="1"/>
        <v>3.57</v>
      </c>
    </row>
    <row r="9">
      <c r="A9" s="5">
        <v>30.11</v>
      </c>
      <c r="B9" s="5">
        <v>-1.693333333</v>
      </c>
      <c r="C9" s="5">
        <v>-1.795681575</v>
      </c>
      <c r="E9" s="3">
        <f t="shared" si="2"/>
        <v>8.16</v>
      </c>
      <c r="F9" s="3">
        <f t="shared" si="1"/>
        <v>3.52</v>
      </c>
    </row>
    <row r="10">
      <c r="A10" s="5">
        <v>32.85</v>
      </c>
      <c r="B10" s="5">
        <v>1.856666667</v>
      </c>
      <c r="C10" s="5">
        <v>1.314573425</v>
      </c>
      <c r="E10" s="3">
        <f t="shared" si="2"/>
        <v>6.34</v>
      </c>
      <c r="F10" s="3">
        <f t="shared" si="1"/>
        <v>3.55</v>
      </c>
    </row>
    <row r="11">
      <c r="A11" s="5">
        <v>37.59</v>
      </c>
      <c r="B11" s="5">
        <v>-1.743333333</v>
      </c>
      <c r="C11" s="5">
        <v>-1.798209883</v>
      </c>
      <c r="E11" s="3">
        <f t="shared" si="2"/>
        <v>7.48</v>
      </c>
      <c r="F11" s="3">
        <f t="shared" si="1"/>
        <v>3.6</v>
      </c>
    </row>
    <row r="12">
      <c r="A12" s="5">
        <v>40.85</v>
      </c>
      <c r="B12" s="5">
        <v>1.886666667</v>
      </c>
      <c r="C12" s="5">
        <v>1.703025388</v>
      </c>
      <c r="E12" s="3">
        <f t="shared" si="2"/>
        <v>8</v>
      </c>
      <c r="F12" s="3">
        <f t="shared" si="1"/>
        <v>3.63</v>
      </c>
    </row>
    <row r="13">
      <c r="A13" s="5">
        <v>45.19</v>
      </c>
      <c r="B13" s="5">
        <v>-1.643333333</v>
      </c>
      <c r="C13" s="5">
        <v>-1.780536565</v>
      </c>
      <c r="E13" s="3">
        <f t="shared" si="2"/>
        <v>7.6</v>
      </c>
      <c r="F13" s="3">
        <f t="shared" si="1"/>
        <v>3.53</v>
      </c>
    </row>
    <row r="14">
      <c r="A14" s="5">
        <v>49.06</v>
      </c>
      <c r="B14" s="5">
        <v>1.866666667</v>
      </c>
      <c r="C14" s="5">
        <v>1.742859951</v>
      </c>
      <c r="E14" s="3">
        <f t="shared" si="2"/>
        <v>8.21</v>
      </c>
      <c r="F14" s="3">
        <f t="shared" si="1"/>
        <v>3.51</v>
      </c>
    </row>
    <row r="15">
      <c r="A15" s="5">
        <v>52.69</v>
      </c>
      <c r="B15" s="5">
        <v>-1.663333333</v>
      </c>
      <c r="C15" s="5">
        <v>-1.780536565</v>
      </c>
      <c r="E15" s="3">
        <f t="shared" si="2"/>
        <v>7.5</v>
      </c>
      <c r="F15" s="3">
        <f t="shared" si="1"/>
        <v>3.53</v>
      </c>
    </row>
    <row r="16">
      <c r="A16" s="5">
        <v>56.63</v>
      </c>
      <c r="B16" s="5">
        <v>1.866666667</v>
      </c>
      <c r="C16" s="5">
        <v>1.71272263</v>
      </c>
      <c r="E16" s="3">
        <f t="shared" si="2"/>
        <v>7.57</v>
      </c>
      <c r="F16" s="3">
        <f t="shared" si="1"/>
        <v>3.53</v>
      </c>
    </row>
    <row r="19">
      <c r="D19" s="1" t="s">
        <v>5</v>
      </c>
      <c r="E19" s="4">
        <f>AVERAGE(E4:E16)</f>
        <v>7.526153846</v>
      </c>
      <c r="F19" s="4">
        <f>AVERAGE(F3:F16)</f>
        <v>3.562142857</v>
      </c>
    </row>
    <row r="20">
      <c r="D20" s="1" t="s">
        <v>6</v>
      </c>
      <c r="E20" s="4">
        <f>STDEV(E4:E16)</f>
        <v>0.5699932523</v>
      </c>
      <c r="F20" s="4">
        <f>STDEV(F3:F16)</f>
        <v>0.03906179944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4.7</v>
      </c>
      <c r="B2" s="5">
        <v>2.116666667</v>
      </c>
      <c r="C2" s="5">
        <v>1.261726224</v>
      </c>
    </row>
    <row r="3">
      <c r="A3" s="5">
        <v>8.37</v>
      </c>
      <c r="B3" s="5">
        <v>-1.793333333</v>
      </c>
      <c r="C3" s="5">
        <v>-1.345180532</v>
      </c>
      <c r="F3" s="3">
        <f t="shared" ref="F3:F16" si="1">abs(B2-B3)</f>
        <v>3.91</v>
      </c>
    </row>
    <row r="4">
      <c r="A4" s="5">
        <v>12.3</v>
      </c>
      <c r="B4" s="5">
        <v>2.176666667</v>
      </c>
      <c r="C4" s="5">
        <v>1.149487928</v>
      </c>
      <c r="E4" s="3">
        <f t="shared" ref="E4:E16" si="2">A4-A2</f>
        <v>7.6</v>
      </c>
      <c r="F4" s="3">
        <f t="shared" si="1"/>
        <v>3.97</v>
      </c>
    </row>
    <row r="5">
      <c r="A5" s="5">
        <v>15.87</v>
      </c>
      <c r="B5" s="5">
        <v>-1.753333333</v>
      </c>
      <c r="C5" s="5">
        <v>-1.345180532</v>
      </c>
      <c r="E5" s="3">
        <f t="shared" si="2"/>
        <v>7.5</v>
      </c>
      <c r="F5" s="3">
        <f t="shared" si="1"/>
        <v>3.93</v>
      </c>
    </row>
    <row r="6">
      <c r="A6" s="5">
        <v>19.71</v>
      </c>
      <c r="B6" s="5">
        <v>2.256666667</v>
      </c>
      <c r="C6" s="5">
        <v>1.250888128</v>
      </c>
      <c r="E6" s="3">
        <f t="shared" si="2"/>
        <v>7.41</v>
      </c>
      <c r="F6" s="3">
        <f t="shared" si="1"/>
        <v>4.01</v>
      </c>
    </row>
    <row r="7">
      <c r="A7" s="5">
        <v>23.44</v>
      </c>
      <c r="B7" s="5">
        <v>-1.733333333</v>
      </c>
      <c r="C7" s="5">
        <v>-1.272475768</v>
      </c>
      <c r="E7" s="3">
        <f t="shared" si="2"/>
        <v>7.57</v>
      </c>
      <c r="F7" s="3">
        <f t="shared" si="1"/>
        <v>3.99</v>
      </c>
    </row>
    <row r="8">
      <c r="A8" s="5">
        <v>27.18</v>
      </c>
      <c r="B8" s="5">
        <v>2.216666667</v>
      </c>
      <c r="C8" s="5">
        <v>1.283136005</v>
      </c>
      <c r="E8" s="3">
        <f t="shared" si="2"/>
        <v>7.47</v>
      </c>
      <c r="F8" s="3">
        <f t="shared" si="1"/>
        <v>3.95</v>
      </c>
    </row>
    <row r="9">
      <c r="A9" s="5">
        <v>30.44</v>
      </c>
      <c r="B9" s="5">
        <v>-1.743333333</v>
      </c>
      <c r="C9" s="5">
        <v>-1.682199494</v>
      </c>
      <c r="E9" s="3">
        <f t="shared" si="2"/>
        <v>7</v>
      </c>
      <c r="F9" s="3">
        <f t="shared" si="1"/>
        <v>3.96</v>
      </c>
    </row>
    <row r="10">
      <c r="A10" s="5">
        <v>34.68</v>
      </c>
      <c r="B10" s="5">
        <v>2.196666667</v>
      </c>
      <c r="C10" s="5">
        <v>1.283136005</v>
      </c>
      <c r="E10" s="3">
        <f t="shared" si="2"/>
        <v>7.5</v>
      </c>
      <c r="F10" s="3">
        <f t="shared" si="1"/>
        <v>3.94</v>
      </c>
    </row>
    <row r="11">
      <c r="A11" s="5">
        <v>38.32</v>
      </c>
      <c r="B11" s="5">
        <v>-1.733333333</v>
      </c>
      <c r="C11" s="5">
        <v>-1.394294974</v>
      </c>
      <c r="E11" s="3">
        <f t="shared" si="2"/>
        <v>7.88</v>
      </c>
      <c r="F11" s="3">
        <f t="shared" si="1"/>
        <v>3.93</v>
      </c>
    </row>
    <row r="12">
      <c r="A12" s="5">
        <v>42.25</v>
      </c>
      <c r="B12" s="5">
        <v>2.196666667</v>
      </c>
      <c r="C12" s="5">
        <v>1.206665527</v>
      </c>
      <c r="E12" s="3">
        <f t="shared" si="2"/>
        <v>7.57</v>
      </c>
      <c r="F12" s="3">
        <f t="shared" si="1"/>
        <v>3.93</v>
      </c>
    </row>
    <row r="13">
      <c r="A13" s="5">
        <v>45.38</v>
      </c>
      <c r="B13" s="5">
        <v>-1.763333333</v>
      </c>
      <c r="C13" s="5">
        <v>-1.71272263</v>
      </c>
      <c r="E13" s="3">
        <f t="shared" si="2"/>
        <v>7.06</v>
      </c>
      <c r="F13" s="3">
        <f t="shared" si="1"/>
        <v>3.96</v>
      </c>
    </row>
    <row r="14">
      <c r="A14" s="5">
        <v>49.82</v>
      </c>
      <c r="B14" s="5">
        <v>2.226666667</v>
      </c>
      <c r="C14" s="5">
        <v>1.126046505</v>
      </c>
      <c r="E14" s="3">
        <f t="shared" si="2"/>
        <v>7.57</v>
      </c>
      <c r="F14" s="3">
        <f t="shared" si="1"/>
        <v>3.99</v>
      </c>
    </row>
    <row r="15">
      <c r="A15" s="5">
        <v>53.15</v>
      </c>
      <c r="B15" s="5">
        <v>-1.723333333</v>
      </c>
      <c r="C15" s="5">
        <v>-1.542506882</v>
      </c>
      <c r="E15" s="3">
        <f t="shared" si="2"/>
        <v>7.77</v>
      </c>
      <c r="F15" s="3">
        <f t="shared" si="1"/>
        <v>3.95</v>
      </c>
    </row>
    <row r="16">
      <c r="A16" s="5">
        <v>57.12</v>
      </c>
      <c r="B16" s="5">
        <v>2.236666667</v>
      </c>
      <c r="C16" s="5">
        <v>1.345180532</v>
      </c>
      <c r="E16" s="3">
        <f t="shared" si="2"/>
        <v>7.3</v>
      </c>
      <c r="F16" s="3">
        <f t="shared" si="1"/>
        <v>3.96</v>
      </c>
    </row>
    <row r="19">
      <c r="D19" s="1" t="s">
        <v>5</v>
      </c>
      <c r="E19" s="4">
        <f>AVERAGE(E4:E16)</f>
        <v>7.476923077</v>
      </c>
      <c r="F19" s="4">
        <f>AVERAGE(F3:F16)</f>
        <v>3.955714286</v>
      </c>
    </row>
    <row r="20">
      <c r="D20" s="1" t="s">
        <v>6</v>
      </c>
      <c r="E20" s="4">
        <f>STDEV(E4:E16)</f>
        <v>0.2462513829</v>
      </c>
      <c r="F20" s="4">
        <f>STDEV(F3:F16)</f>
        <v>0.0276556534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4.44</v>
      </c>
      <c r="B2" s="5">
        <v>1.946666667</v>
      </c>
      <c r="C2" s="5">
        <v>1.510342232</v>
      </c>
    </row>
    <row r="3">
      <c r="A3" s="5">
        <v>7.87</v>
      </c>
      <c r="B3" s="5">
        <v>-1.563333333</v>
      </c>
      <c r="C3" s="5">
        <v>-1.717391113</v>
      </c>
      <c r="F3" s="3">
        <f t="shared" ref="F3:F16" si="1">abs(B2-B3)</f>
        <v>3.51</v>
      </c>
    </row>
    <row r="4">
      <c r="A4" s="5">
        <v>11.97</v>
      </c>
      <c r="B4" s="5">
        <v>1.956666667</v>
      </c>
      <c r="C4" s="5">
        <v>1.485103784</v>
      </c>
      <c r="E4" s="3">
        <f t="shared" ref="E4:E16" si="2">A4-A2</f>
        <v>7.53</v>
      </c>
      <c r="F4" s="3">
        <f t="shared" si="1"/>
        <v>3.52</v>
      </c>
    </row>
    <row r="5">
      <c r="A5" s="5">
        <v>15.41</v>
      </c>
      <c r="B5" s="5">
        <v>-1.513333333</v>
      </c>
      <c r="C5" s="5">
        <v>-1.697997308</v>
      </c>
      <c r="E5" s="3">
        <f t="shared" si="2"/>
        <v>7.54</v>
      </c>
      <c r="F5" s="3">
        <f t="shared" si="1"/>
        <v>3.47</v>
      </c>
    </row>
    <row r="6">
      <c r="A6" s="5">
        <v>19.21</v>
      </c>
      <c r="B6" s="5">
        <v>1.976666667</v>
      </c>
      <c r="C6" s="5">
        <v>1.671076689</v>
      </c>
      <c r="E6" s="3">
        <f t="shared" si="2"/>
        <v>7.24</v>
      </c>
      <c r="F6" s="3">
        <f t="shared" si="1"/>
        <v>3.49</v>
      </c>
    </row>
    <row r="7">
      <c r="A7" s="5">
        <v>22.95</v>
      </c>
      <c r="B7" s="5">
        <v>-1.483333333</v>
      </c>
      <c r="C7" s="5">
        <v>-1.67669693</v>
      </c>
      <c r="E7" s="3">
        <f t="shared" si="2"/>
        <v>7.54</v>
      </c>
      <c r="F7" s="3">
        <f t="shared" si="1"/>
        <v>3.46</v>
      </c>
    </row>
    <row r="8">
      <c r="A8" s="5">
        <v>26.71</v>
      </c>
      <c r="B8" s="5">
        <v>2.016666667</v>
      </c>
      <c r="C8" s="5">
        <v>1.671076689</v>
      </c>
      <c r="E8" s="3">
        <f t="shared" si="2"/>
        <v>7.5</v>
      </c>
      <c r="F8" s="3">
        <f t="shared" si="1"/>
        <v>3.5</v>
      </c>
    </row>
    <row r="9">
      <c r="A9" s="5">
        <v>29.98</v>
      </c>
      <c r="B9" s="5">
        <v>-1.463333333</v>
      </c>
      <c r="C9" s="5">
        <v>-1.803080209</v>
      </c>
      <c r="E9" s="3">
        <f t="shared" si="2"/>
        <v>7.03</v>
      </c>
      <c r="F9" s="3">
        <f t="shared" si="1"/>
        <v>3.48</v>
      </c>
    </row>
    <row r="10">
      <c r="A10" s="5">
        <v>33.78</v>
      </c>
      <c r="B10" s="5">
        <v>2.016666667</v>
      </c>
      <c r="C10" s="5">
        <v>1.802763821</v>
      </c>
      <c r="E10" s="3">
        <f t="shared" si="2"/>
        <v>7.07</v>
      </c>
      <c r="F10" s="3">
        <f t="shared" si="1"/>
        <v>3.48</v>
      </c>
    </row>
    <row r="11">
      <c r="A11" s="5">
        <v>37.99</v>
      </c>
      <c r="B11" s="5">
        <v>-1.433333333</v>
      </c>
      <c r="C11" s="5">
        <v>-1.653513895</v>
      </c>
      <c r="E11" s="3">
        <f t="shared" si="2"/>
        <v>8.01</v>
      </c>
      <c r="F11" s="3">
        <f t="shared" si="1"/>
        <v>3.45</v>
      </c>
    </row>
    <row r="12">
      <c r="A12" s="5">
        <v>42.12</v>
      </c>
      <c r="B12" s="5">
        <v>1.986666667</v>
      </c>
      <c r="C12" s="5">
        <v>1.345180532</v>
      </c>
      <c r="E12" s="3">
        <f t="shared" si="2"/>
        <v>8.34</v>
      </c>
      <c r="F12" s="3">
        <f t="shared" si="1"/>
        <v>3.42</v>
      </c>
    </row>
    <row r="13">
      <c r="A13" s="5">
        <v>44.95</v>
      </c>
      <c r="B13" s="5">
        <v>-1.443333333</v>
      </c>
      <c r="C13" s="5">
        <v>-1.801751504</v>
      </c>
      <c r="E13" s="3">
        <f t="shared" si="2"/>
        <v>6.96</v>
      </c>
      <c r="F13" s="3">
        <f t="shared" si="1"/>
        <v>3.43</v>
      </c>
    </row>
    <row r="14">
      <c r="A14" s="5">
        <v>49.62</v>
      </c>
      <c r="B14" s="5">
        <v>2.026666667</v>
      </c>
      <c r="C14" s="5">
        <v>1.345180532</v>
      </c>
      <c r="E14" s="3">
        <f t="shared" si="2"/>
        <v>7.5</v>
      </c>
      <c r="F14" s="3">
        <f t="shared" si="1"/>
        <v>3.47</v>
      </c>
    </row>
    <row r="15">
      <c r="A15" s="5">
        <v>53.09</v>
      </c>
      <c r="B15" s="5">
        <v>-1.423333333</v>
      </c>
      <c r="C15" s="5">
        <v>-1.587495634</v>
      </c>
      <c r="E15" s="3">
        <f t="shared" si="2"/>
        <v>8.14</v>
      </c>
      <c r="F15" s="3">
        <f t="shared" si="1"/>
        <v>3.45</v>
      </c>
    </row>
    <row r="16">
      <c r="A16" s="5">
        <v>57.13</v>
      </c>
      <c r="B16" s="5">
        <v>2.016666667</v>
      </c>
      <c r="C16" s="5">
        <v>1.335071624</v>
      </c>
      <c r="E16" s="3">
        <f t="shared" si="2"/>
        <v>7.51</v>
      </c>
      <c r="F16" s="3">
        <f t="shared" si="1"/>
        <v>3.44</v>
      </c>
    </row>
    <row r="19">
      <c r="D19" s="1" t="s">
        <v>5</v>
      </c>
      <c r="E19" s="4">
        <f>AVERAGE(E4:E16)</f>
        <v>7.531538462</v>
      </c>
      <c r="F19" s="4">
        <f>AVERAGE(F3:F16)</f>
        <v>3.469285714</v>
      </c>
    </row>
    <row r="20">
      <c r="D20" s="1" t="s">
        <v>6</v>
      </c>
      <c r="E20" s="4">
        <f>STDEV(E4:E16)</f>
        <v>0.4214626546</v>
      </c>
      <c r="F20" s="4">
        <f>STDEV(F3:F16)</f>
        <v>0.02973324628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3.37</v>
      </c>
      <c r="B2" s="5">
        <v>1.906666667</v>
      </c>
      <c r="C2" s="5">
        <v>1.71272263</v>
      </c>
    </row>
    <row r="3">
      <c r="A3" s="5">
        <v>7.54</v>
      </c>
      <c r="B3" s="5">
        <v>-1.703333333</v>
      </c>
      <c r="C3" s="5">
        <v>-1.802320909</v>
      </c>
      <c r="F3" s="3">
        <f t="shared" ref="F3:F16" si="1">abs(B2-B3)</f>
        <v>3.61</v>
      </c>
    </row>
    <row r="4">
      <c r="A4" s="5">
        <v>10.67</v>
      </c>
      <c r="B4" s="5">
        <v>1.896666667</v>
      </c>
      <c r="C4" s="5">
        <v>1.594606806</v>
      </c>
      <c r="E4" s="3">
        <f t="shared" ref="E4:E16" si="2">A4-A2</f>
        <v>7.3</v>
      </c>
      <c r="F4" s="3">
        <f t="shared" si="1"/>
        <v>3.6</v>
      </c>
    </row>
    <row r="5">
      <c r="A5" s="5">
        <v>14.21</v>
      </c>
      <c r="B5" s="5">
        <v>-1.713333333</v>
      </c>
      <c r="C5" s="5">
        <v>-1.422594865</v>
      </c>
      <c r="E5" s="3">
        <f t="shared" si="2"/>
        <v>6.67</v>
      </c>
      <c r="F5" s="3">
        <f t="shared" si="1"/>
        <v>3.61</v>
      </c>
    </row>
    <row r="6">
      <c r="A6" s="5">
        <v>18.21</v>
      </c>
      <c r="B6" s="5">
        <v>1.906666667</v>
      </c>
      <c r="C6" s="5">
        <v>1.62192747</v>
      </c>
      <c r="E6" s="3">
        <f t="shared" si="2"/>
        <v>7.54</v>
      </c>
      <c r="F6" s="3">
        <f t="shared" si="1"/>
        <v>3.62</v>
      </c>
    </row>
    <row r="7">
      <c r="A7" s="5">
        <v>22.61</v>
      </c>
      <c r="B7" s="5">
        <v>-1.673333333</v>
      </c>
      <c r="C7" s="5">
        <v>-1.795681575</v>
      </c>
      <c r="E7" s="3">
        <f t="shared" si="2"/>
        <v>8.4</v>
      </c>
      <c r="F7" s="3">
        <f t="shared" si="1"/>
        <v>3.58</v>
      </c>
    </row>
    <row r="8">
      <c r="A8" s="5">
        <v>25.95</v>
      </c>
      <c r="B8" s="5">
        <v>1.916666667</v>
      </c>
      <c r="C8" s="5">
        <v>1.746678301</v>
      </c>
      <c r="E8" s="3">
        <f t="shared" si="2"/>
        <v>7.74</v>
      </c>
      <c r="F8" s="3">
        <f t="shared" si="1"/>
        <v>3.59</v>
      </c>
    </row>
    <row r="9">
      <c r="A9" s="5">
        <v>30.15</v>
      </c>
      <c r="B9" s="5">
        <v>-1.643333333</v>
      </c>
      <c r="C9" s="5">
        <v>-1.789113511</v>
      </c>
      <c r="E9" s="3">
        <f t="shared" si="2"/>
        <v>7.54</v>
      </c>
      <c r="F9" s="3">
        <f t="shared" si="1"/>
        <v>3.56</v>
      </c>
    </row>
    <row r="10">
      <c r="A10" s="5">
        <v>32.92</v>
      </c>
      <c r="B10" s="5">
        <v>1.916666667</v>
      </c>
      <c r="C10" s="5">
        <v>1.384665075</v>
      </c>
      <c r="E10" s="3">
        <f t="shared" si="2"/>
        <v>6.97</v>
      </c>
      <c r="F10" s="3">
        <f t="shared" si="1"/>
        <v>3.56</v>
      </c>
    </row>
    <row r="11">
      <c r="A11" s="5">
        <v>37.05</v>
      </c>
      <c r="B11" s="5">
        <v>-1.683333333</v>
      </c>
      <c r="C11" s="5">
        <v>-1.67669693</v>
      </c>
      <c r="E11" s="3">
        <f t="shared" si="2"/>
        <v>6.9</v>
      </c>
      <c r="F11" s="3">
        <f t="shared" si="1"/>
        <v>3.6</v>
      </c>
    </row>
    <row r="12">
      <c r="A12" s="5">
        <v>40.55</v>
      </c>
      <c r="B12" s="5">
        <v>1.916666667</v>
      </c>
      <c r="C12" s="5">
        <v>1.502034637</v>
      </c>
      <c r="E12" s="3">
        <f t="shared" si="2"/>
        <v>7.63</v>
      </c>
      <c r="F12" s="3">
        <f t="shared" si="1"/>
        <v>3.6</v>
      </c>
    </row>
    <row r="13">
      <c r="A13" s="5">
        <v>45.19</v>
      </c>
      <c r="B13" s="5">
        <v>-1.683333333</v>
      </c>
      <c r="C13" s="5">
        <v>-1.780536565</v>
      </c>
      <c r="E13" s="3">
        <f t="shared" si="2"/>
        <v>8.14</v>
      </c>
      <c r="F13" s="3">
        <f t="shared" si="1"/>
        <v>3.6</v>
      </c>
    </row>
    <row r="14">
      <c r="A14" s="5">
        <v>48.16</v>
      </c>
      <c r="B14" s="5">
        <v>1.906666667</v>
      </c>
      <c r="C14" s="5">
        <v>1.587495634</v>
      </c>
      <c r="E14" s="3">
        <f t="shared" si="2"/>
        <v>7.61</v>
      </c>
      <c r="F14" s="3">
        <f t="shared" si="1"/>
        <v>3.59</v>
      </c>
    </row>
    <row r="15">
      <c r="A15" s="5">
        <v>52.63</v>
      </c>
      <c r="B15" s="5">
        <v>-1.633333333</v>
      </c>
      <c r="C15" s="5">
        <v>-1.792649167</v>
      </c>
      <c r="E15" s="3">
        <f t="shared" si="2"/>
        <v>7.44</v>
      </c>
      <c r="F15" s="3">
        <f t="shared" si="1"/>
        <v>3.54</v>
      </c>
    </row>
    <row r="16">
      <c r="A16" s="5">
        <v>55.73</v>
      </c>
      <c r="B16" s="5">
        <v>1.906666667</v>
      </c>
      <c r="C16" s="5">
        <v>1.634906706</v>
      </c>
      <c r="E16" s="3">
        <f t="shared" si="2"/>
        <v>7.57</v>
      </c>
      <c r="F16" s="3">
        <f t="shared" si="1"/>
        <v>3.54</v>
      </c>
    </row>
    <row r="19">
      <c r="D19" s="1" t="s">
        <v>5</v>
      </c>
      <c r="E19" s="4">
        <f>AVERAGE(E4:E16)</f>
        <v>7.496153846</v>
      </c>
      <c r="F19" s="4">
        <f>AVERAGE(F3:F16)</f>
        <v>3.585714286</v>
      </c>
    </row>
    <row r="20">
      <c r="D20" s="1" t="s">
        <v>6</v>
      </c>
      <c r="E20" s="4">
        <f>STDEV(E4:E16)</f>
        <v>0.4732430394</v>
      </c>
      <c r="F20" s="4">
        <f>STDEV(F3:F16)</f>
        <v>0.02593313465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</v>
      </c>
      <c r="B1" s="6" t="s">
        <v>4</v>
      </c>
    </row>
    <row r="3">
      <c r="B3" s="3">
        <v>3.91</v>
      </c>
    </row>
    <row r="4">
      <c r="A4" s="3">
        <v>7.6000000000000005</v>
      </c>
      <c r="B4" s="3">
        <v>3.97</v>
      </c>
      <c r="E4" s="3">
        <f>(-10*2*PI()/60*22/10)/(2*PI()*8/60)/1.5*COS(2*PI()*8/60*(0))</f>
        <v>-1.833333333</v>
      </c>
    </row>
    <row r="5">
      <c r="A5" s="3">
        <v>7.5</v>
      </c>
      <c r="B5" s="3">
        <v>3.93</v>
      </c>
      <c r="D5" s="6" t="s">
        <v>7</v>
      </c>
      <c r="E5" s="3">
        <f>ABS(E4) * 2</f>
        <v>3.666666667</v>
      </c>
    </row>
    <row r="6">
      <c r="A6" s="3">
        <v>7.41</v>
      </c>
      <c r="B6" s="3">
        <v>4.01</v>
      </c>
    </row>
    <row r="7">
      <c r="A7" s="3">
        <v>7.570000000000002</v>
      </c>
      <c r="B7" s="3">
        <v>3.99</v>
      </c>
    </row>
    <row r="8">
      <c r="A8" s="3">
        <v>7.469999999999999</v>
      </c>
      <c r="B8" s="3">
        <v>3.95</v>
      </c>
    </row>
    <row r="9">
      <c r="A9" s="3">
        <v>7.0</v>
      </c>
      <c r="B9" s="3">
        <v>3.96</v>
      </c>
    </row>
    <row r="10">
      <c r="A10" s="3">
        <v>7.5</v>
      </c>
      <c r="B10" s="3">
        <v>3.9400000000000004</v>
      </c>
    </row>
    <row r="11">
      <c r="A11" s="3">
        <v>7.879999999999999</v>
      </c>
      <c r="B11" s="3">
        <v>3.93</v>
      </c>
      <c r="D11" s="7" t="s">
        <v>8</v>
      </c>
      <c r="E11" s="7" t="s">
        <v>9</v>
      </c>
    </row>
    <row r="12">
      <c r="A12" s="3">
        <v>7.57</v>
      </c>
      <c r="B12" s="3">
        <v>3.93</v>
      </c>
      <c r="D12" s="8">
        <f> (abs(A48- 7.5) / 7.5) * 100</f>
        <v>0.02051282051</v>
      </c>
      <c r="E12" s="9">
        <f> (abs(B48 - E5)/E5) * 100</f>
        <v>0.0974025974</v>
      </c>
    </row>
    <row r="13">
      <c r="A13" s="3">
        <v>7.060000000000002</v>
      </c>
      <c r="B13" s="3">
        <v>3.96</v>
      </c>
    </row>
    <row r="14">
      <c r="A14" s="3">
        <v>7.57</v>
      </c>
      <c r="B14" s="3">
        <v>3.99</v>
      </c>
    </row>
    <row r="15">
      <c r="A15" s="3">
        <v>7.769999999999996</v>
      </c>
      <c r="B15" s="3">
        <v>3.95</v>
      </c>
    </row>
    <row r="16">
      <c r="A16" s="3">
        <v>7.299999999999997</v>
      </c>
      <c r="B16" s="3">
        <v>3.96</v>
      </c>
    </row>
    <row r="18">
      <c r="B18" s="3">
        <v>3.51</v>
      </c>
    </row>
    <row r="19">
      <c r="A19" s="3">
        <v>7.53</v>
      </c>
      <c r="B19" s="3">
        <v>3.52</v>
      </c>
    </row>
    <row r="20">
      <c r="A20" s="3">
        <v>7.54</v>
      </c>
      <c r="B20" s="3">
        <v>3.4699999999999998</v>
      </c>
    </row>
    <row r="21">
      <c r="A21" s="3">
        <v>7.24</v>
      </c>
      <c r="B21" s="3">
        <v>3.49</v>
      </c>
    </row>
    <row r="22">
      <c r="A22" s="3">
        <v>7.539999999999999</v>
      </c>
      <c r="B22" s="3">
        <v>3.46</v>
      </c>
    </row>
    <row r="23">
      <c r="A23" s="3">
        <v>7.5</v>
      </c>
      <c r="B23" s="3">
        <v>3.5</v>
      </c>
    </row>
    <row r="24">
      <c r="A24" s="3">
        <v>7.030000000000001</v>
      </c>
      <c r="B24" s="3">
        <v>3.48</v>
      </c>
    </row>
    <row r="25">
      <c r="A25" s="3">
        <v>7.07</v>
      </c>
      <c r="B25" s="3">
        <v>3.48</v>
      </c>
    </row>
    <row r="26">
      <c r="A26" s="3">
        <v>8.010000000000002</v>
      </c>
      <c r="B26" s="3">
        <v>3.45</v>
      </c>
    </row>
    <row r="27">
      <c r="A27" s="3">
        <v>8.339999999999996</v>
      </c>
      <c r="B27" s="3">
        <v>3.42</v>
      </c>
    </row>
    <row r="28">
      <c r="A28" s="3">
        <v>6.960000000000001</v>
      </c>
      <c r="B28" s="3">
        <v>3.4299999999999997</v>
      </c>
    </row>
    <row r="29">
      <c r="A29" s="3">
        <v>7.5</v>
      </c>
      <c r="B29" s="3">
        <v>3.47</v>
      </c>
    </row>
    <row r="30">
      <c r="A30" s="3">
        <v>8.14</v>
      </c>
      <c r="B30" s="3">
        <v>3.45</v>
      </c>
    </row>
    <row r="31">
      <c r="A31" s="3">
        <v>7.510000000000005</v>
      </c>
      <c r="B31" s="3">
        <v>3.44</v>
      </c>
    </row>
    <row r="33">
      <c r="B33" s="3">
        <v>3.6100000000000003</v>
      </c>
    </row>
    <row r="34">
      <c r="A34" s="3">
        <v>7.3</v>
      </c>
      <c r="B34" s="3">
        <v>3.6</v>
      </c>
    </row>
    <row r="35">
      <c r="A35" s="3">
        <v>6.670000000000001</v>
      </c>
      <c r="B35" s="3">
        <v>3.6100000000000003</v>
      </c>
    </row>
    <row r="36">
      <c r="A36" s="3">
        <v>7.540000000000001</v>
      </c>
      <c r="B36" s="3">
        <v>3.62</v>
      </c>
    </row>
    <row r="37">
      <c r="A37" s="3">
        <v>8.399999999999999</v>
      </c>
      <c r="B37" s="3">
        <v>3.58</v>
      </c>
    </row>
    <row r="38">
      <c r="A38" s="3">
        <v>7.739999999999998</v>
      </c>
      <c r="B38" s="3">
        <v>3.59</v>
      </c>
    </row>
    <row r="39">
      <c r="A39" s="3">
        <v>7.539999999999999</v>
      </c>
      <c r="B39" s="3">
        <v>3.56</v>
      </c>
    </row>
    <row r="40">
      <c r="A40" s="3">
        <v>6.970000000000002</v>
      </c>
      <c r="B40" s="3">
        <v>3.56</v>
      </c>
    </row>
    <row r="41">
      <c r="A41" s="3">
        <v>6.899999999999999</v>
      </c>
      <c r="B41" s="3">
        <v>3.6</v>
      </c>
    </row>
    <row r="42">
      <c r="A42" s="3">
        <v>7.6299999999999955</v>
      </c>
      <c r="B42" s="3">
        <v>3.6</v>
      </c>
    </row>
    <row r="43">
      <c r="A43" s="3">
        <v>8.14</v>
      </c>
      <c r="B43" s="3">
        <v>3.6</v>
      </c>
    </row>
    <row r="44">
      <c r="A44" s="3">
        <v>7.609999999999999</v>
      </c>
      <c r="B44" s="3">
        <v>3.59</v>
      </c>
    </row>
    <row r="45">
      <c r="A45" s="3">
        <v>7.440000000000005</v>
      </c>
      <c r="B45" s="3">
        <v>3.54</v>
      </c>
    </row>
    <row r="46">
      <c r="A46" s="3">
        <v>7.57</v>
      </c>
      <c r="B46" s="3">
        <v>3.54</v>
      </c>
    </row>
    <row r="48">
      <c r="A48" s="8">
        <f t="shared" ref="A48:B48" si="1">average(A2:A46)</f>
        <v>7.501538462</v>
      </c>
      <c r="B48" s="8">
        <f t="shared" si="1"/>
        <v>3.670238095</v>
      </c>
    </row>
    <row r="49">
      <c r="A49" s="9">
        <f>STDEV(A4:A46)</f>
        <v>0.3827431354</v>
      </c>
      <c r="B49" s="9">
        <f>STDEV(B3:B46)</f>
        <v>0.211642682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3.1</v>
      </c>
      <c r="B2" s="5">
        <v>2.046666667</v>
      </c>
      <c r="C2" s="5">
        <v>1.542506882</v>
      </c>
    </row>
    <row r="3">
      <c r="A3" s="5">
        <v>6.87</v>
      </c>
      <c r="B3" s="5">
        <v>-1.853333333</v>
      </c>
      <c r="C3" s="5">
        <v>-1.557941896</v>
      </c>
      <c r="F3" s="3">
        <f t="shared" ref="F3:F16" si="1">abs(B2-B3)</f>
        <v>3.9</v>
      </c>
    </row>
    <row r="4">
      <c r="A4" s="5">
        <v>10.87</v>
      </c>
      <c r="B4" s="5">
        <v>2.056666667</v>
      </c>
      <c r="C4" s="5">
        <v>1.71272263</v>
      </c>
      <c r="E4" s="3">
        <f t="shared" ref="E4:E16" si="2">A4-A2</f>
        <v>7.77</v>
      </c>
      <c r="F4" s="3">
        <f t="shared" si="1"/>
        <v>3.91</v>
      </c>
    </row>
    <row r="5">
      <c r="A5" s="5">
        <v>14.17</v>
      </c>
      <c r="B5" s="5">
        <v>-1.843333333</v>
      </c>
      <c r="C5" s="5">
        <v>-1.384665075</v>
      </c>
      <c r="E5" s="3">
        <f t="shared" si="2"/>
        <v>7.3</v>
      </c>
      <c r="F5" s="3">
        <f t="shared" si="1"/>
        <v>3.9</v>
      </c>
    </row>
    <row r="6">
      <c r="A6" s="5">
        <v>18.17</v>
      </c>
      <c r="B6" s="5">
        <v>2.086666667</v>
      </c>
      <c r="C6" s="5">
        <v>1.594606806</v>
      </c>
      <c r="E6" s="3">
        <f t="shared" si="2"/>
        <v>7.3</v>
      </c>
      <c r="F6" s="3">
        <f t="shared" si="1"/>
        <v>3.93</v>
      </c>
    </row>
    <row r="7">
      <c r="A7" s="5">
        <v>22.14</v>
      </c>
      <c r="B7" s="5">
        <v>-1.773333333</v>
      </c>
      <c r="C7" s="5">
        <v>-1.721939062</v>
      </c>
      <c r="E7" s="3">
        <f t="shared" si="2"/>
        <v>7.97</v>
      </c>
      <c r="F7" s="3">
        <f t="shared" si="1"/>
        <v>3.86</v>
      </c>
    </row>
    <row r="8">
      <c r="A8" s="5">
        <v>25.97</v>
      </c>
      <c r="B8" s="5">
        <v>2.106666667</v>
      </c>
      <c r="C8" s="5">
        <v>1.753946977</v>
      </c>
      <c r="E8" s="3">
        <f t="shared" si="2"/>
        <v>7.8</v>
      </c>
      <c r="F8" s="3">
        <f t="shared" si="1"/>
        <v>3.88</v>
      </c>
    </row>
    <row r="9">
      <c r="A9" s="5">
        <v>29.41</v>
      </c>
      <c r="B9" s="5">
        <v>-1.793333333</v>
      </c>
      <c r="C9" s="5">
        <v>-1.587495634</v>
      </c>
      <c r="E9" s="3">
        <f t="shared" si="2"/>
        <v>7.27</v>
      </c>
      <c r="F9" s="3">
        <f t="shared" si="1"/>
        <v>3.9</v>
      </c>
    </row>
    <row r="10">
      <c r="A10" s="5">
        <v>33.81</v>
      </c>
      <c r="B10" s="5">
        <v>2.116666667</v>
      </c>
      <c r="C10" s="5">
        <v>1.801055645</v>
      </c>
      <c r="E10" s="3">
        <f t="shared" si="2"/>
        <v>7.84</v>
      </c>
      <c r="F10" s="3">
        <f t="shared" si="1"/>
        <v>3.91</v>
      </c>
    </row>
    <row r="11">
      <c r="A11" s="5">
        <v>37.61</v>
      </c>
      <c r="B11" s="5">
        <v>-1.773333333</v>
      </c>
      <c r="C11" s="5">
        <v>-1.795681575</v>
      </c>
      <c r="E11" s="3">
        <f t="shared" si="2"/>
        <v>8.2</v>
      </c>
      <c r="F11" s="3">
        <f t="shared" si="1"/>
        <v>3.89</v>
      </c>
    </row>
    <row r="12">
      <c r="A12" s="5">
        <v>41.45</v>
      </c>
      <c r="B12" s="5">
        <v>2.076666667</v>
      </c>
      <c r="C12" s="5">
        <v>1.77807952</v>
      </c>
      <c r="E12" s="3">
        <f t="shared" si="2"/>
        <v>7.64</v>
      </c>
      <c r="F12" s="3">
        <f t="shared" si="1"/>
        <v>3.85</v>
      </c>
    </row>
    <row r="13">
      <c r="A13" s="5">
        <v>45.15</v>
      </c>
      <c r="B13" s="5">
        <v>-1.773333333</v>
      </c>
      <c r="C13" s="5">
        <v>-1.789113511</v>
      </c>
      <c r="E13" s="3">
        <f t="shared" si="2"/>
        <v>7.54</v>
      </c>
      <c r="F13" s="3">
        <f t="shared" si="1"/>
        <v>3.85</v>
      </c>
    </row>
    <row r="14">
      <c r="A14" s="5">
        <v>48.88</v>
      </c>
      <c r="B14" s="5">
        <v>2.086666667</v>
      </c>
      <c r="C14" s="5">
        <v>1.792649167</v>
      </c>
      <c r="E14" s="3">
        <f t="shared" si="2"/>
        <v>7.43</v>
      </c>
      <c r="F14" s="3">
        <f t="shared" si="1"/>
        <v>3.86</v>
      </c>
    </row>
    <row r="15">
      <c r="A15" s="5">
        <v>51.75</v>
      </c>
      <c r="B15" s="5">
        <v>-1.803333333</v>
      </c>
      <c r="C15" s="5">
        <v>-1.458927313</v>
      </c>
      <c r="E15" s="3">
        <f t="shared" si="2"/>
        <v>6.6</v>
      </c>
      <c r="F15" s="3">
        <f t="shared" si="1"/>
        <v>3.89</v>
      </c>
    </row>
    <row r="16">
      <c r="A16" s="5">
        <v>55.65</v>
      </c>
      <c r="B16" s="5">
        <v>2.106666667</v>
      </c>
      <c r="C16" s="5">
        <v>1.580273046</v>
      </c>
      <c r="E16" s="3">
        <f t="shared" si="2"/>
        <v>6.77</v>
      </c>
      <c r="F16" s="3">
        <f t="shared" si="1"/>
        <v>3.91</v>
      </c>
    </row>
    <row r="19">
      <c r="D19" s="1" t="s">
        <v>5</v>
      </c>
      <c r="E19" s="4">
        <f>AVERAGE(E4:E16)</f>
        <v>7.494615385</v>
      </c>
      <c r="F19" s="4">
        <f>AVERAGE(F3:F16)</f>
        <v>3.888571429</v>
      </c>
    </row>
    <row r="20">
      <c r="D20" s="1" t="s">
        <v>6</v>
      </c>
      <c r="E20" s="4">
        <f>STDEV(E4:E16)</f>
        <v>0.4556061052</v>
      </c>
      <c r="F20" s="4">
        <f>STDEV(F3:F16)</f>
        <v>0.02507132682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25"/>
  </cols>
  <sheetData>
    <row r="1">
      <c r="A1" s="1" t="s">
        <v>10</v>
      </c>
      <c r="B1" s="1" t="s">
        <v>11</v>
      </c>
      <c r="C1" s="1"/>
      <c r="D1" s="6" t="s">
        <v>12</v>
      </c>
    </row>
    <row r="2">
      <c r="B2" s="3">
        <v>3.7299999699999997</v>
      </c>
    </row>
    <row r="3">
      <c r="A3" s="3">
        <v>7.93</v>
      </c>
      <c r="B3" s="3">
        <v>3.67999997</v>
      </c>
    </row>
    <row r="4">
      <c r="A4" s="3">
        <v>7.369999999999999</v>
      </c>
      <c r="B4" s="3">
        <v>3.71999997</v>
      </c>
    </row>
    <row r="5">
      <c r="A5" s="3">
        <v>6.609999999999999</v>
      </c>
      <c r="B5" s="3">
        <v>3.75999997</v>
      </c>
    </row>
    <row r="6">
      <c r="A6" s="3">
        <v>7.700000000000001</v>
      </c>
      <c r="B6" s="3">
        <v>3.67999997</v>
      </c>
    </row>
    <row r="7">
      <c r="A7" s="3">
        <v>7.600000000000001</v>
      </c>
      <c r="B7" s="3">
        <v>3.66999997</v>
      </c>
    </row>
    <row r="8">
      <c r="A8" s="3">
        <v>6.599999999999998</v>
      </c>
      <c r="B8" s="3">
        <v>3.71999997</v>
      </c>
    </row>
    <row r="9">
      <c r="A9" s="3">
        <v>7.099999999999998</v>
      </c>
      <c r="B9" s="3">
        <v>3.7299999699999997</v>
      </c>
    </row>
    <row r="10">
      <c r="A10" s="3">
        <v>8.370000000000005</v>
      </c>
      <c r="B10" s="3">
        <v>3.75999997</v>
      </c>
    </row>
    <row r="11">
      <c r="A11" s="3">
        <v>8.240000000000002</v>
      </c>
      <c r="B11" s="3">
        <v>3.74999997</v>
      </c>
    </row>
    <row r="12">
      <c r="A12" s="3">
        <v>7.609999999999999</v>
      </c>
      <c r="B12" s="3">
        <v>3.70999997</v>
      </c>
    </row>
    <row r="13">
      <c r="A13" s="3">
        <v>7.240000000000002</v>
      </c>
      <c r="B13" s="3">
        <v>3.70999997</v>
      </c>
    </row>
    <row r="14">
      <c r="A14" s="3">
        <v>7.5</v>
      </c>
      <c r="B14" s="3">
        <v>3.70999997</v>
      </c>
    </row>
    <row r="15">
      <c r="A15" s="3">
        <v>7.329999999999998</v>
      </c>
      <c r="B15" s="3">
        <v>3.71999997</v>
      </c>
    </row>
    <row r="16">
      <c r="E16" s="3">
        <f>(-10*2*PI()/60*22/10)/(2*PI()*8/60)/1.5*COS(2*PI()*8/60*(0))</f>
        <v>-1.833333333</v>
      </c>
    </row>
    <row r="17">
      <c r="B17" s="3">
        <v>3.9000000000000004</v>
      </c>
      <c r="D17" s="6" t="s">
        <v>7</v>
      </c>
      <c r="E17" s="3">
        <f>ABS(E16) * 2</f>
        <v>3.666666667</v>
      </c>
    </row>
    <row r="18">
      <c r="A18" s="3">
        <v>7.77</v>
      </c>
      <c r="B18" s="3">
        <v>3.91</v>
      </c>
    </row>
    <row r="19">
      <c r="A19" s="10">
        <v>7.3</v>
      </c>
      <c r="B19" s="3">
        <v>3.9</v>
      </c>
      <c r="C19" s="4"/>
    </row>
    <row r="20">
      <c r="A20" s="10">
        <v>7.3000000000000025</v>
      </c>
      <c r="B20" s="3">
        <v>3.9299999999999997</v>
      </c>
      <c r="C20" s="4"/>
    </row>
    <row r="21">
      <c r="A21" s="3">
        <v>7.970000000000001</v>
      </c>
      <c r="B21" s="3">
        <v>3.86</v>
      </c>
      <c r="D21" s="7" t="s">
        <v>8</v>
      </c>
      <c r="E21" s="7" t="s">
        <v>9</v>
      </c>
    </row>
    <row r="22">
      <c r="A22" s="3">
        <v>7.799999999999997</v>
      </c>
      <c r="B22" s="3">
        <v>3.88</v>
      </c>
      <c r="D22" s="8">
        <f> (abs(A47- 7.5) / 7.5) * 100</f>
        <v>0.4444444444</v>
      </c>
      <c r="E22" s="8">
        <f> (abs(B47 - E17)/E17) * 100</f>
        <v>3.480519208</v>
      </c>
    </row>
    <row r="23">
      <c r="A23" s="3">
        <v>7.27</v>
      </c>
      <c r="B23" s="3">
        <v>3.9</v>
      </c>
    </row>
    <row r="24">
      <c r="A24" s="3">
        <v>7.840000000000003</v>
      </c>
      <c r="B24" s="3">
        <v>3.91</v>
      </c>
    </row>
    <row r="25">
      <c r="A25" s="3">
        <v>8.2</v>
      </c>
      <c r="B25" s="3">
        <v>3.89</v>
      </c>
    </row>
    <row r="26">
      <c r="A26" s="3">
        <v>7.640000000000001</v>
      </c>
      <c r="B26" s="3">
        <v>3.85</v>
      </c>
    </row>
    <row r="27">
      <c r="A27" s="3">
        <v>7.539999999999999</v>
      </c>
      <c r="B27" s="3">
        <v>3.85</v>
      </c>
    </row>
    <row r="28">
      <c r="A28" s="3">
        <v>7.43</v>
      </c>
      <c r="B28" s="3">
        <v>3.86</v>
      </c>
    </row>
    <row r="29">
      <c r="A29" s="3">
        <v>6.600000000000001</v>
      </c>
      <c r="B29" s="3">
        <v>3.8899999999999997</v>
      </c>
    </row>
    <row r="30">
      <c r="A30" s="3">
        <v>6.769999999999996</v>
      </c>
      <c r="B30" s="3">
        <v>3.91</v>
      </c>
    </row>
    <row r="32">
      <c r="B32" s="3">
        <v>3.79</v>
      </c>
    </row>
    <row r="33">
      <c r="A33" s="3">
        <v>6.9</v>
      </c>
      <c r="B33" s="3">
        <v>3.79</v>
      </c>
    </row>
    <row r="34">
      <c r="A34" s="3">
        <v>6.94</v>
      </c>
      <c r="B34" s="3">
        <v>3.79</v>
      </c>
    </row>
    <row r="35">
      <c r="A35" s="3">
        <v>8.14</v>
      </c>
      <c r="B35" s="3">
        <v>3.79</v>
      </c>
    </row>
    <row r="36">
      <c r="A36" s="3">
        <v>8.47</v>
      </c>
      <c r="B36" s="3">
        <v>3.77</v>
      </c>
    </row>
    <row r="37">
      <c r="A37" s="3">
        <v>7.369999999999997</v>
      </c>
      <c r="B37" s="3">
        <v>3.77</v>
      </c>
    </row>
    <row r="38">
      <c r="A38" s="3">
        <v>7.529999999999998</v>
      </c>
      <c r="B38" s="3">
        <v>3.77</v>
      </c>
    </row>
    <row r="39">
      <c r="A39" s="3">
        <v>7.57</v>
      </c>
      <c r="B39" s="3">
        <v>3.75</v>
      </c>
    </row>
    <row r="40">
      <c r="A40" s="3">
        <v>6.810000000000002</v>
      </c>
      <c r="B40" s="3">
        <v>3.81</v>
      </c>
    </row>
    <row r="41">
      <c r="A41" s="3">
        <v>6.630000000000003</v>
      </c>
      <c r="B41" s="3">
        <v>3.75</v>
      </c>
    </row>
    <row r="42">
      <c r="A42" s="3">
        <v>8.130000000000003</v>
      </c>
      <c r="B42" s="3">
        <v>3.75</v>
      </c>
    </row>
    <row r="43">
      <c r="A43" s="3">
        <v>7.670000000000002</v>
      </c>
      <c r="B43" s="3">
        <v>3.83</v>
      </c>
    </row>
    <row r="44">
      <c r="A44" s="3">
        <v>6.599999999999994</v>
      </c>
      <c r="B44" s="3">
        <v>3.79</v>
      </c>
    </row>
    <row r="45">
      <c r="A45" s="3">
        <v>7.809999999999995</v>
      </c>
      <c r="B45" s="3">
        <v>3.7199999999999998</v>
      </c>
    </row>
    <row r="47">
      <c r="A47" s="8">
        <f t="shared" ref="A47:B47" si="1">AVERAGE(A2:A45)</f>
        <v>7.466666667</v>
      </c>
      <c r="B47" s="8">
        <f t="shared" si="1"/>
        <v>3.794285704</v>
      </c>
    </row>
    <row r="48">
      <c r="A48" s="9">
        <f t="shared" ref="A48:B48" si="2">STDEV(A3:A45)</f>
        <v>0.5253236262</v>
      </c>
      <c r="B48" s="9">
        <f t="shared" si="2"/>
        <v>0.0766803729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38"/>
  </cols>
  <sheetData>
    <row r="1">
      <c r="A1" s="1" t="s">
        <v>3</v>
      </c>
      <c r="B1" s="1" t="s">
        <v>4</v>
      </c>
    </row>
    <row r="2">
      <c r="B2" s="3">
        <v>3.96</v>
      </c>
    </row>
    <row r="3">
      <c r="A3" s="3">
        <v>7.43</v>
      </c>
      <c r="B3" s="3">
        <v>3.9299999999999997</v>
      </c>
    </row>
    <row r="4">
      <c r="A4" s="3">
        <v>7.640000000000001</v>
      </c>
      <c r="B4" s="3">
        <v>3.9299999999999997</v>
      </c>
    </row>
    <row r="5">
      <c r="A5" s="3">
        <v>7.270000000000001</v>
      </c>
      <c r="B5" s="3">
        <v>3.9299999999999997</v>
      </c>
    </row>
    <row r="6">
      <c r="A6" s="3">
        <v>7.33</v>
      </c>
      <c r="B6" s="3">
        <v>3.9699999999999998</v>
      </c>
      <c r="E6" s="3">
        <f>(-10*2*PI()/60*22/10)/(2*PI()*8/60)/1.5*COS(2*PI()*8/60*(0))</f>
        <v>-1.833333333</v>
      </c>
    </row>
    <row r="7">
      <c r="A7" s="3">
        <v>7.809999999999999</v>
      </c>
      <c r="B7" s="3">
        <v>3.93</v>
      </c>
      <c r="D7" s="6" t="s">
        <v>7</v>
      </c>
      <c r="E7" s="3">
        <f>ABS(E6) * 2</f>
        <v>3.666666667</v>
      </c>
    </row>
    <row r="8">
      <c r="A8" s="3">
        <v>7.939999999999998</v>
      </c>
      <c r="B8" s="3">
        <v>3.96</v>
      </c>
    </row>
    <row r="9">
      <c r="A9" s="3">
        <v>7.5</v>
      </c>
      <c r="B9" s="3">
        <v>3.9299999999999997</v>
      </c>
    </row>
    <row r="10">
      <c r="A10" s="3">
        <v>7.5</v>
      </c>
      <c r="B10" s="3">
        <v>3.92</v>
      </c>
    </row>
    <row r="11">
      <c r="A11" s="3">
        <v>7.43</v>
      </c>
      <c r="B11" s="3">
        <v>3.93</v>
      </c>
    </row>
    <row r="12">
      <c r="A12" s="3">
        <v>7.5</v>
      </c>
      <c r="B12" s="3">
        <v>3.97</v>
      </c>
    </row>
    <row r="13">
      <c r="A13" s="3">
        <v>7.640000000000001</v>
      </c>
      <c r="B13" s="3">
        <v>3.9299999999999997</v>
      </c>
      <c r="D13" s="7" t="s">
        <v>8</v>
      </c>
      <c r="E13" s="7" t="s">
        <v>9</v>
      </c>
    </row>
    <row r="14">
      <c r="A14" s="3">
        <v>7.510000000000005</v>
      </c>
      <c r="B14" s="3">
        <v>3.96</v>
      </c>
      <c r="D14" s="8">
        <f> (abs(A45- 7.5) / 7.5) * 100</f>
        <v>0.2846846847</v>
      </c>
      <c r="E14" s="8">
        <f> (abs(B45 - E7)/E7) * 100</f>
        <v>9.738636364</v>
      </c>
    </row>
    <row r="16">
      <c r="B16" s="3">
        <v>4.03</v>
      </c>
    </row>
    <row r="17">
      <c r="A17" s="3">
        <v>7.66</v>
      </c>
      <c r="B17" s="3">
        <v>4.07</v>
      </c>
    </row>
    <row r="18">
      <c r="A18" s="3">
        <v>7.499999999999999</v>
      </c>
      <c r="B18" s="3">
        <v>4.03</v>
      </c>
    </row>
    <row r="19">
      <c r="A19" s="3">
        <v>7.540000000000001</v>
      </c>
      <c r="B19" s="3">
        <v>4.03</v>
      </c>
    </row>
    <row r="20">
      <c r="A20" s="3">
        <v>7.469999999999999</v>
      </c>
      <c r="B20" s="3">
        <v>4.02</v>
      </c>
    </row>
    <row r="21">
      <c r="A21" s="3">
        <v>7.5</v>
      </c>
      <c r="B21" s="3">
        <v>4.109999999999999</v>
      </c>
    </row>
    <row r="22">
      <c r="A22" s="3">
        <v>7.57</v>
      </c>
      <c r="B22" s="3">
        <v>4.08</v>
      </c>
    </row>
    <row r="23">
      <c r="A23" s="3">
        <v>7.069999999999997</v>
      </c>
      <c r="B23" s="3">
        <v>4.03</v>
      </c>
    </row>
    <row r="24">
      <c r="A24" s="3">
        <v>7.469999999999999</v>
      </c>
      <c r="B24" s="3">
        <v>4.0600000000000005</v>
      </c>
    </row>
    <row r="25">
      <c r="A25" s="3">
        <v>7.940000000000005</v>
      </c>
      <c r="B25" s="3">
        <v>4.109999999999999</v>
      </c>
    </row>
    <row r="26">
      <c r="A26" s="3">
        <v>7.170000000000002</v>
      </c>
      <c r="B26" s="3">
        <v>4.12</v>
      </c>
    </row>
    <row r="27">
      <c r="A27" s="3">
        <v>7.339999999999996</v>
      </c>
      <c r="B27" s="3">
        <v>4.08</v>
      </c>
    </row>
    <row r="28">
      <c r="A28" s="3">
        <v>7.530000000000001</v>
      </c>
      <c r="B28" s="3">
        <v>4.12</v>
      </c>
    </row>
    <row r="29">
      <c r="A29" s="3">
        <v>7.630000000000003</v>
      </c>
      <c r="B29" s="3">
        <v>4.11</v>
      </c>
    </row>
    <row r="31">
      <c r="B31" s="3">
        <v>4.08</v>
      </c>
    </row>
    <row r="32">
      <c r="A32" s="3">
        <v>7.529999999999999</v>
      </c>
      <c r="B32" s="3">
        <v>4.05</v>
      </c>
    </row>
    <row r="33">
      <c r="A33" s="3">
        <v>7.87</v>
      </c>
      <c r="B33" s="3">
        <v>3.99</v>
      </c>
    </row>
    <row r="34">
      <c r="A34" s="3">
        <v>7.469999999999999</v>
      </c>
      <c r="B34" s="3">
        <v>4.04</v>
      </c>
    </row>
    <row r="35">
      <c r="A35" s="3">
        <v>6.940000000000001</v>
      </c>
      <c r="B35" s="3">
        <v>4.05</v>
      </c>
    </row>
    <row r="36">
      <c r="A36" s="3">
        <v>7.57</v>
      </c>
      <c r="B36" s="3">
        <v>4.09</v>
      </c>
    </row>
    <row r="37">
      <c r="A37" s="3">
        <v>7.5</v>
      </c>
      <c r="B37" s="3">
        <v>4.08</v>
      </c>
    </row>
    <row r="38">
      <c r="A38" s="3">
        <v>7.039999999999999</v>
      </c>
      <c r="B38" s="3">
        <v>4.07</v>
      </c>
    </row>
    <row r="39">
      <c r="A39" s="3">
        <v>8.039999999999996</v>
      </c>
      <c r="B39" s="3">
        <v>4.08</v>
      </c>
    </row>
    <row r="40">
      <c r="A40" s="3">
        <v>8.0</v>
      </c>
      <c r="B40" s="3">
        <v>4.08</v>
      </c>
    </row>
    <row r="41">
      <c r="A41" s="3">
        <v>7.330000000000005</v>
      </c>
      <c r="B41" s="3">
        <v>4.0200000000000005</v>
      </c>
    </row>
    <row r="42">
      <c r="A42" s="3">
        <v>7.539999999999999</v>
      </c>
      <c r="B42" s="3">
        <v>4.05</v>
      </c>
    </row>
    <row r="43">
      <c r="A43" s="3">
        <v>7.57</v>
      </c>
      <c r="B43" s="3">
        <v>4.02</v>
      </c>
    </row>
    <row r="45">
      <c r="A45" s="8">
        <f t="shared" ref="A45:B45" si="1">AVERAGE(A2:A43)</f>
        <v>7.521351351</v>
      </c>
      <c r="B45" s="8">
        <f t="shared" si="1"/>
        <v>4.02375</v>
      </c>
    </row>
    <row r="46">
      <c r="A46" s="9">
        <f>STDEV(A3:A43)</f>
        <v>0.2480049525</v>
      </c>
      <c r="B46" s="9">
        <f>STDEV(B2:B43)</f>
        <v>0.06479504175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</cols>
  <sheetData>
    <row r="1">
      <c r="A1" s="6" t="s">
        <v>3</v>
      </c>
      <c r="B1" s="6" t="s">
        <v>4</v>
      </c>
    </row>
    <row r="3">
      <c r="B3" s="3">
        <v>3.75</v>
      </c>
      <c r="E3" s="3">
        <f>(-10*2*PI()/60*22/10)/(2*PI()*8/60)/1.5*COS(2*PI()*8/60*(0))</f>
        <v>-1.833333333</v>
      </c>
    </row>
    <row r="4">
      <c r="A4" s="3">
        <v>8.34</v>
      </c>
      <c r="B4" s="3">
        <v>3.7199999999999998</v>
      </c>
      <c r="D4" s="6" t="s">
        <v>7</v>
      </c>
      <c r="E4" s="3">
        <f>ABS(E3) * 2</f>
        <v>3.666666667</v>
      </c>
    </row>
    <row r="5">
      <c r="A5" s="3">
        <v>8.01</v>
      </c>
      <c r="B5" s="3">
        <v>3.6399999999999997</v>
      </c>
    </row>
    <row r="6">
      <c r="A6" s="3">
        <v>7.869999999999999</v>
      </c>
      <c r="B6" s="3">
        <v>3.6399999999999997</v>
      </c>
    </row>
    <row r="7">
      <c r="A7" s="3">
        <v>7.730000000000002</v>
      </c>
      <c r="B7" s="3">
        <v>3.63</v>
      </c>
    </row>
    <row r="8">
      <c r="A8" s="3">
        <v>7.530000000000001</v>
      </c>
      <c r="B8" s="3">
        <v>3.66</v>
      </c>
    </row>
    <row r="9">
      <c r="A9" s="3">
        <v>7.5</v>
      </c>
      <c r="B9" s="3">
        <v>3.5700000000000003</v>
      </c>
    </row>
    <row r="10">
      <c r="A10" s="3">
        <v>7.010000000000002</v>
      </c>
      <c r="B10" s="3">
        <v>3.5999999999999996</v>
      </c>
      <c r="D10" s="7" t="s">
        <v>8</v>
      </c>
      <c r="E10" s="7" t="s">
        <v>9</v>
      </c>
    </row>
    <row r="11">
      <c r="A11" s="3">
        <v>7.539999999999996</v>
      </c>
      <c r="B11" s="3">
        <v>3.58</v>
      </c>
      <c r="D11" s="8">
        <f> (abs(A48- 7.5) / 7.5) * 100</f>
        <v>1.384615385</v>
      </c>
      <c r="E11" s="8">
        <f> (abs(B48 - E4)/E4) * 100</f>
        <v>2.506493506</v>
      </c>
    </row>
    <row r="12">
      <c r="A12" s="3">
        <v>8.07</v>
      </c>
      <c r="B12" s="3">
        <v>3.5700000000000003</v>
      </c>
    </row>
    <row r="13">
      <c r="A13" s="3">
        <v>7.540000000000006</v>
      </c>
      <c r="B13" s="3">
        <v>3.56</v>
      </c>
    </row>
    <row r="14">
      <c r="A14" s="3">
        <v>6.43</v>
      </c>
      <c r="B14" s="3">
        <v>3.6</v>
      </c>
    </row>
    <row r="15">
      <c r="A15" s="3">
        <v>7.5</v>
      </c>
      <c r="B15" s="3">
        <v>3.5500000000000003</v>
      </c>
    </row>
    <row r="16">
      <c r="A16" s="3">
        <v>8.509999999999998</v>
      </c>
      <c r="B16" s="3">
        <v>3.56</v>
      </c>
    </row>
    <row r="18">
      <c r="B18" s="3">
        <v>3.62</v>
      </c>
    </row>
    <row r="19">
      <c r="A19" s="3">
        <v>8.2</v>
      </c>
      <c r="B19" s="3">
        <v>3.62</v>
      </c>
    </row>
    <row r="20">
      <c r="A20" s="3">
        <v>7.7700000000000005</v>
      </c>
      <c r="B20" s="3">
        <v>3.5700000000000003</v>
      </c>
    </row>
    <row r="21">
      <c r="A21" s="3">
        <v>7.699999999999999</v>
      </c>
      <c r="B21" s="3">
        <v>3.59</v>
      </c>
    </row>
    <row r="22">
      <c r="A22" s="3">
        <v>7.739999999999998</v>
      </c>
      <c r="B22" s="3">
        <v>3.5300000000000002</v>
      </c>
    </row>
    <row r="23">
      <c r="A23" s="3">
        <v>7.07</v>
      </c>
      <c r="B23" s="3">
        <v>3.5599999999999996</v>
      </c>
    </row>
    <row r="24">
      <c r="A24" s="3">
        <v>7.5</v>
      </c>
      <c r="B24" s="3">
        <v>3.53</v>
      </c>
    </row>
    <row r="25">
      <c r="A25" s="3">
        <v>7.970000000000002</v>
      </c>
      <c r="B25" s="3">
        <v>3.53</v>
      </c>
    </row>
    <row r="26">
      <c r="A26" s="3">
        <v>6.669999999999998</v>
      </c>
      <c r="B26" s="3">
        <v>3.49</v>
      </c>
    </row>
    <row r="27">
      <c r="A27" s="3">
        <v>6.239999999999995</v>
      </c>
      <c r="B27" s="3">
        <v>3.54</v>
      </c>
    </row>
    <row r="28">
      <c r="A28" s="3">
        <v>8.230000000000004</v>
      </c>
      <c r="B28" s="3">
        <v>3.54</v>
      </c>
    </row>
    <row r="29">
      <c r="A29" s="3">
        <v>8.07</v>
      </c>
      <c r="B29" s="3">
        <v>3.5300000000000002</v>
      </c>
    </row>
    <row r="30">
      <c r="A30" s="3">
        <v>7.670000000000002</v>
      </c>
      <c r="B30" s="3">
        <v>3.5</v>
      </c>
    </row>
    <row r="31">
      <c r="A31" s="3">
        <v>8.300000000000004</v>
      </c>
      <c r="B31" s="3">
        <v>3.49</v>
      </c>
    </row>
    <row r="33">
      <c r="B33" s="3">
        <v>3.58</v>
      </c>
    </row>
    <row r="34">
      <c r="A34" s="3">
        <v>6.73</v>
      </c>
      <c r="B34" s="3">
        <v>3.63</v>
      </c>
    </row>
    <row r="35">
      <c r="A35" s="3">
        <v>7.47</v>
      </c>
      <c r="B35" s="3">
        <v>3.59</v>
      </c>
    </row>
    <row r="36">
      <c r="A36" s="3">
        <v>8.139999999999999</v>
      </c>
      <c r="B36" s="3">
        <v>3.55</v>
      </c>
    </row>
    <row r="37">
      <c r="A37" s="3">
        <v>6.9399999999999995</v>
      </c>
      <c r="B37" s="3">
        <v>3.55</v>
      </c>
    </row>
    <row r="38">
      <c r="A38" s="3">
        <v>7.700000000000003</v>
      </c>
      <c r="B38" s="3">
        <v>3.5700000000000003</v>
      </c>
    </row>
    <row r="39">
      <c r="A39" s="3">
        <v>8.16</v>
      </c>
      <c r="B39" s="3">
        <v>3.52</v>
      </c>
    </row>
    <row r="40">
      <c r="A40" s="3">
        <v>6.34</v>
      </c>
      <c r="B40" s="3">
        <v>3.55</v>
      </c>
    </row>
    <row r="41">
      <c r="A41" s="3">
        <v>7.480000000000004</v>
      </c>
      <c r="B41" s="3">
        <v>3.6</v>
      </c>
    </row>
    <row r="42">
      <c r="A42" s="3">
        <v>8.0</v>
      </c>
      <c r="B42" s="3">
        <v>3.63</v>
      </c>
    </row>
    <row r="43">
      <c r="A43" s="3">
        <v>7.599999999999994</v>
      </c>
      <c r="B43" s="3">
        <v>3.5300000000000002</v>
      </c>
    </row>
    <row r="44">
      <c r="A44" s="3">
        <v>8.21</v>
      </c>
      <c r="B44" s="3">
        <v>3.51</v>
      </c>
    </row>
    <row r="45">
      <c r="A45" s="3">
        <v>7.5</v>
      </c>
      <c r="B45" s="3">
        <v>3.5300000000000002</v>
      </c>
    </row>
    <row r="46">
      <c r="A46" s="3">
        <v>7.57</v>
      </c>
      <c r="B46" s="3">
        <v>3.5300000000000002</v>
      </c>
    </row>
    <row r="48">
      <c r="A48" s="8">
        <f t="shared" ref="A48:B48" si="1">AVERAGE(A2:A46)</f>
        <v>7.603846154</v>
      </c>
      <c r="B48" s="8">
        <f t="shared" si="1"/>
        <v>3.574761905</v>
      </c>
    </row>
    <row r="49">
      <c r="A49" s="9">
        <f>stdev(A4:A46)</f>
        <v>0.5676851211</v>
      </c>
      <c r="B49" s="9">
        <f>stdev(B3:B46)</f>
        <v>0.05631956274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0"/>
  </cols>
  <sheetData>
    <row r="1">
      <c r="A1" s="6" t="s">
        <v>3</v>
      </c>
      <c r="B1" s="6" t="s">
        <v>4</v>
      </c>
    </row>
    <row r="3">
      <c r="B3" s="3">
        <v>3.16</v>
      </c>
    </row>
    <row r="4">
      <c r="A4" s="3">
        <v>6.83</v>
      </c>
      <c r="B4" s="3">
        <v>3.2</v>
      </c>
    </row>
    <row r="5">
      <c r="A5" s="3">
        <v>7.57</v>
      </c>
      <c r="B5" s="3">
        <v>3.25</v>
      </c>
    </row>
    <row r="6">
      <c r="A6" s="3">
        <v>9.009999999999998</v>
      </c>
      <c r="B6" s="3">
        <v>3.21</v>
      </c>
    </row>
    <row r="7">
      <c r="A7" s="3">
        <v>6.870000000000001</v>
      </c>
      <c r="B7" s="3">
        <v>3.25</v>
      </c>
    </row>
    <row r="8">
      <c r="A8" s="3">
        <v>7.530000000000001</v>
      </c>
      <c r="B8" s="3">
        <v>3.24</v>
      </c>
      <c r="E8" s="3">
        <f>(-10*2*PI()/60*22/10)/(2*PI()*8/60)/1.5*COS(2*PI()*8/60*(0))</f>
        <v>-1.833333333</v>
      </c>
    </row>
    <row r="9">
      <c r="A9" s="3">
        <v>7.069999999999997</v>
      </c>
      <c r="B9" s="3">
        <v>3.24</v>
      </c>
      <c r="D9" s="6" t="s">
        <v>7</v>
      </c>
      <c r="E9" s="3">
        <f>ABS(E8) * 2</f>
        <v>3.666666667</v>
      </c>
    </row>
    <row r="10">
      <c r="A10" s="3">
        <v>7.469999999999999</v>
      </c>
      <c r="B10" s="3">
        <v>3.24</v>
      </c>
    </row>
    <row r="11">
      <c r="A11" s="3">
        <v>8.410000000000004</v>
      </c>
      <c r="B11" s="3">
        <v>3.29</v>
      </c>
    </row>
    <row r="12">
      <c r="A12" s="3">
        <v>6.740000000000002</v>
      </c>
      <c r="B12" s="3">
        <v>3.29</v>
      </c>
    </row>
    <row r="13">
      <c r="A13" s="3">
        <v>7.6299999999999955</v>
      </c>
      <c r="B13" s="3">
        <v>3.3</v>
      </c>
    </row>
    <row r="14">
      <c r="A14" s="3">
        <v>8.299999999999997</v>
      </c>
      <c r="B14" s="3">
        <v>3.29</v>
      </c>
    </row>
    <row r="15">
      <c r="A15" s="3">
        <v>7.710000000000001</v>
      </c>
      <c r="B15" s="3">
        <v>3.3</v>
      </c>
      <c r="D15" s="7" t="s">
        <v>8</v>
      </c>
      <c r="E15" s="7" t="s">
        <v>9</v>
      </c>
    </row>
    <row r="16">
      <c r="A16" s="3">
        <v>7.5</v>
      </c>
      <c r="B16" s="3">
        <v>3.29</v>
      </c>
      <c r="D16" s="8">
        <f> (abs(A48- 7.5) / 7.5) * 100</f>
        <v>0.7111111111</v>
      </c>
      <c r="E16" s="8">
        <f> (abs(B48 - E9)/E9) * 100</f>
        <v>7.025974026</v>
      </c>
    </row>
    <row r="18">
      <c r="B18" s="3">
        <v>3.41</v>
      </c>
    </row>
    <row r="19">
      <c r="A19" s="3">
        <v>6.930000000000001</v>
      </c>
      <c r="B19" s="3">
        <v>3.45</v>
      </c>
    </row>
    <row r="20">
      <c r="A20" s="3">
        <v>7.569999999999999</v>
      </c>
      <c r="B20" s="3">
        <v>3.4</v>
      </c>
    </row>
    <row r="21">
      <c r="A21" s="3">
        <v>8.54</v>
      </c>
      <c r="B21" s="3">
        <v>3.33</v>
      </c>
    </row>
    <row r="22">
      <c r="A22" s="3">
        <v>7.470000000000001</v>
      </c>
      <c r="B22" s="3">
        <v>3.33</v>
      </c>
    </row>
    <row r="23">
      <c r="A23" s="3">
        <v>7.5</v>
      </c>
      <c r="B23" s="3">
        <v>3.3200000000000003</v>
      </c>
    </row>
    <row r="24">
      <c r="A24" s="3">
        <v>7.370000000000001</v>
      </c>
      <c r="B24" s="3">
        <v>3.3200000000000003</v>
      </c>
    </row>
    <row r="25">
      <c r="A25" s="3">
        <v>7.110000000000003</v>
      </c>
      <c r="B25" s="3">
        <v>3.36</v>
      </c>
    </row>
    <row r="26">
      <c r="A26" s="3">
        <v>7.670000000000002</v>
      </c>
      <c r="B26" s="3">
        <v>3.38</v>
      </c>
    </row>
    <row r="27">
      <c r="A27" s="3">
        <v>7.769999999999996</v>
      </c>
      <c r="B27" s="3">
        <v>3.37</v>
      </c>
    </row>
    <row r="28">
      <c r="A28" s="3">
        <v>7.459999999999994</v>
      </c>
      <c r="B28" s="3">
        <v>3.37</v>
      </c>
    </row>
    <row r="29">
      <c r="A29" s="3">
        <v>7.329999999999998</v>
      </c>
      <c r="B29" s="3">
        <v>3.37</v>
      </c>
    </row>
    <row r="30">
      <c r="A30" s="3">
        <v>7.640000000000001</v>
      </c>
      <c r="B30" s="3">
        <v>3.37</v>
      </c>
    </row>
    <row r="31">
      <c r="A31" s="3">
        <v>7.109999999999999</v>
      </c>
      <c r="B31" s="3">
        <v>3.37</v>
      </c>
    </row>
    <row r="33">
      <c r="B33" s="3">
        <v>3.6799999999999997</v>
      </c>
    </row>
    <row r="34">
      <c r="A34" s="3">
        <v>7.24</v>
      </c>
      <c r="B34" s="3">
        <v>3.71</v>
      </c>
    </row>
    <row r="35">
      <c r="A35" s="3">
        <v>7.3</v>
      </c>
      <c r="B35" s="3">
        <v>3.6500000000000004</v>
      </c>
    </row>
    <row r="36">
      <c r="A36" s="3">
        <v>8.07</v>
      </c>
      <c r="B36" s="3">
        <v>3.66</v>
      </c>
    </row>
    <row r="37">
      <c r="A37" s="3">
        <v>7.869999999999999</v>
      </c>
      <c r="B37" s="3">
        <v>3.62</v>
      </c>
    </row>
    <row r="38">
      <c r="A38" s="3">
        <v>7.129999999999999</v>
      </c>
      <c r="B38" s="3">
        <v>3.62</v>
      </c>
    </row>
    <row r="39">
      <c r="A39" s="3">
        <v>7.5</v>
      </c>
      <c r="B39" s="3">
        <v>3.5700000000000003</v>
      </c>
    </row>
    <row r="40">
      <c r="A40" s="3">
        <v>8.069999999999997</v>
      </c>
      <c r="B40" s="3">
        <v>3.59</v>
      </c>
    </row>
    <row r="41">
      <c r="A41" s="3">
        <v>6.609999999999999</v>
      </c>
      <c r="B41" s="3">
        <v>3.5700000000000003</v>
      </c>
    </row>
    <row r="42">
      <c r="A42" s="3">
        <v>6.6100000000000065</v>
      </c>
      <c r="B42" s="3">
        <v>3.61</v>
      </c>
    </row>
    <row r="43">
      <c r="A43" s="3">
        <v>8.5</v>
      </c>
      <c r="B43" s="3">
        <v>3.54</v>
      </c>
    </row>
    <row r="44">
      <c r="A44" s="3">
        <v>8.0</v>
      </c>
      <c r="B44" s="3">
        <v>3.61</v>
      </c>
    </row>
    <row r="45">
      <c r="A45" s="3">
        <v>7.5</v>
      </c>
      <c r="B45" s="3">
        <v>3.5300000000000002</v>
      </c>
    </row>
    <row r="46">
      <c r="A46" s="3">
        <v>8.07</v>
      </c>
      <c r="B46" s="3">
        <v>3.5200000000000005</v>
      </c>
    </row>
    <row r="48">
      <c r="A48" s="8">
        <f t="shared" ref="A48:B48" si="1">AVERAGE(A3:A46)</f>
        <v>7.553333333</v>
      </c>
      <c r="B48" s="8">
        <f t="shared" si="1"/>
        <v>3.409047619</v>
      </c>
    </row>
    <row r="49">
      <c r="A49" s="9">
        <f>STDEV(A4:A46)</f>
        <v>0.547455037</v>
      </c>
      <c r="B49" s="9">
        <f>STDEV(B3:B46)</f>
        <v>0.1551208738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5" max="5" width="18.13"/>
  </cols>
  <sheetData>
    <row r="1">
      <c r="A1" s="1" t="s">
        <v>3</v>
      </c>
      <c r="B1" s="1" t="s">
        <v>4</v>
      </c>
    </row>
    <row r="3">
      <c r="B3" s="3">
        <v>3.81</v>
      </c>
    </row>
    <row r="4">
      <c r="A4" s="3">
        <v>8.459999999999999</v>
      </c>
      <c r="B4" s="3">
        <v>3.81</v>
      </c>
    </row>
    <row r="5">
      <c r="A5" s="3">
        <v>7.800000000000001</v>
      </c>
      <c r="B5" s="3">
        <v>3.72</v>
      </c>
      <c r="E5" s="3">
        <f>(-10*2*PI()/60*22/10)/(2*PI()*8/60)/1.5*COS(2*PI()*8/60*(0))</f>
        <v>-1.833333333</v>
      </c>
    </row>
    <row r="6">
      <c r="A6" s="3">
        <v>7.609999999999999</v>
      </c>
      <c r="B6" s="3">
        <v>3.72</v>
      </c>
      <c r="D6" s="6" t="s">
        <v>7</v>
      </c>
      <c r="E6" s="3">
        <f>ABS(E5) * 2</f>
        <v>3.666666667</v>
      </c>
      <c r="F6" s="6">
        <v>3.666666667</v>
      </c>
    </row>
    <row r="7">
      <c r="A7" s="3">
        <v>7.34</v>
      </c>
      <c r="B7" s="3">
        <v>3.77</v>
      </c>
    </row>
    <row r="8">
      <c r="A8" s="3">
        <v>6.23</v>
      </c>
      <c r="B8" s="3">
        <v>3.77</v>
      </c>
    </row>
    <row r="9">
      <c r="A9" s="3">
        <v>7.0</v>
      </c>
      <c r="B9" s="3">
        <v>3.77</v>
      </c>
    </row>
    <row r="10">
      <c r="A10" s="3">
        <v>7.739999999999998</v>
      </c>
      <c r="B10" s="3">
        <v>3.7800000000000002</v>
      </c>
    </row>
    <row r="11">
      <c r="A11" s="3">
        <v>8.239999999999998</v>
      </c>
      <c r="B11" s="3">
        <v>3.72</v>
      </c>
    </row>
    <row r="12">
      <c r="A12" s="3">
        <v>7.640000000000001</v>
      </c>
      <c r="B12" s="3">
        <v>3.8</v>
      </c>
      <c r="D12" s="7" t="s">
        <v>8</v>
      </c>
      <c r="E12" s="7" t="s">
        <v>9</v>
      </c>
    </row>
    <row r="13">
      <c r="A13" s="3">
        <v>7.460000000000001</v>
      </c>
      <c r="B13" s="3">
        <v>3.74</v>
      </c>
      <c r="D13" s="8">
        <f> (abs(A48- 7.5) / 7.5) * 100</f>
        <v>0.06495726496</v>
      </c>
      <c r="E13" s="8">
        <f> (abs(B48 - F6)/F6) * 100</f>
        <v>3.116883108</v>
      </c>
    </row>
    <row r="14">
      <c r="A14" s="3">
        <v>8.329999999999998</v>
      </c>
      <c r="B14" s="3">
        <v>3.74</v>
      </c>
    </row>
    <row r="15">
      <c r="A15" s="3">
        <v>7.509999999999998</v>
      </c>
      <c r="B15" s="3">
        <v>3.71</v>
      </c>
    </row>
    <row r="16">
      <c r="A16" s="3">
        <v>7.270000000000003</v>
      </c>
      <c r="B16" s="3">
        <v>3.79</v>
      </c>
    </row>
    <row r="18">
      <c r="B18" s="3">
        <v>3.8</v>
      </c>
    </row>
    <row r="19">
      <c r="A19" s="3">
        <v>7.7299999999999995</v>
      </c>
      <c r="B19" s="3">
        <v>3.8100000000000005</v>
      </c>
    </row>
    <row r="20">
      <c r="A20" s="3">
        <v>7.509999999999999</v>
      </c>
      <c r="B20" s="3">
        <v>3.7700000000000005</v>
      </c>
    </row>
    <row r="21">
      <c r="A21" s="3">
        <v>7.469999999999999</v>
      </c>
      <c r="B21" s="3">
        <v>3.7800000000000002</v>
      </c>
    </row>
    <row r="22">
      <c r="A22" s="3">
        <v>7.530000000000001</v>
      </c>
      <c r="B22" s="3">
        <v>3.75</v>
      </c>
    </row>
    <row r="23">
      <c r="A23" s="3">
        <v>6.34</v>
      </c>
      <c r="B23" s="3">
        <v>3.7600000000000002</v>
      </c>
    </row>
    <row r="24">
      <c r="A24" s="3">
        <v>6.969999999999999</v>
      </c>
      <c r="B24" s="3">
        <v>3.75</v>
      </c>
    </row>
    <row r="25">
      <c r="A25" s="3">
        <v>7.470000000000002</v>
      </c>
      <c r="B25" s="3">
        <v>3.79</v>
      </c>
    </row>
    <row r="26">
      <c r="A26" s="3">
        <v>8.07</v>
      </c>
      <c r="B26" s="3">
        <v>3.7399999999999998</v>
      </c>
    </row>
    <row r="27">
      <c r="A27" s="3">
        <v>7.600000000000001</v>
      </c>
      <c r="B27" s="3">
        <v>3.71</v>
      </c>
    </row>
    <row r="28">
      <c r="A28" s="3">
        <v>7.5</v>
      </c>
      <c r="B28" s="3">
        <v>3.69</v>
      </c>
    </row>
    <row r="29">
      <c r="A29" s="3">
        <v>8.57</v>
      </c>
      <c r="B29" s="3">
        <v>3.7199999999999998</v>
      </c>
    </row>
    <row r="30">
      <c r="A30" s="3">
        <v>7.539999999999999</v>
      </c>
      <c r="B30" s="3">
        <v>3.7399999999999998</v>
      </c>
    </row>
    <row r="31">
      <c r="A31" s="3">
        <v>7.169999999999995</v>
      </c>
      <c r="B31" s="3">
        <v>3.7399999999999998</v>
      </c>
    </row>
    <row r="33">
      <c r="B33" s="3">
        <v>3.87</v>
      </c>
    </row>
    <row r="34">
      <c r="A34" s="3">
        <v>7.470000000000001</v>
      </c>
      <c r="B34" s="3">
        <v>3.87</v>
      </c>
    </row>
    <row r="35">
      <c r="A35" s="3">
        <v>7.67</v>
      </c>
      <c r="B35" s="3">
        <v>3.78</v>
      </c>
    </row>
    <row r="36">
      <c r="A36" s="3">
        <v>7.869999999999999</v>
      </c>
      <c r="B36" s="3">
        <v>3.78</v>
      </c>
    </row>
    <row r="37">
      <c r="A37" s="3">
        <v>7.210000000000001</v>
      </c>
      <c r="B37" s="3">
        <v>3.82</v>
      </c>
    </row>
    <row r="38">
      <c r="A38" s="3">
        <v>6.300000000000001</v>
      </c>
      <c r="B38" s="3">
        <v>3.8</v>
      </c>
    </row>
    <row r="39">
      <c r="A39" s="3">
        <v>7.73</v>
      </c>
      <c r="B39" s="3">
        <v>3.82</v>
      </c>
    </row>
    <row r="40">
      <c r="A40" s="3">
        <v>8.939999999999998</v>
      </c>
      <c r="B40" s="3">
        <v>3.82</v>
      </c>
    </row>
    <row r="41">
      <c r="A41" s="3">
        <v>7.569999999999997</v>
      </c>
      <c r="B41" s="3">
        <v>3.8099999999999996</v>
      </c>
    </row>
    <row r="42">
      <c r="A42" s="3">
        <v>6.640000000000001</v>
      </c>
      <c r="B42" s="3">
        <v>3.87</v>
      </c>
    </row>
    <row r="43">
      <c r="A43" s="3">
        <v>7.5</v>
      </c>
      <c r="B43" s="3">
        <v>3.86</v>
      </c>
    </row>
    <row r="44">
      <c r="A44" s="3">
        <v>7.700000000000003</v>
      </c>
      <c r="B44" s="3">
        <v>3.86</v>
      </c>
    </row>
    <row r="45">
      <c r="A45" s="3">
        <v>6.840000000000003</v>
      </c>
      <c r="B45" s="3">
        <v>3.82</v>
      </c>
    </row>
    <row r="46">
      <c r="A46" s="3">
        <v>6.769999999999996</v>
      </c>
      <c r="B46" s="3">
        <v>3.82</v>
      </c>
    </row>
    <row r="48">
      <c r="A48" s="8">
        <f t="shared" ref="A48:B48" si="1">AVERAGE(A2:A46)</f>
        <v>7.495128205</v>
      </c>
      <c r="B48" s="8">
        <f t="shared" si="1"/>
        <v>3.780952381</v>
      </c>
    </row>
    <row r="49">
      <c r="A49" s="9">
        <f>STDEV(A4:A46)</f>
        <v>0.5876441449</v>
      </c>
      <c r="B49" s="9">
        <f>STDEV(B2:B46)</f>
        <v>0.04761684083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5.63"/>
    <col customWidth="1" min="6" max="6" width="19.38"/>
    <col customWidth="1" min="7" max="7" width="19.0"/>
  </cols>
  <sheetData>
    <row r="1">
      <c r="A1" s="10"/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>
      <c r="A2" s="1" t="s">
        <v>19</v>
      </c>
      <c r="B2" s="11">
        <v>7.466666666666667</v>
      </c>
      <c r="C2" s="4">
        <v>0.5253236262350117</v>
      </c>
      <c r="D2" s="11">
        <v>3.794285704285715</v>
      </c>
      <c r="E2" s="4">
        <v>0.07668037289898252</v>
      </c>
      <c r="F2" s="12">
        <v>0.44444444444444287</v>
      </c>
      <c r="G2" s="13">
        <v>3.48</v>
      </c>
    </row>
    <row r="3">
      <c r="A3" s="14" t="s">
        <v>20</v>
      </c>
      <c r="B3" s="15">
        <v>7.521351351351351</v>
      </c>
      <c r="C3" s="16">
        <v>0.24800495248372842</v>
      </c>
      <c r="D3" s="15">
        <v>4.0237500000000015</v>
      </c>
      <c r="E3" s="16">
        <v>0.06479504175396003</v>
      </c>
      <c r="F3" s="15">
        <v>0.28468468468467734</v>
      </c>
      <c r="G3" s="15">
        <v>11.564232902033305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" t="s">
        <v>21</v>
      </c>
      <c r="B4" s="11">
        <v>7.603846153846153</v>
      </c>
      <c r="C4" s="4">
        <v>0.5676851211377081</v>
      </c>
      <c r="D4" s="11">
        <v>3.5747619047619046</v>
      </c>
      <c r="E4" s="4">
        <v>0.056319562742469</v>
      </c>
      <c r="F4" s="12">
        <v>1.384615384615368</v>
      </c>
      <c r="G4" s="18">
        <v>2.51</v>
      </c>
    </row>
    <row r="5">
      <c r="A5" s="1" t="s">
        <v>22</v>
      </c>
      <c r="B5" s="11">
        <v>7.553333333333333</v>
      </c>
      <c r="C5" s="4">
        <v>0.5474550370065646</v>
      </c>
      <c r="D5" s="11">
        <v>3.40904761904762</v>
      </c>
      <c r="E5" s="4">
        <v>0.15512087377912007</v>
      </c>
      <c r="F5" s="12">
        <v>0.7111111111111038</v>
      </c>
      <c r="G5" s="19">
        <v>7.03</v>
      </c>
    </row>
    <row r="6">
      <c r="A6" s="1" t="s">
        <v>23</v>
      </c>
      <c r="B6" s="11">
        <v>7.4951282051282035</v>
      </c>
      <c r="C6" s="4">
        <v>0.5876441448918219</v>
      </c>
      <c r="D6" s="11">
        <v>3.7809523809523813</v>
      </c>
      <c r="E6" s="4">
        <v>0.04761684083156074</v>
      </c>
      <c r="F6" s="12">
        <v>0.06495726495728604</v>
      </c>
      <c r="G6" s="18">
        <v>3.12</v>
      </c>
    </row>
    <row r="7">
      <c r="A7" s="1" t="s">
        <v>24</v>
      </c>
      <c r="B7" s="11">
        <v>7.50153846153846</v>
      </c>
      <c r="C7" s="4">
        <v>0.38274313539540766</v>
      </c>
      <c r="D7" s="11">
        <v>3.6702380952380946</v>
      </c>
      <c r="E7" s="4">
        <v>0.21164268202520004</v>
      </c>
      <c r="F7" s="12">
        <v>0.020512820512799124</v>
      </c>
      <c r="G7" s="18">
        <v>0.097</v>
      </c>
    </row>
    <row r="10">
      <c r="F10" s="11"/>
    </row>
    <row r="11">
      <c r="A11" s="10"/>
      <c r="B11" s="1"/>
      <c r="C11" s="1"/>
      <c r="D11" s="1"/>
      <c r="E11" s="1"/>
      <c r="F11" s="1"/>
      <c r="G11" s="1"/>
    </row>
    <row r="12">
      <c r="A12" s="1"/>
      <c r="B12" s="11"/>
      <c r="C12" s="4"/>
      <c r="D12" s="11"/>
      <c r="E12" s="4"/>
      <c r="F12" s="11"/>
      <c r="G12" s="19"/>
    </row>
    <row r="13">
      <c r="A13" s="1"/>
      <c r="B13" s="11"/>
      <c r="C13" s="4"/>
      <c r="D13" s="11"/>
      <c r="E13" s="4"/>
      <c r="F13" s="11"/>
      <c r="G13" s="19"/>
    </row>
    <row r="14">
      <c r="A14" s="1"/>
      <c r="B14" s="11"/>
      <c r="C14" s="4"/>
      <c r="D14" s="11"/>
      <c r="E14" s="4"/>
      <c r="F14" s="11"/>
      <c r="G14" s="19"/>
    </row>
    <row r="15">
      <c r="A15" s="1"/>
      <c r="B15" s="11"/>
      <c r="C15" s="4"/>
      <c r="D15" s="11"/>
      <c r="E15" s="4"/>
      <c r="F15" s="11"/>
      <c r="G15" s="19"/>
    </row>
    <row r="16">
      <c r="A16" s="1"/>
      <c r="B16" s="11"/>
      <c r="C16" s="4"/>
      <c r="D16" s="11"/>
      <c r="E16" s="4"/>
      <c r="F16" s="11"/>
      <c r="G16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3.74</v>
      </c>
      <c r="B2" s="5">
        <v>1.906666667</v>
      </c>
      <c r="C2" s="5">
        <v>1.803270051</v>
      </c>
    </row>
    <row r="3">
      <c r="A3" s="5">
        <v>7.14</v>
      </c>
      <c r="B3" s="5">
        <v>-1.883333333</v>
      </c>
      <c r="C3" s="5">
        <v>-1.721939062</v>
      </c>
      <c r="F3" s="3">
        <f t="shared" ref="F3:F16" si="1">abs(B2-B3)</f>
        <v>3.79</v>
      </c>
    </row>
    <row r="4">
      <c r="A4" s="5">
        <v>10.64</v>
      </c>
      <c r="B4" s="5">
        <v>1.906666667</v>
      </c>
      <c r="C4" s="5">
        <v>1.57293955</v>
      </c>
      <c r="E4" s="3">
        <f t="shared" ref="E4:E16" si="2">A4-A2</f>
        <v>6.9</v>
      </c>
      <c r="F4" s="3">
        <f t="shared" si="1"/>
        <v>3.79</v>
      </c>
    </row>
    <row r="5">
      <c r="A5" s="5">
        <v>14.08</v>
      </c>
      <c r="B5" s="5">
        <v>-1.883333333</v>
      </c>
      <c r="C5" s="5">
        <v>-1.293706187</v>
      </c>
      <c r="E5" s="3">
        <f t="shared" si="2"/>
        <v>6.94</v>
      </c>
      <c r="F5" s="3">
        <f t="shared" si="1"/>
        <v>3.79</v>
      </c>
    </row>
    <row r="6">
      <c r="A6" s="5">
        <v>18.78</v>
      </c>
      <c r="B6" s="5">
        <v>1.906666667</v>
      </c>
      <c r="C6" s="5">
        <v>1.802763821</v>
      </c>
      <c r="E6" s="3">
        <f t="shared" si="2"/>
        <v>8.14</v>
      </c>
      <c r="F6" s="3">
        <f t="shared" si="1"/>
        <v>3.79</v>
      </c>
    </row>
    <row r="7">
      <c r="A7" s="5">
        <v>22.55</v>
      </c>
      <c r="B7" s="5">
        <v>-1.863333333</v>
      </c>
      <c r="C7" s="5">
        <v>-1.801751504</v>
      </c>
      <c r="E7" s="3">
        <f t="shared" si="2"/>
        <v>8.47</v>
      </c>
      <c r="F7" s="3">
        <f t="shared" si="1"/>
        <v>3.77</v>
      </c>
    </row>
    <row r="8">
      <c r="A8" s="5">
        <v>26.15</v>
      </c>
      <c r="B8" s="5">
        <v>1.906666667</v>
      </c>
      <c r="C8" s="5">
        <v>1.79700879</v>
      </c>
      <c r="E8" s="3">
        <f t="shared" si="2"/>
        <v>7.37</v>
      </c>
      <c r="F8" s="3">
        <f t="shared" si="1"/>
        <v>3.77</v>
      </c>
    </row>
    <row r="9">
      <c r="A9" s="5">
        <v>30.08</v>
      </c>
      <c r="B9" s="5">
        <v>-1.863333333</v>
      </c>
      <c r="C9" s="5">
        <v>-1.799284773</v>
      </c>
      <c r="E9" s="3">
        <f t="shared" si="2"/>
        <v>7.53</v>
      </c>
      <c r="F9" s="3">
        <f t="shared" si="1"/>
        <v>3.77</v>
      </c>
    </row>
    <row r="10">
      <c r="A10" s="5">
        <v>33.72</v>
      </c>
      <c r="B10" s="5">
        <v>1.886666667</v>
      </c>
      <c r="C10" s="5">
        <v>1.802763821</v>
      </c>
      <c r="E10" s="3">
        <f t="shared" si="2"/>
        <v>7.57</v>
      </c>
      <c r="F10" s="3">
        <f t="shared" si="1"/>
        <v>3.75</v>
      </c>
    </row>
    <row r="11">
      <c r="A11" s="5">
        <v>36.89</v>
      </c>
      <c r="B11" s="5">
        <v>-1.923333333</v>
      </c>
      <c r="C11" s="5">
        <v>-1.57293955</v>
      </c>
      <c r="E11" s="3">
        <f t="shared" si="2"/>
        <v>6.81</v>
      </c>
      <c r="F11" s="3">
        <f t="shared" si="1"/>
        <v>3.81</v>
      </c>
    </row>
    <row r="12">
      <c r="A12" s="5">
        <v>40.35</v>
      </c>
      <c r="B12" s="5">
        <v>1.826666667</v>
      </c>
      <c r="C12" s="5">
        <v>1.314573425</v>
      </c>
      <c r="E12" s="3">
        <f t="shared" si="2"/>
        <v>6.63</v>
      </c>
      <c r="F12" s="3">
        <f t="shared" si="1"/>
        <v>3.75</v>
      </c>
    </row>
    <row r="13">
      <c r="A13" s="5">
        <v>45.02</v>
      </c>
      <c r="B13" s="5">
        <v>-1.923333333</v>
      </c>
      <c r="C13" s="5">
        <v>-1.803080209</v>
      </c>
      <c r="E13" s="3">
        <f t="shared" si="2"/>
        <v>8.13</v>
      </c>
      <c r="F13" s="3">
        <f t="shared" si="1"/>
        <v>3.75</v>
      </c>
    </row>
    <row r="14">
      <c r="A14" s="5">
        <v>48.02</v>
      </c>
      <c r="B14" s="5">
        <v>1.906666667</v>
      </c>
      <c r="C14" s="5">
        <v>1.476481714</v>
      </c>
      <c r="E14" s="3">
        <f t="shared" si="2"/>
        <v>7.67</v>
      </c>
      <c r="F14" s="3">
        <f t="shared" si="1"/>
        <v>3.83</v>
      </c>
    </row>
    <row r="15">
      <c r="A15" s="5">
        <v>51.62</v>
      </c>
      <c r="B15" s="5">
        <v>-1.883333333</v>
      </c>
      <c r="C15" s="5">
        <v>-1.335071624</v>
      </c>
      <c r="E15" s="3">
        <f t="shared" si="2"/>
        <v>6.6</v>
      </c>
      <c r="F15" s="3">
        <f t="shared" si="1"/>
        <v>3.79</v>
      </c>
    </row>
    <row r="16">
      <c r="A16" s="5">
        <v>55.83</v>
      </c>
      <c r="B16" s="5">
        <v>1.836666667</v>
      </c>
      <c r="C16" s="5">
        <v>1.692850057</v>
      </c>
      <c r="E16" s="3">
        <f t="shared" si="2"/>
        <v>7.81</v>
      </c>
      <c r="F16" s="3">
        <f t="shared" si="1"/>
        <v>3.72</v>
      </c>
    </row>
    <row r="19">
      <c r="D19" s="1" t="s">
        <v>5</v>
      </c>
      <c r="E19" s="4">
        <f>AVERAGE(E4:E16)</f>
        <v>7.428461538</v>
      </c>
      <c r="F19" s="4">
        <f>AVERAGE(F3:F16)</f>
        <v>3.776428571</v>
      </c>
    </row>
    <row r="20">
      <c r="D20" s="1" t="s">
        <v>6</v>
      </c>
      <c r="E20" s="4">
        <f>STDEV(E4:E16)</f>
        <v>0.6154381387</v>
      </c>
      <c r="F20" s="4">
        <f>STDEV(F3:F16)</f>
        <v>0.02817722563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3.67</v>
      </c>
      <c r="B2" s="5">
        <v>-2.116666667</v>
      </c>
      <c r="C2" s="5">
        <v>-1.799284773</v>
      </c>
    </row>
    <row r="3">
      <c r="A3" s="5">
        <v>7.17</v>
      </c>
      <c r="B3" s="5">
        <v>1.843333333</v>
      </c>
      <c r="C3" s="5">
        <v>1.734856568</v>
      </c>
      <c r="F3" s="3">
        <f t="shared" ref="F3:F15" si="1">abs(B2-B3)</f>
        <v>3.96</v>
      </c>
    </row>
    <row r="4">
      <c r="A4" s="5">
        <v>11.1</v>
      </c>
      <c r="B4" s="5">
        <v>-2.086666667</v>
      </c>
      <c r="C4" s="5">
        <v>-1.789113511</v>
      </c>
      <c r="E4" s="3">
        <f t="shared" ref="E4:E15" si="2">A4-A2</f>
        <v>7.43</v>
      </c>
      <c r="F4" s="3">
        <f t="shared" si="1"/>
        <v>3.93</v>
      </c>
    </row>
    <row r="5">
      <c r="A5" s="5">
        <v>14.81</v>
      </c>
      <c r="B5" s="5">
        <v>1.843333333</v>
      </c>
      <c r="C5" s="5">
        <v>1.780536565</v>
      </c>
      <c r="E5" s="3">
        <f t="shared" si="2"/>
        <v>7.64</v>
      </c>
      <c r="F5" s="3">
        <f t="shared" si="1"/>
        <v>3.93</v>
      </c>
    </row>
    <row r="6">
      <c r="A6" s="5">
        <v>18.37</v>
      </c>
      <c r="B6" s="5">
        <v>-2.086666667</v>
      </c>
      <c r="C6" s="5">
        <v>-1.71272263</v>
      </c>
      <c r="E6" s="3">
        <f t="shared" si="2"/>
        <v>7.27</v>
      </c>
      <c r="F6" s="3">
        <f t="shared" si="1"/>
        <v>3.93</v>
      </c>
    </row>
    <row r="7">
      <c r="A7" s="5">
        <v>22.14</v>
      </c>
      <c r="B7" s="5">
        <v>1.883333333</v>
      </c>
      <c r="C7" s="5">
        <v>1.721939062</v>
      </c>
      <c r="E7" s="3">
        <f t="shared" si="2"/>
        <v>7.33</v>
      </c>
      <c r="F7" s="3">
        <f t="shared" si="1"/>
        <v>3.97</v>
      </c>
    </row>
    <row r="8">
      <c r="A8" s="5">
        <v>26.18</v>
      </c>
      <c r="B8" s="5">
        <v>-2.046666667</v>
      </c>
      <c r="C8" s="5">
        <v>-1.800233382</v>
      </c>
      <c r="E8" s="3">
        <f t="shared" si="2"/>
        <v>7.81</v>
      </c>
      <c r="F8" s="3">
        <f t="shared" si="1"/>
        <v>3.93</v>
      </c>
    </row>
    <row r="9">
      <c r="A9" s="5">
        <v>30.08</v>
      </c>
      <c r="B9" s="5">
        <v>1.913333333</v>
      </c>
      <c r="C9" s="5">
        <v>1.799284773</v>
      </c>
      <c r="E9" s="3">
        <f t="shared" si="2"/>
        <v>7.94</v>
      </c>
      <c r="F9" s="3">
        <f t="shared" si="1"/>
        <v>3.96</v>
      </c>
    </row>
    <row r="10">
      <c r="A10" s="5">
        <v>33.68</v>
      </c>
      <c r="B10" s="5">
        <v>-2.016666667</v>
      </c>
      <c r="C10" s="5">
        <v>-1.800233382</v>
      </c>
      <c r="E10" s="3">
        <f t="shared" si="2"/>
        <v>7.5</v>
      </c>
      <c r="F10" s="3">
        <f t="shared" si="1"/>
        <v>3.93</v>
      </c>
    </row>
    <row r="11">
      <c r="A11" s="5">
        <v>37.58</v>
      </c>
      <c r="B11" s="5">
        <v>1.903333333</v>
      </c>
      <c r="C11" s="5">
        <v>1.799284773</v>
      </c>
      <c r="E11" s="3">
        <f t="shared" si="2"/>
        <v>7.5</v>
      </c>
      <c r="F11" s="3">
        <f t="shared" si="1"/>
        <v>3.92</v>
      </c>
    </row>
    <row r="12">
      <c r="A12" s="5">
        <v>41.11</v>
      </c>
      <c r="B12" s="5">
        <v>-2.026666667</v>
      </c>
      <c r="C12" s="5">
        <v>-1.790944187</v>
      </c>
      <c r="E12" s="3">
        <f t="shared" si="2"/>
        <v>7.43</v>
      </c>
      <c r="F12" s="3">
        <f t="shared" si="1"/>
        <v>3.93</v>
      </c>
    </row>
    <row r="13">
      <c r="A13" s="5">
        <v>45.08</v>
      </c>
      <c r="B13" s="5">
        <v>1.943333333</v>
      </c>
      <c r="C13" s="5">
        <v>1.799284773</v>
      </c>
      <c r="E13" s="3">
        <f t="shared" si="2"/>
        <v>7.5</v>
      </c>
      <c r="F13" s="3">
        <f t="shared" si="1"/>
        <v>3.97</v>
      </c>
    </row>
    <row r="14">
      <c r="A14" s="5">
        <v>48.75</v>
      </c>
      <c r="B14" s="5">
        <v>-1.986666667</v>
      </c>
      <c r="C14" s="5">
        <v>-1.803333333</v>
      </c>
      <c r="E14" s="3">
        <f t="shared" si="2"/>
        <v>7.64</v>
      </c>
      <c r="F14" s="3">
        <f t="shared" si="1"/>
        <v>3.93</v>
      </c>
    </row>
    <row r="15">
      <c r="A15" s="5">
        <v>52.59</v>
      </c>
      <c r="B15" s="5">
        <v>1.973333333</v>
      </c>
      <c r="C15" s="5">
        <v>1.798209883</v>
      </c>
      <c r="E15" s="3">
        <f t="shared" si="2"/>
        <v>7.51</v>
      </c>
      <c r="F15" s="3">
        <f t="shared" si="1"/>
        <v>3.96</v>
      </c>
    </row>
    <row r="16">
      <c r="A16" s="2"/>
      <c r="B16" s="2"/>
      <c r="C16" s="2"/>
    </row>
    <row r="19">
      <c r="D19" s="1" t="s">
        <v>5</v>
      </c>
      <c r="E19" s="4">
        <f>AVERAGE(E4:E15)</f>
        <v>7.541666667</v>
      </c>
      <c r="F19" s="4">
        <f>AVERAGE(F3:F15)</f>
        <v>3.942307692</v>
      </c>
    </row>
    <row r="20">
      <c r="D20" s="1" t="s">
        <v>6</v>
      </c>
      <c r="E20" s="4">
        <f>STDEV(E4:E15)</f>
        <v>0.1906368911</v>
      </c>
      <c r="F20" s="4">
        <f>STDEV(F3:F15)</f>
        <v>0.0183275049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3.81</v>
      </c>
      <c r="B2" s="5">
        <v>2.306666667</v>
      </c>
      <c r="C2" s="5">
        <v>1.801055645</v>
      </c>
    </row>
    <row r="3">
      <c r="A3" s="5">
        <v>7.61</v>
      </c>
      <c r="B3" s="5">
        <v>-1.723333333</v>
      </c>
      <c r="C3" s="5">
        <v>-1.795681575</v>
      </c>
      <c r="F3" s="3">
        <f t="shared" ref="F3:F16" si="1">abs(B2-B3)</f>
        <v>4.03</v>
      </c>
    </row>
    <row r="4">
      <c r="A4" s="5">
        <v>11.47</v>
      </c>
      <c r="B4" s="5">
        <v>2.346666667</v>
      </c>
      <c r="C4" s="5">
        <v>1.772791236</v>
      </c>
      <c r="E4" s="3">
        <f t="shared" ref="E4:E16" si="2">A4-A2</f>
        <v>7.66</v>
      </c>
      <c r="F4" s="3">
        <f t="shared" si="1"/>
        <v>4.07</v>
      </c>
    </row>
    <row r="5">
      <c r="A5" s="5">
        <v>15.11</v>
      </c>
      <c r="B5" s="5">
        <v>-1.683333333</v>
      </c>
      <c r="C5" s="5">
        <v>-1.795681575</v>
      </c>
      <c r="E5" s="3">
        <f t="shared" si="2"/>
        <v>7.5</v>
      </c>
      <c r="F5" s="3">
        <f t="shared" si="1"/>
        <v>4.03</v>
      </c>
    </row>
    <row r="6">
      <c r="A6" s="5">
        <v>19.01</v>
      </c>
      <c r="B6" s="5">
        <v>2.346666667</v>
      </c>
      <c r="C6" s="5">
        <v>1.76072327</v>
      </c>
      <c r="E6" s="3">
        <f t="shared" si="2"/>
        <v>7.54</v>
      </c>
      <c r="F6" s="3">
        <f t="shared" si="1"/>
        <v>4.03</v>
      </c>
    </row>
    <row r="7">
      <c r="A7" s="5">
        <v>22.58</v>
      </c>
      <c r="B7" s="5">
        <v>-1.673333333</v>
      </c>
      <c r="C7" s="5">
        <v>-1.799284773</v>
      </c>
      <c r="E7" s="3">
        <f t="shared" si="2"/>
        <v>7.47</v>
      </c>
      <c r="F7" s="3">
        <f t="shared" si="1"/>
        <v>4.02</v>
      </c>
    </row>
    <row r="8">
      <c r="A8" s="5">
        <v>26.51</v>
      </c>
      <c r="B8" s="5">
        <v>2.436666667</v>
      </c>
      <c r="C8" s="5">
        <v>1.76072327</v>
      </c>
      <c r="E8" s="3">
        <f t="shared" si="2"/>
        <v>7.5</v>
      </c>
      <c r="F8" s="3">
        <f t="shared" si="1"/>
        <v>4.11</v>
      </c>
    </row>
    <row r="9">
      <c r="A9" s="5">
        <v>30.15</v>
      </c>
      <c r="B9" s="5">
        <v>-1.643333333</v>
      </c>
      <c r="C9" s="5">
        <v>-1.789113511</v>
      </c>
      <c r="E9" s="3">
        <f t="shared" si="2"/>
        <v>7.57</v>
      </c>
      <c r="F9" s="3">
        <f t="shared" si="1"/>
        <v>4.08</v>
      </c>
    </row>
    <row r="10">
      <c r="A10" s="5">
        <v>33.58</v>
      </c>
      <c r="B10" s="5">
        <v>2.386666667</v>
      </c>
      <c r="C10" s="5">
        <v>1.785075599</v>
      </c>
      <c r="E10" s="3">
        <f t="shared" si="2"/>
        <v>7.07</v>
      </c>
      <c r="F10" s="3">
        <f t="shared" si="1"/>
        <v>4.03</v>
      </c>
    </row>
    <row r="11">
      <c r="A11" s="5">
        <v>37.62</v>
      </c>
      <c r="B11" s="5">
        <v>-1.673333333</v>
      </c>
      <c r="C11" s="5">
        <v>-1.794228334</v>
      </c>
      <c r="E11" s="3">
        <f t="shared" si="2"/>
        <v>7.47</v>
      </c>
      <c r="F11" s="3">
        <f t="shared" si="1"/>
        <v>4.06</v>
      </c>
    </row>
    <row r="12">
      <c r="A12" s="5">
        <v>41.52</v>
      </c>
      <c r="B12" s="5">
        <v>2.436666667</v>
      </c>
      <c r="C12" s="5">
        <v>1.757396794</v>
      </c>
      <c r="E12" s="3">
        <f t="shared" si="2"/>
        <v>7.94</v>
      </c>
      <c r="F12" s="3">
        <f t="shared" si="1"/>
        <v>4.11</v>
      </c>
    </row>
    <row r="13">
      <c r="A13" s="5">
        <v>44.79</v>
      </c>
      <c r="B13" s="5">
        <v>-1.683333333</v>
      </c>
      <c r="C13" s="5">
        <v>-1.775497683</v>
      </c>
      <c r="E13" s="3">
        <f t="shared" si="2"/>
        <v>7.17</v>
      </c>
      <c r="F13" s="3">
        <f t="shared" si="1"/>
        <v>4.12</v>
      </c>
    </row>
    <row r="14">
      <c r="A14" s="5">
        <v>48.86</v>
      </c>
      <c r="B14" s="5">
        <v>2.396666667</v>
      </c>
      <c r="C14" s="5">
        <v>1.795681575</v>
      </c>
      <c r="E14" s="3">
        <f t="shared" si="2"/>
        <v>7.34</v>
      </c>
      <c r="F14" s="3">
        <f t="shared" si="1"/>
        <v>4.08</v>
      </c>
    </row>
    <row r="15">
      <c r="A15" s="5">
        <v>52.32</v>
      </c>
      <c r="B15" s="5">
        <v>-1.723333333</v>
      </c>
      <c r="C15" s="5">
        <v>-1.782868646</v>
      </c>
      <c r="E15" s="3">
        <f t="shared" si="2"/>
        <v>7.53</v>
      </c>
      <c r="F15" s="3">
        <f t="shared" si="1"/>
        <v>4.12</v>
      </c>
    </row>
    <row r="16">
      <c r="A16" s="5">
        <v>56.49</v>
      </c>
      <c r="B16" s="5">
        <v>2.386666667</v>
      </c>
      <c r="C16" s="5">
        <v>1.767005278</v>
      </c>
      <c r="E16" s="3">
        <f t="shared" si="2"/>
        <v>7.63</v>
      </c>
      <c r="F16" s="3">
        <f t="shared" si="1"/>
        <v>4.11</v>
      </c>
    </row>
    <row r="19">
      <c r="D19" s="1" t="s">
        <v>5</v>
      </c>
      <c r="E19" s="4">
        <f>AVERAGE(E4:E16)</f>
        <v>7.491538462</v>
      </c>
      <c r="F19" s="4">
        <f>AVERAGE(F3:F16)</f>
        <v>4.071428571</v>
      </c>
    </row>
    <row r="20">
      <c r="D20" s="1" t="s">
        <v>6</v>
      </c>
      <c r="E20" s="4">
        <f>STDEV(E4:E16)</f>
        <v>0.2167504769</v>
      </c>
      <c r="F20" s="4">
        <f>STDEV(F3:F16)</f>
        <v>0.03820131751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3.97</v>
      </c>
      <c r="B2" s="5">
        <v>2.246666667</v>
      </c>
      <c r="C2" s="5">
        <v>1.772791236</v>
      </c>
    </row>
    <row r="3">
      <c r="A3" s="5">
        <v>7.2</v>
      </c>
      <c r="B3" s="5">
        <v>-1.833333333</v>
      </c>
      <c r="C3" s="5">
        <v>-1.746678301</v>
      </c>
      <c r="F3" s="3">
        <f t="shared" ref="F3:F15" si="1">abs(B2-B3)</f>
        <v>4.08</v>
      </c>
    </row>
    <row r="4">
      <c r="A4" s="5">
        <v>11.5</v>
      </c>
      <c r="B4" s="5">
        <v>2.216666667</v>
      </c>
      <c r="C4" s="5">
        <v>1.763926173</v>
      </c>
      <c r="E4" s="3">
        <f t="shared" ref="E4:E15" si="2">A4-A2</f>
        <v>7.53</v>
      </c>
      <c r="F4" s="3">
        <f t="shared" si="1"/>
        <v>4.05</v>
      </c>
    </row>
    <row r="5">
      <c r="A5" s="5">
        <v>15.07</v>
      </c>
      <c r="B5" s="5">
        <v>-1.773333333</v>
      </c>
      <c r="C5" s="5">
        <v>-1.800233382</v>
      </c>
      <c r="E5" s="3">
        <f t="shared" si="2"/>
        <v>7.87</v>
      </c>
      <c r="F5" s="3">
        <f t="shared" si="1"/>
        <v>3.99</v>
      </c>
    </row>
    <row r="6">
      <c r="A6" s="5">
        <v>18.97</v>
      </c>
      <c r="B6" s="5">
        <v>2.266666667</v>
      </c>
      <c r="C6" s="5">
        <v>1.772791236</v>
      </c>
      <c r="E6" s="3">
        <f t="shared" si="2"/>
        <v>7.47</v>
      </c>
      <c r="F6" s="3">
        <f t="shared" si="1"/>
        <v>4.04</v>
      </c>
    </row>
    <row r="7">
      <c r="A7" s="5">
        <v>22.01</v>
      </c>
      <c r="B7" s="5">
        <v>-1.783333333</v>
      </c>
      <c r="C7" s="5">
        <v>-1.653513895</v>
      </c>
      <c r="E7" s="3">
        <f t="shared" si="2"/>
        <v>6.94</v>
      </c>
      <c r="F7" s="3">
        <f t="shared" si="1"/>
        <v>4.05</v>
      </c>
    </row>
    <row r="8">
      <c r="A8" s="5">
        <v>26.54</v>
      </c>
      <c r="B8" s="5">
        <v>2.306666667</v>
      </c>
      <c r="C8" s="5">
        <v>1.750374063</v>
      </c>
      <c r="E8" s="3">
        <f t="shared" si="2"/>
        <v>7.57</v>
      </c>
      <c r="F8" s="3">
        <f t="shared" si="1"/>
        <v>4.09</v>
      </c>
    </row>
    <row r="9">
      <c r="A9" s="5">
        <v>29.51</v>
      </c>
      <c r="B9" s="5">
        <v>-1.773333333</v>
      </c>
      <c r="C9" s="5">
        <v>-1.653513895</v>
      </c>
      <c r="E9" s="3">
        <f t="shared" si="2"/>
        <v>7.5</v>
      </c>
      <c r="F9" s="3">
        <f t="shared" si="1"/>
        <v>4.08</v>
      </c>
    </row>
    <row r="10">
      <c r="A10" s="5">
        <v>33.58</v>
      </c>
      <c r="B10" s="5">
        <v>2.296666667</v>
      </c>
      <c r="C10" s="5">
        <v>1.785075599</v>
      </c>
      <c r="E10" s="3">
        <f t="shared" si="2"/>
        <v>7.04</v>
      </c>
      <c r="F10" s="3">
        <f t="shared" si="1"/>
        <v>4.07</v>
      </c>
    </row>
    <row r="11">
      <c r="A11" s="5">
        <v>37.55</v>
      </c>
      <c r="B11" s="5">
        <v>-1.783333333</v>
      </c>
      <c r="C11" s="5">
        <v>-1.801751504</v>
      </c>
      <c r="E11" s="3">
        <f t="shared" si="2"/>
        <v>8.04</v>
      </c>
      <c r="F11" s="3">
        <f t="shared" si="1"/>
        <v>4.08</v>
      </c>
    </row>
    <row r="12">
      <c r="A12" s="5">
        <v>41.58</v>
      </c>
      <c r="B12" s="5">
        <v>2.296666667</v>
      </c>
      <c r="C12" s="5">
        <v>1.734856568</v>
      </c>
      <c r="E12" s="3">
        <f t="shared" si="2"/>
        <v>8</v>
      </c>
      <c r="F12" s="3">
        <f t="shared" si="1"/>
        <v>4.08</v>
      </c>
    </row>
    <row r="13">
      <c r="A13" s="5">
        <v>44.88</v>
      </c>
      <c r="B13" s="5">
        <v>-1.723333333</v>
      </c>
      <c r="C13" s="5">
        <v>-1.794228334</v>
      </c>
      <c r="E13" s="3">
        <f t="shared" si="2"/>
        <v>7.33</v>
      </c>
      <c r="F13" s="3">
        <f t="shared" si="1"/>
        <v>4.02</v>
      </c>
    </row>
    <row r="14">
      <c r="A14" s="5">
        <v>49.12</v>
      </c>
      <c r="B14" s="5">
        <v>2.326666667</v>
      </c>
      <c r="C14" s="5">
        <v>1.717391113</v>
      </c>
      <c r="E14" s="3">
        <f t="shared" si="2"/>
        <v>7.54</v>
      </c>
      <c r="F14" s="3">
        <f t="shared" si="1"/>
        <v>4.05</v>
      </c>
    </row>
    <row r="15">
      <c r="A15" s="5">
        <v>52.45</v>
      </c>
      <c r="B15" s="5">
        <v>-1.693333333</v>
      </c>
      <c r="C15" s="5">
        <v>-1.801751504</v>
      </c>
      <c r="E15" s="3">
        <f t="shared" si="2"/>
        <v>7.57</v>
      </c>
      <c r="F15" s="3">
        <f t="shared" si="1"/>
        <v>4.02</v>
      </c>
    </row>
    <row r="16">
      <c r="A16" s="2"/>
      <c r="B16" s="2"/>
      <c r="C16" s="2"/>
    </row>
    <row r="19">
      <c r="D19" s="1" t="s">
        <v>5</v>
      </c>
      <c r="E19" s="4">
        <f>AVERAGE(E4:E16)</f>
        <v>7.533333333</v>
      </c>
      <c r="F19" s="4">
        <f>AVERAGE(F3:F16)</f>
        <v>4.053846154</v>
      </c>
    </row>
    <row r="20">
      <c r="D20" s="1" t="s">
        <v>6</v>
      </c>
      <c r="E20" s="4">
        <f>STDEV(E4:E16)</f>
        <v>0.3347273879</v>
      </c>
      <c r="F20" s="4">
        <f>STDEV(F3:F16)</f>
        <v>0.03014920163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3.81</v>
      </c>
      <c r="B2" s="5">
        <v>1.996666667</v>
      </c>
      <c r="C2" s="5">
        <v>1.801055645</v>
      </c>
    </row>
    <row r="3">
      <c r="A3" s="5">
        <v>8.07</v>
      </c>
      <c r="B3" s="5">
        <v>-1.163333333</v>
      </c>
      <c r="C3" s="5">
        <v>-1.601606063</v>
      </c>
      <c r="F3" s="3">
        <f t="shared" ref="F3:F16" si="1">abs(B2-B3)</f>
        <v>3.16</v>
      </c>
    </row>
    <row r="4">
      <c r="A4" s="5">
        <v>10.64</v>
      </c>
      <c r="B4" s="5">
        <v>2.036666667</v>
      </c>
      <c r="C4" s="5">
        <v>1.57293955</v>
      </c>
      <c r="E4" s="3">
        <f t="shared" ref="E4:E16" si="2">A4-A2</f>
        <v>6.83</v>
      </c>
      <c r="F4" s="3">
        <f t="shared" si="1"/>
        <v>3.2</v>
      </c>
    </row>
    <row r="5">
      <c r="A5" s="5">
        <v>15.64</v>
      </c>
      <c r="B5" s="5">
        <v>-1.213333333</v>
      </c>
      <c r="C5" s="5">
        <v>-1.550278791</v>
      </c>
      <c r="E5" s="3">
        <f t="shared" si="2"/>
        <v>7.57</v>
      </c>
      <c r="F5" s="3">
        <f t="shared" si="1"/>
        <v>3.25</v>
      </c>
    </row>
    <row r="6">
      <c r="A6" s="5">
        <v>19.65</v>
      </c>
      <c r="B6" s="5">
        <v>1.996666667</v>
      </c>
      <c r="C6" s="5">
        <v>1.314573425</v>
      </c>
      <c r="E6" s="3">
        <f t="shared" si="2"/>
        <v>9.01</v>
      </c>
      <c r="F6" s="3">
        <f t="shared" si="1"/>
        <v>3.21</v>
      </c>
    </row>
    <row r="7">
      <c r="A7" s="5">
        <v>22.51</v>
      </c>
      <c r="B7" s="5">
        <v>-1.253333333</v>
      </c>
      <c r="C7" s="5">
        <v>-1.803270051</v>
      </c>
      <c r="E7" s="3">
        <f t="shared" si="2"/>
        <v>6.87</v>
      </c>
      <c r="F7" s="3">
        <f t="shared" si="1"/>
        <v>3.25</v>
      </c>
    </row>
    <row r="8">
      <c r="A8" s="5">
        <v>27.18</v>
      </c>
      <c r="B8" s="5">
        <v>1.986666667</v>
      </c>
      <c r="C8" s="5">
        <v>1.283136005</v>
      </c>
      <c r="E8" s="3">
        <f t="shared" si="2"/>
        <v>7.53</v>
      </c>
      <c r="F8" s="3">
        <f t="shared" si="1"/>
        <v>3.24</v>
      </c>
    </row>
    <row r="9">
      <c r="A9" s="5">
        <v>29.58</v>
      </c>
      <c r="B9" s="5">
        <v>-1.253333333</v>
      </c>
      <c r="C9" s="5">
        <v>-1.692850057</v>
      </c>
      <c r="E9" s="3">
        <f t="shared" si="2"/>
        <v>7.07</v>
      </c>
      <c r="F9" s="3">
        <f t="shared" si="1"/>
        <v>3.24</v>
      </c>
    </row>
    <row r="10">
      <c r="A10" s="5">
        <v>34.65</v>
      </c>
      <c r="B10" s="5">
        <v>1.986666667</v>
      </c>
      <c r="C10" s="5">
        <v>1.314573425</v>
      </c>
      <c r="E10" s="3">
        <f t="shared" si="2"/>
        <v>7.47</v>
      </c>
      <c r="F10" s="3">
        <f t="shared" si="1"/>
        <v>3.24</v>
      </c>
    </row>
    <row r="11">
      <c r="A11" s="5">
        <v>37.99</v>
      </c>
      <c r="B11" s="5">
        <v>-1.303333333</v>
      </c>
      <c r="C11" s="5">
        <v>-1.653513895</v>
      </c>
      <c r="E11" s="3">
        <f t="shared" si="2"/>
        <v>8.41</v>
      </c>
      <c r="F11" s="3">
        <f t="shared" si="1"/>
        <v>3.29</v>
      </c>
    </row>
    <row r="12">
      <c r="A12" s="5">
        <v>41.39</v>
      </c>
      <c r="B12" s="5">
        <v>1.986666667</v>
      </c>
      <c r="C12" s="5">
        <v>1.790944187</v>
      </c>
      <c r="E12" s="3">
        <f t="shared" si="2"/>
        <v>6.74</v>
      </c>
      <c r="F12" s="3">
        <f t="shared" si="1"/>
        <v>3.29</v>
      </c>
    </row>
    <row r="13">
      <c r="A13" s="5">
        <v>45.62</v>
      </c>
      <c r="B13" s="5">
        <v>-1.313333333</v>
      </c>
      <c r="C13" s="5">
        <v>-1.565495659</v>
      </c>
      <c r="E13" s="3">
        <f t="shared" si="2"/>
        <v>7.63</v>
      </c>
      <c r="F13" s="3">
        <f t="shared" si="1"/>
        <v>3.3</v>
      </c>
    </row>
    <row r="14">
      <c r="A14" s="5">
        <v>49.69</v>
      </c>
      <c r="B14" s="5">
        <v>1.976666667</v>
      </c>
      <c r="C14" s="5">
        <v>1.272475768</v>
      </c>
      <c r="E14" s="3">
        <f t="shared" si="2"/>
        <v>8.3</v>
      </c>
      <c r="F14" s="3">
        <f t="shared" si="1"/>
        <v>3.29</v>
      </c>
    </row>
    <row r="15">
      <c r="A15" s="5">
        <v>53.33</v>
      </c>
      <c r="B15" s="5">
        <v>-1.323333333</v>
      </c>
      <c r="C15" s="5">
        <v>-1.384665075</v>
      </c>
      <c r="E15" s="3">
        <f t="shared" si="2"/>
        <v>7.71</v>
      </c>
      <c r="F15" s="3">
        <f t="shared" si="1"/>
        <v>3.3</v>
      </c>
    </row>
    <row r="16">
      <c r="A16" s="5">
        <v>57.19</v>
      </c>
      <c r="B16" s="5">
        <v>1.966666667</v>
      </c>
      <c r="C16" s="5">
        <v>1.272475768</v>
      </c>
      <c r="E16" s="3">
        <f t="shared" si="2"/>
        <v>7.5</v>
      </c>
      <c r="F16" s="3">
        <f t="shared" si="1"/>
        <v>3.29</v>
      </c>
    </row>
    <row r="19">
      <c r="D19" s="1" t="s">
        <v>5</v>
      </c>
      <c r="E19" s="4">
        <f>AVERAGE(E4:E16)</f>
        <v>7.587692308</v>
      </c>
      <c r="F19" s="4">
        <f>AVERAGE(F3:F16)</f>
        <v>3.253571429</v>
      </c>
    </row>
    <row r="20">
      <c r="D20" s="1" t="s">
        <v>6</v>
      </c>
      <c r="E20" s="4">
        <f>STDEV(E4:E16)</f>
        <v>0.6660975135</v>
      </c>
      <c r="F20" s="4">
        <f>STDEV(F3:F16)</f>
        <v>0.04271680319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3.37</v>
      </c>
      <c r="B2" s="5">
        <v>1.446666667</v>
      </c>
      <c r="C2" s="5">
        <v>1.71272263</v>
      </c>
    </row>
    <row r="3">
      <c r="A3" s="5">
        <v>7.44</v>
      </c>
      <c r="B3" s="5">
        <v>-1.963333333</v>
      </c>
      <c r="C3" s="5">
        <v>-1.801055645</v>
      </c>
      <c r="F3" s="3">
        <f t="shared" ref="F3:F16" si="1">abs(B2-B3)</f>
        <v>3.41</v>
      </c>
    </row>
    <row r="4">
      <c r="A4" s="5">
        <v>10.3</v>
      </c>
      <c r="B4" s="5">
        <v>1.486666667</v>
      </c>
      <c r="C4" s="5">
        <v>1.261726224</v>
      </c>
      <c r="E4" s="3">
        <f t="shared" ref="E4:E16" si="2">A4-A2</f>
        <v>6.93</v>
      </c>
      <c r="F4" s="3">
        <f t="shared" si="1"/>
        <v>3.45</v>
      </c>
    </row>
    <row r="5">
      <c r="A5" s="5">
        <v>15.01</v>
      </c>
      <c r="B5" s="5">
        <v>-1.913333333</v>
      </c>
      <c r="C5" s="5">
        <v>-1.803270051</v>
      </c>
      <c r="E5" s="3">
        <f t="shared" si="2"/>
        <v>7.57</v>
      </c>
      <c r="F5" s="3">
        <f t="shared" si="1"/>
        <v>3.4</v>
      </c>
    </row>
    <row r="6">
      <c r="A6" s="5">
        <v>18.84</v>
      </c>
      <c r="B6" s="5">
        <v>1.416666667</v>
      </c>
      <c r="C6" s="5">
        <v>1.798209883</v>
      </c>
      <c r="E6" s="3">
        <f t="shared" si="2"/>
        <v>8.54</v>
      </c>
      <c r="F6" s="3">
        <f t="shared" si="1"/>
        <v>3.33</v>
      </c>
    </row>
    <row r="7">
      <c r="A7" s="5">
        <v>22.48</v>
      </c>
      <c r="B7" s="5">
        <v>-1.913333333</v>
      </c>
      <c r="C7" s="5">
        <v>-1.803080209</v>
      </c>
      <c r="E7" s="3">
        <f t="shared" si="2"/>
        <v>7.47</v>
      </c>
      <c r="F7" s="3">
        <f t="shared" si="1"/>
        <v>3.33</v>
      </c>
    </row>
    <row r="8">
      <c r="A8" s="5">
        <v>26.34</v>
      </c>
      <c r="B8" s="5">
        <v>1.406666667</v>
      </c>
      <c r="C8" s="5">
        <v>1.798209883</v>
      </c>
      <c r="E8" s="3">
        <f t="shared" si="2"/>
        <v>7.5</v>
      </c>
      <c r="F8" s="3">
        <f t="shared" si="1"/>
        <v>3.32</v>
      </c>
    </row>
    <row r="9">
      <c r="A9" s="5">
        <v>29.85</v>
      </c>
      <c r="B9" s="5">
        <v>-1.913333333</v>
      </c>
      <c r="C9" s="5">
        <v>-1.789113511</v>
      </c>
      <c r="E9" s="3">
        <f t="shared" si="2"/>
        <v>7.37</v>
      </c>
      <c r="F9" s="3">
        <f t="shared" si="1"/>
        <v>3.32</v>
      </c>
    </row>
    <row r="10">
      <c r="A10" s="5">
        <v>33.45</v>
      </c>
      <c r="B10" s="5">
        <v>1.446666667</v>
      </c>
      <c r="C10" s="5">
        <v>1.746678301</v>
      </c>
      <c r="E10" s="3">
        <f t="shared" si="2"/>
        <v>7.11</v>
      </c>
      <c r="F10" s="3">
        <f t="shared" si="1"/>
        <v>3.36</v>
      </c>
    </row>
    <row r="11">
      <c r="A11" s="5">
        <v>37.52</v>
      </c>
      <c r="B11" s="5">
        <v>-1.933333333</v>
      </c>
      <c r="C11" s="5">
        <v>-1.803080209</v>
      </c>
      <c r="E11" s="3">
        <f t="shared" si="2"/>
        <v>7.67</v>
      </c>
      <c r="F11" s="3">
        <f t="shared" si="1"/>
        <v>3.38</v>
      </c>
    </row>
    <row r="12">
      <c r="A12" s="5">
        <v>41.22</v>
      </c>
      <c r="B12" s="5">
        <v>1.436666667</v>
      </c>
      <c r="C12" s="5">
        <v>1.802763821</v>
      </c>
      <c r="E12" s="3">
        <f t="shared" si="2"/>
        <v>7.77</v>
      </c>
      <c r="F12" s="3">
        <f t="shared" si="1"/>
        <v>3.37</v>
      </c>
    </row>
    <row r="13">
      <c r="A13" s="5">
        <v>44.98</v>
      </c>
      <c r="B13" s="5">
        <v>-1.933333333</v>
      </c>
      <c r="C13" s="5">
        <v>-1.803080209</v>
      </c>
      <c r="E13" s="3">
        <f t="shared" si="2"/>
        <v>7.46</v>
      </c>
      <c r="F13" s="3">
        <f t="shared" si="1"/>
        <v>3.37</v>
      </c>
    </row>
    <row r="14">
      <c r="A14" s="5">
        <v>48.55</v>
      </c>
      <c r="B14" s="5">
        <v>1.436666667</v>
      </c>
      <c r="C14" s="5">
        <v>1.77807952</v>
      </c>
      <c r="E14" s="3">
        <f t="shared" si="2"/>
        <v>7.33</v>
      </c>
      <c r="F14" s="3">
        <f t="shared" si="1"/>
        <v>3.37</v>
      </c>
    </row>
    <row r="15">
      <c r="A15" s="5">
        <v>52.62</v>
      </c>
      <c r="B15" s="5">
        <v>-1.933333333</v>
      </c>
      <c r="C15" s="5">
        <v>-1.794228334</v>
      </c>
      <c r="E15" s="3">
        <f t="shared" si="2"/>
        <v>7.64</v>
      </c>
      <c r="F15" s="3">
        <f t="shared" si="1"/>
        <v>3.37</v>
      </c>
    </row>
    <row r="16">
      <c r="A16" s="5">
        <v>55.66</v>
      </c>
      <c r="B16" s="5">
        <v>1.436666667</v>
      </c>
      <c r="C16" s="5">
        <v>1.587495634</v>
      </c>
      <c r="E16" s="3">
        <f t="shared" si="2"/>
        <v>7.11</v>
      </c>
      <c r="F16" s="3">
        <f t="shared" si="1"/>
        <v>3.37</v>
      </c>
    </row>
    <row r="19">
      <c r="D19" s="1" t="s">
        <v>5</v>
      </c>
      <c r="E19" s="4">
        <f>AVERAGE(E4:E16)</f>
        <v>7.497692308</v>
      </c>
      <c r="F19" s="4">
        <f>AVERAGE(F3:F16)</f>
        <v>3.367857143</v>
      </c>
    </row>
    <row r="20">
      <c r="D20" s="1" t="s">
        <v>6</v>
      </c>
      <c r="E20" s="4">
        <f>STDEV(E4:E16)</f>
        <v>0.3963616582</v>
      </c>
      <c r="F20" s="4">
        <f>STDEV(F3:F16)</f>
        <v>0.03641186861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>
      <c r="A2" s="5">
        <v>3.4</v>
      </c>
      <c r="B2" s="5">
        <v>1.846666667</v>
      </c>
      <c r="C2" s="5">
        <v>1.726366161</v>
      </c>
    </row>
    <row r="3">
      <c r="A3" s="5">
        <v>7.44</v>
      </c>
      <c r="B3" s="5">
        <v>-1.833333333</v>
      </c>
      <c r="C3" s="5">
        <v>-1.801055645</v>
      </c>
      <c r="F3" s="3">
        <f t="shared" ref="F3:F16" si="1">abs(B2-B3)</f>
        <v>3.68</v>
      </c>
    </row>
    <row r="4">
      <c r="A4" s="5">
        <v>10.64</v>
      </c>
      <c r="B4" s="5">
        <v>1.876666667</v>
      </c>
      <c r="C4" s="5">
        <v>1.57293955</v>
      </c>
      <c r="E4" s="3">
        <f t="shared" ref="E4:E16" si="2">A4-A2</f>
        <v>7.24</v>
      </c>
      <c r="F4" s="3">
        <f t="shared" si="1"/>
        <v>3.71</v>
      </c>
    </row>
    <row r="5">
      <c r="A5" s="5">
        <v>14.74</v>
      </c>
      <c r="B5" s="5">
        <v>-1.773333333</v>
      </c>
      <c r="C5" s="5">
        <v>-1.76072327</v>
      </c>
      <c r="E5" s="3">
        <f t="shared" si="2"/>
        <v>7.3</v>
      </c>
      <c r="F5" s="3">
        <f t="shared" si="1"/>
        <v>3.65</v>
      </c>
    </row>
    <row r="6">
      <c r="A6" s="5">
        <v>18.71</v>
      </c>
      <c r="B6" s="5">
        <v>1.886666667</v>
      </c>
      <c r="C6" s="5">
        <v>1.802320909</v>
      </c>
      <c r="E6" s="3">
        <f t="shared" si="2"/>
        <v>8.07</v>
      </c>
      <c r="F6" s="3">
        <f t="shared" si="1"/>
        <v>3.66</v>
      </c>
    </row>
    <row r="7">
      <c r="A7" s="5">
        <v>22.61</v>
      </c>
      <c r="B7" s="5">
        <v>-1.733333333</v>
      </c>
      <c r="C7" s="5">
        <v>-1.795681575</v>
      </c>
      <c r="E7" s="3">
        <f t="shared" si="2"/>
        <v>7.87</v>
      </c>
      <c r="F7" s="3">
        <f t="shared" si="1"/>
        <v>3.62</v>
      </c>
    </row>
    <row r="8">
      <c r="A8" s="5">
        <v>25.84</v>
      </c>
      <c r="B8" s="5">
        <v>1.886666667</v>
      </c>
      <c r="C8" s="5">
        <v>1.697997308</v>
      </c>
      <c r="E8" s="3">
        <f t="shared" si="2"/>
        <v>7.13</v>
      </c>
      <c r="F8" s="3">
        <f t="shared" si="1"/>
        <v>3.62</v>
      </c>
    </row>
    <row r="9">
      <c r="A9" s="5">
        <v>30.11</v>
      </c>
      <c r="B9" s="5">
        <v>-1.683333333</v>
      </c>
      <c r="C9" s="5">
        <v>-1.795681575</v>
      </c>
      <c r="E9" s="3">
        <f t="shared" si="2"/>
        <v>7.5</v>
      </c>
      <c r="F9" s="3">
        <f t="shared" si="1"/>
        <v>3.57</v>
      </c>
    </row>
    <row r="10">
      <c r="A10" s="5">
        <v>33.91</v>
      </c>
      <c r="B10" s="5">
        <v>1.906666667</v>
      </c>
      <c r="C10" s="5">
        <v>1.78715727</v>
      </c>
      <c r="E10" s="3">
        <f t="shared" si="2"/>
        <v>8.07</v>
      </c>
      <c r="F10" s="3">
        <f t="shared" si="1"/>
        <v>3.59</v>
      </c>
    </row>
    <row r="11">
      <c r="A11" s="5">
        <v>36.72</v>
      </c>
      <c r="B11" s="5">
        <v>-1.663333333</v>
      </c>
      <c r="C11" s="5">
        <v>-1.431829352</v>
      </c>
      <c r="E11" s="3">
        <f t="shared" si="2"/>
        <v>6.61</v>
      </c>
      <c r="F11" s="3">
        <f t="shared" si="1"/>
        <v>3.57</v>
      </c>
    </row>
    <row r="12">
      <c r="A12" s="5">
        <v>40.52</v>
      </c>
      <c r="B12" s="5">
        <v>1.946666667</v>
      </c>
      <c r="C12" s="5">
        <v>1.476481714</v>
      </c>
      <c r="E12" s="3">
        <f t="shared" si="2"/>
        <v>6.61</v>
      </c>
      <c r="F12" s="3">
        <f t="shared" si="1"/>
        <v>3.61</v>
      </c>
    </row>
    <row r="13">
      <c r="A13" s="5">
        <v>45.22</v>
      </c>
      <c r="B13" s="5">
        <v>-1.593333333</v>
      </c>
      <c r="C13" s="5">
        <v>-1.772791236</v>
      </c>
      <c r="E13" s="3">
        <f t="shared" si="2"/>
        <v>8.5</v>
      </c>
      <c r="F13" s="3">
        <f t="shared" si="1"/>
        <v>3.54</v>
      </c>
    </row>
    <row r="14">
      <c r="A14" s="5">
        <v>48.52</v>
      </c>
      <c r="B14" s="5">
        <v>2.016666667</v>
      </c>
      <c r="C14" s="5">
        <v>1.769960368</v>
      </c>
      <c r="E14" s="3">
        <f t="shared" si="2"/>
        <v>8</v>
      </c>
      <c r="F14" s="3">
        <f t="shared" si="1"/>
        <v>3.61</v>
      </c>
    </row>
    <row r="15">
      <c r="A15" s="5">
        <v>52.72</v>
      </c>
      <c r="B15" s="5">
        <v>-1.513333333</v>
      </c>
      <c r="C15" s="5">
        <v>-1.772791236</v>
      </c>
      <c r="E15" s="3">
        <f t="shared" si="2"/>
        <v>7.5</v>
      </c>
      <c r="F15" s="3">
        <f t="shared" si="1"/>
        <v>3.53</v>
      </c>
    </row>
    <row r="16">
      <c r="A16" s="5">
        <v>56.59</v>
      </c>
      <c r="B16" s="5">
        <v>2.006666667</v>
      </c>
      <c r="C16" s="5">
        <v>1.730672096</v>
      </c>
      <c r="E16" s="3">
        <f t="shared" si="2"/>
        <v>8.07</v>
      </c>
      <c r="F16" s="3">
        <f t="shared" si="1"/>
        <v>3.52</v>
      </c>
    </row>
    <row r="19">
      <c r="D19" s="1" t="s">
        <v>5</v>
      </c>
      <c r="E19" s="4">
        <f>AVERAGE(E4:E16)</f>
        <v>7.574615385</v>
      </c>
      <c r="F19" s="4">
        <f>AVERAGE(F3:F16)</f>
        <v>3.605714286</v>
      </c>
    </row>
    <row r="20">
      <c r="D20" s="1" t="s">
        <v>6</v>
      </c>
      <c r="E20" s="4">
        <f>STDEV(E4:E16)</f>
        <v>0.5857988191</v>
      </c>
      <c r="F20" s="4">
        <f>STDEV(F3:F16)</f>
        <v>0.05680117628</v>
      </c>
    </row>
  </sheetData>
  <drawing r:id="rId1"/>
</worksheet>
</file>