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gh I (10%) example" sheetId="1" state="visible" r:id="rId2"/>
    <sheet name="Medium I (1%) example" sheetId="2" state="visible" r:id="rId3"/>
    <sheet name="Low (0.1%) examp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<sst xmlns="http://schemas.openxmlformats.org/spreadsheetml/2006/main" count="174" uniqueCount="58">
  <si>
    <t xml:space="preserve">Country</t>
  </si>
  <si>
    <t xml:space="preserve">domestic water usage (L Cap-1 Day-1)</t>
  </si>
  <si>
    <t xml:space="preserve">domestic water usage uncertainty ratio</t>
  </si>
  <si>
    <r>
      <rPr>
        <b val="true"/>
        <sz val="10"/>
        <rFont val="Arial"/>
        <family val="2"/>
      </rPr>
      <t xml:space="preserve">Dilution Factor (25</t>
    </r>
    <r>
      <rPr>
        <b val="true"/>
        <vertAlign val="superscript"/>
        <sz val="10"/>
        <rFont val="Arial"/>
        <family val="2"/>
      </rPr>
      <t xml:space="preserve">th</t>
    </r>
    <r>
      <rPr>
        <b val="true"/>
        <sz val="10"/>
        <rFont val="Arial"/>
        <family val="2"/>
      </rPr>
      <t xml:space="preserve"> percentile)</t>
    </r>
  </si>
  <si>
    <t xml:space="preserve">Dilution Factor (median)</t>
  </si>
  <si>
    <r>
      <rPr>
        <b val="true"/>
        <sz val="10"/>
        <rFont val="Arial"/>
        <family val="2"/>
      </rPr>
      <t xml:space="preserve">Dilution Factor (75</t>
    </r>
    <r>
      <rPr>
        <b val="true"/>
        <vertAlign val="superscript"/>
        <sz val="10"/>
        <rFont val="Arial"/>
        <family val="2"/>
      </rPr>
      <t xml:space="preserve">th</t>
    </r>
    <r>
      <rPr>
        <b val="true"/>
        <sz val="10"/>
        <rFont val="Arial"/>
        <family val="2"/>
      </rPr>
      <t xml:space="preserve"> percentile)</t>
    </r>
  </si>
  <si>
    <t xml:space="preserve">number of active cases</t>
  </si>
  <si>
    <t xml:space="preserve">active cases uncertainty ratio</t>
  </si>
  <si>
    <t xml:space="preserve">country population</t>
  </si>
  <si>
    <t xml:space="preserve">country population uncertainty ratio</t>
  </si>
  <si>
    <t xml:space="preserve">Pathogen prevalence</t>
  </si>
  <si>
    <t xml:space="preserve">pathogen prevalence uncertainty ratio</t>
  </si>
  <si>
    <t xml:space="preserve">pathogen genome copies in infected waste water (GC L-1)</t>
  </si>
  <si>
    <t xml:space="preserve">pathogen genome copies in infected waste water uncertainty ratio</t>
  </si>
  <si>
    <t xml:space="preserve">viable pathogen copies in waste water (copies L-1)</t>
  </si>
  <si>
    <t xml:space="preserve">viable pathogen copies in waste water uncertainty ratio</t>
  </si>
  <si>
    <r>
      <rPr>
        <b val="true"/>
        <sz val="10"/>
        <rFont val="Arial"/>
        <family val="2"/>
      </rPr>
      <t xml:space="preserve">viable pathogen in freshwater spill (DF: 25</t>
    </r>
    <r>
      <rPr>
        <b val="true"/>
        <vertAlign val="superscript"/>
        <sz val="10"/>
        <rFont val="Arial"/>
        <family val="2"/>
      </rPr>
      <t xml:space="preserve">th</t>
    </r>
    <r>
      <rPr>
        <b val="true"/>
        <sz val="10"/>
        <rFont val="Arial"/>
        <family val="2"/>
      </rPr>
      <t xml:space="preserve"> percentile) (copies L-1)</t>
    </r>
  </si>
  <si>
    <t xml:space="preserve">viable pathogen in freshwater spill (DF: median) (copies L-1)</t>
  </si>
  <si>
    <r>
      <rPr>
        <b val="true"/>
        <sz val="10"/>
        <rFont val="Arial"/>
        <family val="2"/>
      </rPr>
      <t xml:space="preserve">viable pathogen in freshwater spill (DF: 75</t>
    </r>
    <r>
      <rPr>
        <b val="true"/>
        <vertAlign val="superscript"/>
        <sz val="10"/>
        <rFont val="Arial"/>
        <family val="2"/>
      </rPr>
      <t xml:space="preserve">th</t>
    </r>
    <r>
      <rPr>
        <b val="true"/>
        <sz val="10"/>
        <rFont val="Arial"/>
        <family val="2"/>
      </rPr>
      <t xml:space="preserve"> percentile) (copies L-1)</t>
    </r>
  </si>
  <si>
    <t xml:space="preserve">Global parameters:</t>
  </si>
  <si>
    <t xml:space="preserve">AFG</t>
  </si>
  <si>
    <t xml:space="preserve">Per capita shedding in stool (GC L-1)</t>
  </si>
  <si>
    <t xml:space="preserve">ARG</t>
  </si>
  <si>
    <t xml:space="preserve">Per capita shedding in stool uncertainty</t>
  </si>
  <si>
    <t xml:space="preserve">AUS</t>
  </si>
  <si>
    <t xml:space="preserve">Stool mass (kg Cap-1 Day-1)</t>
  </si>
  <si>
    <t xml:space="preserve">BRA</t>
  </si>
  <si>
    <t xml:space="preserve">Stool mass uncertainty (kg Cap-1 Day-1)</t>
  </si>
  <si>
    <t xml:space="preserve">CAN</t>
  </si>
  <si>
    <t xml:space="preserve">Stool density (kg L-1)</t>
  </si>
  <si>
    <t xml:space="preserve">CMR</t>
  </si>
  <si>
    <t xml:space="preserve">Viable to non-viable virus ratio</t>
  </si>
  <si>
    <t xml:space="preserve">ESP</t>
  </si>
  <si>
    <t xml:space="preserve">Viable to non-viable virus ratio uncertainty ratio</t>
  </si>
  <si>
    <t xml:space="preserve">FRA</t>
  </si>
  <si>
    <t xml:space="preserve">GBR</t>
  </si>
  <si>
    <t xml:space="preserve">IDN</t>
  </si>
  <si>
    <t xml:space="preserve">Derrived global parameters:</t>
  </si>
  <si>
    <t xml:space="preserve">MAR</t>
  </si>
  <si>
    <t xml:space="preserve">Stool volume (L)</t>
  </si>
  <si>
    <t xml:space="preserve">MLI</t>
  </si>
  <si>
    <t xml:space="preserve">Stool volume uncertainty (L)</t>
  </si>
  <si>
    <t xml:space="preserve">NOR</t>
  </si>
  <si>
    <t xml:space="preserve">Copies in excrement excrement of infected (GC Cap-1 Day-1)</t>
  </si>
  <si>
    <t xml:space="preserve">NZL</t>
  </si>
  <si>
    <t xml:space="preserve">Copies in excrement excrement of infected uncertainty ratio</t>
  </si>
  <si>
    <t xml:space="preserve">POL</t>
  </si>
  <si>
    <t xml:space="preserve">RUS</t>
  </si>
  <si>
    <t xml:space="preserve">SWE</t>
  </si>
  <si>
    <t xml:space="preserve">Colour key:</t>
  </si>
  <si>
    <t xml:space="preserve">TUR</t>
  </si>
  <si>
    <t xml:space="preserve">Input</t>
  </si>
  <si>
    <t xml:space="preserve">URY</t>
  </si>
  <si>
    <t xml:space="preserve">Intermediate calculations</t>
  </si>
  <si>
    <t xml:space="preserve">VEN</t>
  </si>
  <si>
    <t xml:space="preserve">Output</t>
  </si>
  <si>
    <t xml:space="preserve">ZAF</t>
  </si>
  <si>
    <t xml:space="preserve">Value used in Table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</si>
</sst>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E+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b val="true"/>
      <vertAlign val="superscript"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CD4D1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EE3D3"/>
      </patternFill>
    </fill>
    <fill>
      <patternFill patternType="solid">
        <fgColor rgb="FFBEE3D3"/>
        <bgColor rgb="FFDDDDDD"/>
      </patternFill>
    </fill>
    <fill>
      <patternFill patternType="solid">
        <fgColor rgb="FFADC5E7"/>
        <bgColor rgb="FFBEE3D3"/>
      </patternFill>
    </fill>
    <fill>
      <patternFill patternType="solid">
        <fgColor rgb="FFFCD4D1"/>
        <bgColor rgb="FFFFCCCC"/>
      </patternFill>
    </fill>
    <fill>
      <patternFill patternType="solid">
        <fgColor rgb="FFFFF2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CD4D1"/>
      <rgbColor rgb="FF808080"/>
      <rgbColor rgb="FF9999FF"/>
      <rgbColor rgb="FF993366"/>
      <rgbColor rgb="FFFFFFCC"/>
      <rgbColor rgb="FFBEE3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1" activeCellId="0" sqref="A31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2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3.68"/>
    <col collapsed="false" customWidth="false" hidden="false" outlineLevel="0" max="8" min="8" style="0" width="11.54"/>
    <col collapsed="false" customWidth="true" hidden="false" outlineLevel="0" max="9" min="9" style="0" width="13.68"/>
    <col collapsed="false" customWidth="true" hidden="false" outlineLevel="0" max="10" min="10" style="0" width="11.76"/>
    <col collapsed="false" customWidth="true" hidden="false" outlineLevel="0" max="11" min="11" style="0" width="13.46"/>
    <col collapsed="false" customWidth="false" hidden="false" outlineLevel="0" max="12" min="12" style="0" width="11.52"/>
    <col collapsed="false" customWidth="true" hidden="false" outlineLevel="0" max="13" min="13" style="0" width="15.81"/>
    <col collapsed="false" customWidth="true" hidden="false" outlineLevel="0" max="14" min="14" style="0" width="13.03"/>
    <col collapsed="false" customWidth="true" hidden="false" outlineLevel="0" max="15" min="15" style="0" width="17.74"/>
    <col collapsed="false" customWidth="true" hidden="false" outlineLevel="0" max="16" min="16" style="0" width="22.65"/>
    <col collapsed="false" customWidth="true" hidden="false" outlineLevel="0" max="17" min="17" style="0" width="24.58"/>
    <col collapsed="false" customWidth="true" hidden="false" outlineLevel="0" max="18" min="18" style="0" width="18.83"/>
    <col collapsed="false" customWidth="true" hidden="false" outlineLevel="0" max="19" min="19" style="0" width="23.51"/>
    <col collapsed="false" customWidth="true" hidden="false" outlineLevel="0" max="20" min="20" style="0" width="18.59"/>
    <col collapsed="false" customWidth="true" hidden="false" outlineLevel="0" max="21" min="21" style="0" width="20.68"/>
    <col collapsed="false" customWidth="true" hidden="false" outlineLevel="0" max="22" min="22" style="0" width="19.23"/>
    <col collapsed="false" customWidth="true" hidden="false" outlineLevel="0" max="23" min="23" style="0" width="21.61"/>
    <col collapsed="false" customWidth="false" hidden="false" outlineLevel="0" max="1025" min="24" style="0" width="11.52"/>
  </cols>
  <sheetData>
    <row r="1" customFormat="false" ht="47.5" hidden="false" customHeight="true" outlineLevel="0" collapsed="false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4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6" t="s">
        <v>15</v>
      </c>
      <c r="T1" s="7" t="s">
        <v>16</v>
      </c>
      <c r="U1" s="8" t="s">
        <v>17</v>
      </c>
      <c r="V1" s="9" t="s">
        <v>18</v>
      </c>
      <c r="W1" s="10"/>
      <c r="X1" s="10"/>
      <c r="Y1" s="10"/>
    </row>
    <row r="2" customFormat="false" ht="12.8" hidden="false" customHeight="false" outlineLevel="0" collapsed="false">
      <c r="A2" s="11" t="s">
        <v>19</v>
      </c>
      <c r="B2" s="12"/>
      <c r="D2" s="13" t="s">
        <v>20</v>
      </c>
      <c r="E2" s="14" t="n">
        <v>21.1827515400411</v>
      </c>
      <c r="F2" s="15" t="n">
        <v>0.1</v>
      </c>
      <c r="G2" s="14" t="n">
        <v>295.120922666639</v>
      </c>
      <c r="H2" s="14" t="n">
        <v>295.120922666639</v>
      </c>
      <c r="I2" s="14" t="n">
        <v>295.120922666639</v>
      </c>
      <c r="J2" s="15" t="n">
        <v>2274</v>
      </c>
      <c r="K2" s="15" t="n">
        <v>0.2</v>
      </c>
      <c r="L2" s="16" t="n">
        <v>20700000</v>
      </c>
      <c r="M2" s="17" t="n">
        <v>0.01</v>
      </c>
      <c r="N2" s="18" t="n">
        <f aca="false">J2/L2</f>
        <v>0.000109855072463768</v>
      </c>
      <c r="O2" s="19" t="n">
        <f aca="false">SQRT(K2^2 + M2^2)</f>
        <v>0.200249843945008</v>
      </c>
      <c r="P2" s="20" t="n">
        <f aca="false">($B$15/E2)*N2</f>
        <v>1233206.21539547</v>
      </c>
      <c r="Q2" s="19" t="n">
        <f aca="false">SQRT($B$16^2 + F2^2 + O2^2)</f>
        <v>0.675731618414604</v>
      </c>
      <c r="R2" s="20" t="n">
        <f aca="false">P2*$B$8</f>
        <v>123320.621539547</v>
      </c>
      <c r="S2" s="21" t="n">
        <f aca="false">SQRT(Q2^2 + $B$9^2)</f>
        <v>0.675731618414604</v>
      </c>
      <c r="T2" s="22" t="n">
        <f aca="false">R2/G2</f>
        <v>417.864719401297</v>
      </c>
      <c r="U2" s="23" t="n">
        <f aca="false">R2/H2</f>
        <v>417.864719401297</v>
      </c>
      <c r="V2" s="24" t="n">
        <f aca="false">R2/I2</f>
        <v>417.864719401297</v>
      </c>
    </row>
    <row r="3" customFormat="false" ht="12.8" hidden="false" customHeight="false" outlineLevel="0" collapsed="false">
      <c r="A3" s="25" t="s">
        <v>21</v>
      </c>
      <c r="B3" s="26" t="n">
        <v>1595922118633.11</v>
      </c>
      <c r="D3" s="13" t="s">
        <v>22</v>
      </c>
      <c r="E3" s="14" t="n">
        <v>342.231348391513</v>
      </c>
      <c r="F3" s="15" t="n">
        <v>0.1</v>
      </c>
      <c r="G3" s="14" t="n">
        <v>43.6515832240166</v>
      </c>
      <c r="H3" s="14" t="n">
        <v>186.208713666287</v>
      </c>
      <c r="I3" s="14" t="n">
        <v>1258.92541179417</v>
      </c>
      <c r="J3" s="15" t="n">
        <v>3183</v>
      </c>
      <c r="K3" s="15" t="n">
        <v>0.2</v>
      </c>
      <c r="L3" s="16" t="n">
        <v>41300000</v>
      </c>
      <c r="M3" s="17" t="n">
        <v>0.01</v>
      </c>
      <c r="N3" s="18" t="n">
        <f aca="false">J3/L3</f>
        <v>7.70702179176755E-005</v>
      </c>
      <c r="O3" s="19" t="n">
        <f aca="false">SQRT(K3^2 + M3^2)</f>
        <v>0.200249843945008</v>
      </c>
      <c r="P3" s="20" t="n">
        <f aca="false">($B$15/E3)*N3</f>
        <v>53550.651745016</v>
      </c>
      <c r="Q3" s="19" t="n">
        <f aca="false">SQRT($B$16^2 + F3^2 + O3^2)</f>
        <v>0.675731618414604</v>
      </c>
      <c r="R3" s="20" t="n">
        <f aca="false">P3*$B$8</f>
        <v>5355.0651745016</v>
      </c>
      <c r="S3" s="21" t="n">
        <f aca="false">SQRT(Q3^2 + $B$9^2)</f>
        <v>0.675731618414604</v>
      </c>
      <c r="T3" s="22" t="n">
        <f aca="false">R3/G3</f>
        <v>122.677455867289</v>
      </c>
      <c r="U3" s="23" t="n">
        <f aca="false">R3/H3</f>
        <v>28.7584027034237</v>
      </c>
      <c r="V3" s="24" t="n">
        <f aca="false">R3/I3</f>
        <v>4.25367946689532</v>
      </c>
    </row>
    <row r="4" customFormat="false" ht="12.8" hidden="false" customHeight="false" outlineLevel="0" collapsed="false">
      <c r="A4" s="25" t="s">
        <v>23</v>
      </c>
      <c r="B4" s="27" t="n">
        <v>0</v>
      </c>
      <c r="D4" s="13" t="s">
        <v>24</v>
      </c>
      <c r="E4" s="14" t="n">
        <v>282.546201232033</v>
      </c>
      <c r="F4" s="15" t="n">
        <v>0.1</v>
      </c>
      <c r="G4" s="14" t="n">
        <v>100</v>
      </c>
      <c r="H4" s="14" t="n">
        <v>457.088189614875</v>
      </c>
      <c r="I4" s="14" t="n">
        <v>4365.15832240166</v>
      </c>
      <c r="J4" s="15" t="n">
        <v>889</v>
      </c>
      <c r="K4" s="15" t="n">
        <v>0.2</v>
      </c>
      <c r="L4" s="16" t="n">
        <v>24200000</v>
      </c>
      <c r="M4" s="17" t="n">
        <v>0.01</v>
      </c>
      <c r="N4" s="18" t="n">
        <f aca="false">J4/L4</f>
        <v>3.67355371900826E-005</v>
      </c>
      <c r="O4" s="19" t="n">
        <f aca="false">SQRT(K4^2 + M4^2)</f>
        <v>0.200249843945008</v>
      </c>
      <c r="P4" s="20" t="n">
        <f aca="false">($B$15/E4)*N4</f>
        <v>30916.8247769612</v>
      </c>
      <c r="Q4" s="19" t="n">
        <f aca="false">SQRT($B$16^2 + F4^2 + O4^2)</f>
        <v>0.675731618414604</v>
      </c>
      <c r="R4" s="20" t="n">
        <f aca="false">P4*$B$8</f>
        <v>3091.68247769612</v>
      </c>
      <c r="S4" s="21" t="n">
        <f aca="false">SQRT(Q4^2 + $B$9^2)</f>
        <v>0.675731618414604</v>
      </c>
      <c r="T4" s="22" t="n">
        <f aca="false">R4/G4</f>
        <v>30.9168247769612</v>
      </c>
      <c r="U4" s="23" t="n">
        <f aca="false">R4/H4</f>
        <v>6.76386427814085</v>
      </c>
      <c r="V4" s="24" t="n">
        <f aca="false">R4/I4</f>
        <v>0.708263538078297</v>
      </c>
    </row>
    <row r="5" customFormat="false" ht="12.8" hidden="false" customHeight="false" outlineLevel="0" collapsed="false">
      <c r="A5" s="25" t="s">
        <v>25</v>
      </c>
      <c r="B5" s="27" t="n">
        <v>0.149</v>
      </c>
      <c r="D5" s="13" t="s">
        <v>26</v>
      </c>
      <c r="E5" s="14" t="n">
        <v>177.960301163587</v>
      </c>
      <c r="F5" s="15" t="n">
        <v>0.1</v>
      </c>
      <c r="G5" s="14" t="n">
        <v>301.995172040202</v>
      </c>
      <c r="H5" s="14" t="n">
        <v>1862.08713666287</v>
      </c>
      <c r="I5" s="14" t="n">
        <v>11481.5362149688</v>
      </c>
      <c r="J5" s="15" t="n">
        <v>51131</v>
      </c>
      <c r="K5" s="15" t="n">
        <v>0.2</v>
      </c>
      <c r="L5" s="16" t="n">
        <v>206100000</v>
      </c>
      <c r="M5" s="17" t="n">
        <v>0.01</v>
      </c>
      <c r="N5" s="18" t="n">
        <f aca="false">J5/L5</f>
        <v>0.000248088306647259</v>
      </c>
      <c r="O5" s="19" t="n">
        <f aca="false">SQRT(K5^2 + M5^2)</f>
        <v>0.200249843945008</v>
      </c>
      <c r="P5" s="20" t="n">
        <f aca="false">($B$15/E5)*N5</f>
        <v>331498.162181169</v>
      </c>
      <c r="Q5" s="19" t="n">
        <f aca="false">SQRT($B$16^2 + F5^2 + O5^2)</f>
        <v>0.675731618414604</v>
      </c>
      <c r="R5" s="20" t="n">
        <f aca="false">P5*$B$8</f>
        <v>33149.8162181169</v>
      </c>
      <c r="S5" s="21" t="n">
        <f aca="false">SQRT(Q5^2 + $B$9^2)</f>
        <v>0.675731618414604</v>
      </c>
      <c r="T5" s="22" t="n">
        <f aca="false">R5/G5</f>
        <v>109.769358212468</v>
      </c>
      <c r="U5" s="23" t="n">
        <f aca="false">R5/H5</f>
        <v>17.802505352959</v>
      </c>
      <c r="V5" s="24" t="n">
        <f aca="false">R5/I5</f>
        <v>2.88722829397155</v>
      </c>
    </row>
    <row r="6" customFormat="false" ht="12.8" hidden="false" customHeight="false" outlineLevel="0" collapsed="false">
      <c r="A6" s="25" t="s">
        <v>27</v>
      </c>
      <c r="B6" s="27" t="n">
        <v>0.095</v>
      </c>
      <c r="D6" s="13" t="s">
        <v>28</v>
      </c>
      <c r="E6" s="14" t="n">
        <v>786.036960985626</v>
      </c>
      <c r="F6" s="15" t="n">
        <v>0.1</v>
      </c>
      <c r="G6" s="14" t="n">
        <v>1862.08713666287</v>
      </c>
      <c r="H6" s="14" t="n">
        <v>33113.1121482591</v>
      </c>
      <c r="I6" s="14" t="n">
        <v>501187.233627272</v>
      </c>
      <c r="J6" s="15" t="n">
        <v>30884</v>
      </c>
      <c r="K6" s="15" t="n">
        <v>0.2</v>
      </c>
      <c r="L6" s="16" t="n">
        <v>36000000</v>
      </c>
      <c r="M6" s="17" t="n">
        <v>0.01</v>
      </c>
      <c r="N6" s="18" t="n">
        <f aca="false">J6/L6</f>
        <v>0.000857888888888889</v>
      </c>
      <c r="O6" s="19" t="n">
        <f aca="false">SQRT(K6^2 + M6^2)</f>
        <v>0.200249843945008</v>
      </c>
      <c r="P6" s="20" t="n">
        <f aca="false">($B$15/E6)*N6</f>
        <v>259529.086084194</v>
      </c>
      <c r="Q6" s="19" t="n">
        <f aca="false">SQRT($B$16^2 + F6^2 + O6^2)</f>
        <v>0.675731618414604</v>
      </c>
      <c r="R6" s="20" t="n">
        <f aca="false">P6*$B$8</f>
        <v>25952.9086084194</v>
      </c>
      <c r="S6" s="21" t="n">
        <f aca="false">SQRT(Q6^2 + $B$9^2)</f>
        <v>0.675731618414604</v>
      </c>
      <c r="T6" s="22" t="n">
        <f aca="false">R6/G6</f>
        <v>13.9375371310124</v>
      </c>
      <c r="U6" s="23" t="n">
        <f aca="false">R6/H6</f>
        <v>0.783765310014325</v>
      </c>
      <c r="V6" s="24" t="n">
        <f aca="false">R6/I6</f>
        <v>0.0517828605102107</v>
      </c>
    </row>
    <row r="7" customFormat="false" ht="12.8" hidden="false" customHeight="false" outlineLevel="0" collapsed="false">
      <c r="A7" s="25" t="s">
        <v>29</v>
      </c>
      <c r="B7" s="28" t="n">
        <v>1</v>
      </c>
      <c r="D7" s="13" t="s">
        <v>30</v>
      </c>
      <c r="E7" s="14" t="n">
        <v>30.1163586584531</v>
      </c>
      <c r="F7" s="15" t="n">
        <v>0.1</v>
      </c>
      <c r="G7" s="14" t="n">
        <v>3311.31121482591</v>
      </c>
      <c r="H7" s="14" t="n">
        <v>3311.31121482591</v>
      </c>
      <c r="I7" s="14" t="n">
        <v>3311.31121482591</v>
      </c>
      <c r="J7" s="15" t="n">
        <v>1060</v>
      </c>
      <c r="K7" s="15" t="n">
        <v>0.2</v>
      </c>
      <c r="L7" s="16" t="n">
        <v>15500000</v>
      </c>
      <c r="M7" s="17" t="n">
        <v>0.01</v>
      </c>
      <c r="N7" s="18" t="n">
        <f aca="false">J7/L7</f>
        <v>6.83870967741936E-005</v>
      </c>
      <c r="O7" s="19" t="n">
        <f aca="false">SQRT(K7^2 + M7^2)</f>
        <v>0.200249843945008</v>
      </c>
      <c r="P7" s="20" t="n">
        <f aca="false">($B$15/E7)*N7</f>
        <v>539970.04617025</v>
      </c>
      <c r="Q7" s="19" t="n">
        <f aca="false">SQRT($B$16^2 + F7^2 + O7^2)</f>
        <v>0.675731618414604</v>
      </c>
      <c r="R7" s="20" t="n">
        <f aca="false">P7*$B$8</f>
        <v>53997.004617025</v>
      </c>
      <c r="S7" s="21" t="n">
        <f aca="false">SQRT(Q7^2 + $B$9^2)</f>
        <v>0.675731618414604</v>
      </c>
      <c r="T7" s="22" t="n">
        <f aca="false">R7/G7</f>
        <v>16.306834698974</v>
      </c>
      <c r="U7" s="23" t="n">
        <f aca="false">R7/H7</f>
        <v>16.306834698974</v>
      </c>
      <c r="V7" s="24" t="n">
        <f aca="false">R7/I7</f>
        <v>16.306834698974</v>
      </c>
    </row>
    <row r="8" customFormat="false" ht="12.8" hidden="false" customHeight="false" outlineLevel="0" collapsed="false">
      <c r="A8" s="25" t="s">
        <v>31</v>
      </c>
      <c r="B8" s="29" t="n">
        <v>0.1</v>
      </c>
      <c r="D8" s="30" t="s">
        <v>32</v>
      </c>
      <c r="E8" s="14" t="n">
        <v>312.11498973306</v>
      </c>
      <c r="F8" s="15" t="n">
        <v>0.1</v>
      </c>
      <c r="G8" s="14" t="n">
        <v>26.9153480392692</v>
      </c>
      <c r="H8" s="14" t="n">
        <v>26.9153480392692</v>
      </c>
      <c r="I8" s="14" t="n">
        <v>26.9153480392692</v>
      </c>
      <c r="J8" s="15" t="n">
        <v>73300</v>
      </c>
      <c r="K8" s="15" t="n">
        <v>0.2</v>
      </c>
      <c r="L8" s="16" t="n">
        <v>32800000</v>
      </c>
      <c r="M8" s="17" t="n">
        <v>0.01</v>
      </c>
      <c r="N8" s="18" t="n">
        <f aca="false">J8/L8</f>
        <v>0.00223475609756098</v>
      </c>
      <c r="O8" s="19" t="n">
        <f aca="false">SQRT(K8^2 + M8^2)</f>
        <v>0.200249843945008</v>
      </c>
      <c r="P8" s="20" t="n">
        <f aca="false">($B$15/E8)*N8</f>
        <v>1702603.28299455</v>
      </c>
      <c r="Q8" s="19" t="n">
        <f aca="false">SQRT($B$16^2 + F8^2 + O8^2)</f>
        <v>0.675731618414604</v>
      </c>
      <c r="R8" s="20" t="n">
        <f aca="false">P8*$B$8</f>
        <v>170260.328299455</v>
      </c>
      <c r="S8" s="21" t="n">
        <f aca="false">SQRT(Q8^2 + $B$9^2)</f>
        <v>0.675731618414604</v>
      </c>
      <c r="T8" s="31" t="n">
        <f aca="false">R8/G8</f>
        <v>6325.77100808977</v>
      </c>
      <c r="U8" s="32" t="n">
        <f aca="false">R8/H8</f>
        <v>6325.77100808977</v>
      </c>
      <c r="V8" s="24" t="n">
        <f aca="false">R8/I8</f>
        <v>6325.77100808977</v>
      </c>
    </row>
    <row r="9" customFormat="false" ht="12.8" hidden="false" customHeight="false" outlineLevel="0" collapsed="false">
      <c r="A9" s="33" t="s">
        <v>33</v>
      </c>
      <c r="B9" s="34" t="n">
        <v>0</v>
      </c>
      <c r="D9" s="13" t="s">
        <v>34</v>
      </c>
      <c r="E9" s="14" t="n">
        <v>235.455167693361</v>
      </c>
      <c r="F9" s="15" t="n">
        <v>0.1</v>
      </c>
      <c r="G9" s="14" t="n">
        <v>74.1310241300918</v>
      </c>
      <c r="H9" s="14" t="n">
        <v>74.1310241300918</v>
      </c>
      <c r="I9" s="14" t="n">
        <v>74.1310241300918</v>
      </c>
      <c r="J9" s="15" t="n">
        <v>93014</v>
      </c>
      <c r="K9" s="15" t="n">
        <v>0.2</v>
      </c>
      <c r="L9" s="16" t="n">
        <v>64600000</v>
      </c>
      <c r="M9" s="17" t="n">
        <v>0.01</v>
      </c>
      <c r="N9" s="18" t="n">
        <f aca="false">J9/L9</f>
        <v>0.00143984520123839</v>
      </c>
      <c r="O9" s="19" t="n">
        <f aca="false">SQRT(K9^2 + M9^2)</f>
        <v>0.200249843945008</v>
      </c>
      <c r="P9" s="20" t="n">
        <f aca="false">($B$15/E9)*N9</f>
        <v>1454137.71615089</v>
      </c>
      <c r="Q9" s="19" t="n">
        <f aca="false">SQRT($B$16^2 + F9^2 + O9^2)</f>
        <v>0.675731618414604</v>
      </c>
      <c r="R9" s="20" t="n">
        <f aca="false">P9*$B$8</f>
        <v>145413.771615089</v>
      </c>
      <c r="S9" s="21" t="n">
        <f aca="false">SQRT(Q9^2 + $B$9^2)</f>
        <v>0.675731618414604</v>
      </c>
      <c r="T9" s="22" t="n">
        <f aca="false">R9/G9</f>
        <v>1961.57780526415</v>
      </c>
      <c r="U9" s="23" t="n">
        <f aca="false">R9/H9</f>
        <v>1961.57780526415</v>
      </c>
      <c r="V9" s="24" t="n">
        <f aca="false">R9/I9</f>
        <v>1961.57780526415</v>
      </c>
    </row>
    <row r="10" customFormat="false" ht="12.8" hidden="false" customHeight="false" outlineLevel="0" collapsed="false">
      <c r="D10" s="30" t="s">
        <v>35</v>
      </c>
      <c r="E10" s="14" t="n">
        <v>320.602327173169</v>
      </c>
      <c r="F10" s="15" t="n">
        <v>0.1</v>
      </c>
      <c r="G10" s="14" t="n">
        <v>5.75439937337157</v>
      </c>
      <c r="H10" s="14" t="n">
        <v>37.8442584717093</v>
      </c>
      <c r="I10" s="14" t="n">
        <v>186.208713666287</v>
      </c>
      <c r="J10" s="15" t="n">
        <v>158153</v>
      </c>
      <c r="K10" s="15" t="n">
        <v>0.2</v>
      </c>
      <c r="L10" s="16" t="n">
        <v>66200000</v>
      </c>
      <c r="M10" s="17" t="n">
        <v>0.01</v>
      </c>
      <c r="N10" s="18" t="n">
        <f aca="false">J10/L10</f>
        <v>0.00238901812688822</v>
      </c>
      <c r="O10" s="19" t="n">
        <f aca="false">SQRT(K10^2 + M10^2)</f>
        <v>0.200249843945008</v>
      </c>
      <c r="P10" s="20" t="n">
        <f aca="false">($B$15/E10)*N10</f>
        <v>1771947.03705345</v>
      </c>
      <c r="Q10" s="19" t="n">
        <f aca="false">SQRT($B$16^2 + F10^2 + O10^2)</f>
        <v>0.675731618414604</v>
      </c>
      <c r="R10" s="20" t="n">
        <f aca="false">P10*$B$8</f>
        <v>177194.703705345</v>
      </c>
      <c r="S10" s="21" t="n">
        <f aca="false">SQRT(Q10^2 + $B$9^2)</f>
        <v>0.675731618414604</v>
      </c>
      <c r="T10" s="31" t="n">
        <f aca="false">R10/G10</f>
        <v>30792.9102949148</v>
      </c>
      <c r="U10" s="32" t="n">
        <f aca="false">R10/H10</f>
        <v>4682.2083682207</v>
      </c>
      <c r="V10" s="24" t="n">
        <f aca="false">R10/I10</f>
        <v>951.591900381757</v>
      </c>
    </row>
    <row r="11" customFormat="false" ht="12.8" hidden="false" customHeight="false" outlineLevel="0" collapsed="false">
      <c r="D11" s="13" t="s">
        <v>36</v>
      </c>
      <c r="E11" s="14" t="n">
        <v>82.135523613963</v>
      </c>
      <c r="F11" s="15" t="n">
        <v>0.1</v>
      </c>
      <c r="G11" s="14" t="n">
        <v>1000</v>
      </c>
      <c r="H11" s="14" t="n">
        <v>4365.15832240166</v>
      </c>
      <c r="I11" s="14" t="n">
        <v>15848.9319246111</v>
      </c>
      <c r="J11" s="15" t="n">
        <v>8471</v>
      </c>
      <c r="K11" s="15" t="n">
        <v>0.2</v>
      </c>
      <c r="L11" s="16" t="n">
        <v>261500000</v>
      </c>
      <c r="M11" s="17" t="n">
        <v>0.01</v>
      </c>
      <c r="N11" s="18" t="n">
        <f aca="false">J11/L11</f>
        <v>3.23938814531549E-005</v>
      </c>
      <c r="O11" s="19" t="n">
        <f aca="false">SQRT(K11^2 + M11^2)</f>
        <v>0.200249843945008</v>
      </c>
      <c r="P11" s="20" t="n">
        <f aca="false">($B$15/E11)*N11</f>
        <v>93784.2523803103</v>
      </c>
      <c r="Q11" s="19" t="n">
        <f aca="false">SQRT($B$16^2 + F11^2 + O11^2)</f>
        <v>0.675731618414604</v>
      </c>
      <c r="R11" s="20" t="n">
        <f aca="false">P11*$B$8</f>
        <v>9378.42523803103</v>
      </c>
      <c r="S11" s="21" t="n">
        <f aca="false">SQRT(Q11^2 + $B$9^2)</f>
        <v>0.675731618414604</v>
      </c>
      <c r="T11" s="22" t="n">
        <f aca="false">R11/G11</f>
        <v>9.37842523803103</v>
      </c>
      <c r="U11" s="23" t="n">
        <f aca="false">R11/H11</f>
        <v>2.14847310117062</v>
      </c>
      <c r="V11" s="24" t="n">
        <f aca="false">R11/I11</f>
        <v>0.59173862835941</v>
      </c>
    </row>
    <row r="12" customFormat="false" ht="12.8" hidden="false" customHeight="false" outlineLevel="0" collapsed="false">
      <c r="A12" s="35" t="s">
        <v>37</v>
      </c>
      <c r="B12" s="36"/>
      <c r="D12" s="30" t="s">
        <v>38</v>
      </c>
      <c r="E12" s="14" t="n">
        <v>95.9342915811088</v>
      </c>
      <c r="F12" s="15" t="n">
        <v>0.1</v>
      </c>
      <c r="G12" s="14" t="n">
        <v>1</v>
      </c>
      <c r="H12" s="14" t="n">
        <v>5.49540873857625</v>
      </c>
      <c r="I12" s="14" t="n">
        <v>17.7827941003892</v>
      </c>
      <c r="J12" s="15" t="n">
        <v>3291</v>
      </c>
      <c r="K12" s="15" t="n">
        <v>0.2</v>
      </c>
      <c r="L12" s="16" t="n">
        <v>32300000</v>
      </c>
      <c r="M12" s="17" t="n">
        <v>0.01</v>
      </c>
      <c r="N12" s="18" t="n">
        <f aca="false">J12/L12</f>
        <v>0.000101888544891641</v>
      </c>
      <c r="O12" s="19" t="n">
        <f aca="false">SQRT(K12^2 + M12^2)</f>
        <v>0.200249843945008</v>
      </c>
      <c r="P12" s="20" t="n">
        <f aca="false">($B$15/E12)*N12</f>
        <v>252551.2075239</v>
      </c>
      <c r="Q12" s="19" t="n">
        <f aca="false">SQRT($B$16^2 + F12^2 + O12^2)</f>
        <v>0.675731618414604</v>
      </c>
      <c r="R12" s="20" t="n">
        <f aca="false">P12*$B$8</f>
        <v>25255.12075239</v>
      </c>
      <c r="S12" s="21" t="n">
        <f aca="false">SQRT(Q12^2 + $B$9^2)</f>
        <v>0.675731618414604</v>
      </c>
      <c r="T12" s="31" t="n">
        <f aca="false">R12/G12</f>
        <v>25255.12075239</v>
      </c>
      <c r="U12" s="32" t="n">
        <f aca="false">R12/H12</f>
        <v>4595.67649174228</v>
      </c>
      <c r="V12" s="24" t="n">
        <f aca="false">R12/I12</f>
        <v>1420.19980717413</v>
      </c>
    </row>
    <row r="13" customFormat="false" ht="12.8" hidden="false" customHeight="false" outlineLevel="0" collapsed="false">
      <c r="A13" s="37" t="s">
        <v>39</v>
      </c>
      <c r="B13" s="38" t="n">
        <f aca="false">B5/B7</f>
        <v>0.149</v>
      </c>
      <c r="D13" s="13" t="s">
        <v>40</v>
      </c>
      <c r="E13" s="14" t="n">
        <v>15.9342915811088</v>
      </c>
      <c r="F13" s="15" t="n">
        <v>0.1</v>
      </c>
      <c r="G13" s="14" t="n">
        <v>186.208713666287</v>
      </c>
      <c r="H13" s="14" t="n">
        <v>1584.89319246111</v>
      </c>
      <c r="I13" s="14" t="n">
        <v>3019.95172040202</v>
      </c>
      <c r="J13" s="15" t="n">
        <v>323</v>
      </c>
      <c r="K13" s="15" t="n">
        <v>0.2</v>
      </c>
      <c r="L13" s="16" t="n">
        <v>13200000</v>
      </c>
      <c r="M13" s="17" t="n">
        <v>0.01</v>
      </c>
      <c r="N13" s="18" t="n">
        <f aca="false">J13/L13</f>
        <v>2.4469696969697E-005</v>
      </c>
      <c r="O13" s="19" t="n">
        <f aca="false">SQRT(K13^2 + M13^2)</f>
        <v>0.200249843945008</v>
      </c>
      <c r="P13" s="20" t="n">
        <f aca="false">($B$15/E13)*N13</f>
        <v>365168.908468867</v>
      </c>
      <c r="Q13" s="19" t="n">
        <f aca="false">SQRT($B$16^2 + F13^2 + O13^2)</f>
        <v>0.675731618414604</v>
      </c>
      <c r="R13" s="20" t="n">
        <f aca="false">P13*$B$8</f>
        <v>36516.8908468867</v>
      </c>
      <c r="S13" s="21" t="n">
        <f aca="false">SQRT(Q13^2 + $B$9^2)</f>
        <v>0.675731618414604</v>
      </c>
      <c r="T13" s="22" t="n">
        <f aca="false">R13/G13</f>
        <v>196.1073148936</v>
      </c>
      <c r="U13" s="23" t="n">
        <f aca="false">R13/H13</f>
        <v>23.0406004774248</v>
      </c>
      <c r="V13" s="24" t="n">
        <f aca="false">R13/I13</f>
        <v>12.0918790191869</v>
      </c>
    </row>
    <row r="14" customFormat="false" ht="12.8" hidden="false" customHeight="false" outlineLevel="0" collapsed="false">
      <c r="A14" s="37" t="s">
        <v>41</v>
      </c>
      <c r="B14" s="38" t="n">
        <f aca="false">B6/B7</f>
        <v>0.095</v>
      </c>
      <c r="D14" s="13" t="s">
        <v>42</v>
      </c>
      <c r="E14" s="14" t="n">
        <v>307.926078028747</v>
      </c>
      <c r="F14" s="15" t="n">
        <v>0.1</v>
      </c>
      <c r="G14" s="14" t="n">
        <v>2511.88643150958</v>
      </c>
      <c r="H14" s="14" t="n">
        <v>2511.88643150958</v>
      </c>
      <c r="I14" s="14" t="n">
        <v>2511.88643150958</v>
      </c>
      <c r="J14" s="15" t="n">
        <v>7604</v>
      </c>
      <c r="K14" s="15" t="n">
        <v>0.2</v>
      </c>
      <c r="L14" s="16" t="n">
        <v>4700000</v>
      </c>
      <c r="M14" s="17" t="n">
        <v>0.01</v>
      </c>
      <c r="N14" s="18" t="n">
        <f aca="false">J14/L14</f>
        <v>0.00161787234042553</v>
      </c>
      <c r="O14" s="19" t="n">
        <f aca="false">SQRT(K14^2 + M14^2)</f>
        <v>0.200249843945008</v>
      </c>
      <c r="P14" s="20" t="n">
        <f aca="false">($B$15/E14)*N14</f>
        <v>1249383.43056592</v>
      </c>
      <c r="Q14" s="19" t="n">
        <f aca="false">SQRT($B$16^2 + F14^2 + O14^2)</f>
        <v>0.675731618414604</v>
      </c>
      <c r="R14" s="20" t="n">
        <f aca="false">P14*$B$8</f>
        <v>124938.343056592</v>
      </c>
      <c r="S14" s="21" t="n">
        <f aca="false">SQRT(Q14^2 + $B$9^2)</f>
        <v>0.675731618414604</v>
      </c>
      <c r="T14" s="22" t="n">
        <f aca="false">R14/G14</f>
        <v>49.7388502479019</v>
      </c>
      <c r="U14" s="23" t="n">
        <f aca="false">R14/H14</f>
        <v>49.7388502479019</v>
      </c>
      <c r="V14" s="24" t="n">
        <f aca="false">R14/I14</f>
        <v>49.7388502479019</v>
      </c>
    </row>
    <row r="15" customFormat="false" ht="12.8" hidden="false" customHeight="false" outlineLevel="0" collapsed="false">
      <c r="A15" s="37" t="s">
        <v>43</v>
      </c>
      <c r="B15" s="38" t="n">
        <f aca="false">B13*B3</f>
        <v>237792395676.333</v>
      </c>
      <c r="D15" s="13" t="s">
        <v>44</v>
      </c>
      <c r="E15" s="14" t="n">
        <v>608.624229979466</v>
      </c>
      <c r="F15" s="15" t="n">
        <v>0.1</v>
      </c>
      <c r="G15" s="14" t="n">
        <v>1148.15362149688</v>
      </c>
      <c r="H15" s="14" t="n">
        <v>1148.15362149688</v>
      </c>
      <c r="I15" s="14" t="n">
        <v>1148.15362149688</v>
      </c>
      <c r="J15" s="15" t="n">
        <v>201</v>
      </c>
      <c r="K15" s="15" t="n">
        <v>0.2</v>
      </c>
      <c r="L15" s="16" t="n">
        <v>4300000</v>
      </c>
      <c r="M15" s="17" t="n">
        <v>0.01</v>
      </c>
      <c r="N15" s="18" t="n">
        <f aca="false">J15/L15</f>
        <v>4.67441860465116E-005</v>
      </c>
      <c r="O15" s="19" t="n">
        <f aca="false">SQRT(K15^2 + M15^2)</f>
        <v>0.200249843945008</v>
      </c>
      <c r="P15" s="20" t="n">
        <f aca="false">($B$15/E15)*N15</f>
        <v>18263.1769101852</v>
      </c>
      <c r="Q15" s="19" t="n">
        <f aca="false">SQRT($B$16^2 + F15^2 + O15^2)</f>
        <v>0.675731618414604</v>
      </c>
      <c r="R15" s="20" t="n">
        <f aca="false">P15*$B$8</f>
        <v>1826.31769101852</v>
      </c>
      <c r="S15" s="21" t="n">
        <f aca="false">SQRT(Q15^2 + $B$9^2)</f>
        <v>0.675731618414604</v>
      </c>
      <c r="T15" s="22" t="n">
        <f aca="false">R15/G15</f>
        <v>1.59065621256979</v>
      </c>
      <c r="U15" s="23" t="n">
        <f aca="false">R15/H15</f>
        <v>1.59065621256979</v>
      </c>
      <c r="V15" s="24" t="n">
        <f aca="false">R15/I15</f>
        <v>1.59065621256979</v>
      </c>
    </row>
    <row r="16" customFormat="false" ht="12.8" hidden="false" customHeight="false" outlineLevel="0" collapsed="false">
      <c r="A16" s="39" t="s">
        <v>45</v>
      </c>
      <c r="B16" s="40" t="n">
        <f aca="false">SQRT((B14/B13)^2 + (B4/B3)^2)</f>
        <v>0.63758389261745</v>
      </c>
      <c r="D16" s="13" t="s">
        <v>46</v>
      </c>
      <c r="E16" s="14" t="n">
        <v>109.514031485284</v>
      </c>
      <c r="F16" s="15" t="n">
        <v>0.1</v>
      </c>
      <c r="G16" s="14" t="n">
        <v>38.0189396320561</v>
      </c>
      <c r="H16" s="14" t="n">
        <v>38.0189396320561</v>
      </c>
      <c r="I16" s="14" t="n">
        <v>38.0189396320561</v>
      </c>
      <c r="J16" s="15" t="n">
        <v>9070</v>
      </c>
      <c r="K16" s="15" t="n">
        <v>0.2</v>
      </c>
      <c r="L16" s="16" t="n">
        <v>38000000</v>
      </c>
      <c r="M16" s="17" t="n">
        <v>0.01</v>
      </c>
      <c r="N16" s="18" t="n">
        <f aca="false">J16/L16</f>
        <v>0.000238684210526316</v>
      </c>
      <c r="O16" s="19" t="n">
        <f aca="false">SQRT(K16^2 + M16^2)</f>
        <v>0.200249843945008</v>
      </c>
      <c r="P16" s="20" t="n">
        <f aca="false">($B$15/E16)*N16</f>
        <v>518265.006423344</v>
      </c>
      <c r="Q16" s="19" t="n">
        <f aca="false">SQRT($B$16^2 + F16^2 + O16^2)</f>
        <v>0.675731618414604</v>
      </c>
      <c r="R16" s="20" t="n">
        <f aca="false">P16*$B$8</f>
        <v>51826.5006423344</v>
      </c>
      <c r="S16" s="21" t="n">
        <f aca="false">SQRT(Q16^2 + $B$9^2)</f>
        <v>0.675731618414604</v>
      </c>
      <c r="T16" s="22" t="n">
        <f aca="false">R16/G16</f>
        <v>1363.17585771478</v>
      </c>
      <c r="U16" s="23" t="n">
        <f aca="false">R16/H16</f>
        <v>1363.17585771478</v>
      </c>
      <c r="V16" s="24" t="n">
        <f aca="false">R16/I16</f>
        <v>1363.17585771478</v>
      </c>
    </row>
    <row r="17" customFormat="false" ht="12.8" hidden="false" customHeight="false" outlineLevel="0" collapsed="false">
      <c r="D17" s="13" t="s">
        <v>47</v>
      </c>
      <c r="E17" s="14" t="n">
        <v>252.42984257358</v>
      </c>
      <c r="F17" s="15" t="n">
        <v>0.1</v>
      </c>
      <c r="G17" s="14" t="n">
        <v>457.088189614875</v>
      </c>
      <c r="H17" s="14" t="n">
        <v>5623.41325190349</v>
      </c>
      <c r="I17" s="14" t="n">
        <v>30199.5172040202</v>
      </c>
      <c r="J17" s="15" t="n">
        <v>116768</v>
      </c>
      <c r="K17" s="15" t="n">
        <v>0.2</v>
      </c>
      <c r="L17" s="16" t="n">
        <v>145200000</v>
      </c>
      <c r="M17" s="17" t="n">
        <v>0.01</v>
      </c>
      <c r="N17" s="18" t="n">
        <f aca="false">J17/L17</f>
        <v>0.000804187327823691</v>
      </c>
      <c r="O17" s="19" t="n">
        <f aca="false">SQRT(K17^2 + M17^2)</f>
        <v>0.200249843945008</v>
      </c>
      <c r="P17" s="20" t="n">
        <f aca="false">($B$15/E17)*N17</f>
        <v>757555.561997403</v>
      </c>
      <c r="Q17" s="19" t="n">
        <f aca="false">SQRT($B$16^2 + F17^2 + O17^2)</f>
        <v>0.675731618414604</v>
      </c>
      <c r="R17" s="20" t="n">
        <f aca="false">P17*$B$8</f>
        <v>75755.5561997403</v>
      </c>
      <c r="S17" s="21" t="n">
        <f aca="false">SQRT(Q17^2 + $B$9^2)</f>
        <v>0.675731618414604</v>
      </c>
      <c r="T17" s="22" t="n">
        <f aca="false">R17/G17</f>
        <v>165.735098654746</v>
      </c>
      <c r="U17" s="23" t="n">
        <f aca="false">R17/H17</f>
        <v>13.4714545786045</v>
      </c>
      <c r="V17" s="24" t="n">
        <f aca="false">R17/I17</f>
        <v>2.50850222829574</v>
      </c>
    </row>
    <row r="18" customFormat="false" ht="12.8" hidden="false" customHeight="false" outlineLevel="0" collapsed="false">
      <c r="D18" s="13" t="s">
        <v>48</v>
      </c>
      <c r="E18" s="14" t="n">
        <v>283.367556468172</v>
      </c>
      <c r="F18" s="15" t="n">
        <v>0.1</v>
      </c>
      <c r="G18" s="14" t="n">
        <v>436.515832240166</v>
      </c>
      <c r="H18" s="14" t="n">
        <v>1949.84459975805</v>
      </c>
      <c r="I18" s="14" t="n">
        <v>3981.07170553497</v>
      </c>
      <c r="J18" s="15" t="n">
        <v>18633</v>
      </c>
      <c r="K18" s="15" t="n">
        <v>0.2</v>
      </c>
      <c r="L18" s="16" t="n">
        <v>10230000</v>
      </c>
      <c r="M18" s="17" t="n">
        <v>0.01</v>
      </c>
      <c r="N18" s="18" t="n">
        <f aca="false">J18/L18</f>
        <v>0.00182140762463343</v>
      </c>
      <c r="O18" s="19" t="n">
        <f aca="false">SQRT(K18^2 + M18^2)</f>
        <v>0.200249843945008</v>
      </c>
      <c r="P18" s="20" t="n">
        <f aca="false">($B$15/E18)*N18</f>
        <v>1528463.20151464</v>
      </c>
      <c r="Q18" s="19" t="n">
        <f aca="false">SQRT($B$16^2 + F18^2 + O18^2)</f>
        <v>0.675731618414604</v>
      </c>
      <c r="R18" s="20" t="n">
        <f aca="false">P18*$B$8</f>
        <v>152846.320151464</v>
      </c>
      <c r="S18" s="21" t="n">
        <f aca="false">SQRT(Q18^2 + $B$9^2)</f>
        <v>0.675731618414604</v>
      </c>
      <c r="T18" s="22" t="n">
        <f aca="false">R18/G18</f>
        <v>350.150690679576</v>
      </c>
      <c r="U18" s="23" t="n">
        <f aca="false">R18/H18</f>
        <v>78.388975290867</v>
      </c>
      <c r="V18" s="24" t="n">
        <f aca="false">R18/I18</f>
        <v>38.3932597694633</v>
      </c>
    </row>
    <row r="19" customFormat="false" ht="12.8" hidden="false" customHeight="false" outlineLevel="0" collapsed="false">
      <c r="A19" s="41" t="s">
        <v>49</v>
      </c>
      <c r="D19" s="13" t="s">
        <v>50</v>
      </c>
      <c r="E19" s="14" t="n">
        <v>187.542778918549</v>
      </c>
      <c r="F19" s="15" t="n">
        <v>0.1</v>
      </c>
      <c r="G19" s="14" t="n">
        <v>51.2861383991365</v>
      </c>
      <c r="H19" s="14" t="n">
        <v>51.2861383991365</v>
      </c>
      <c r="I19" s="14" t="n">
        <v>51.2861383991365</v>
      </c>
      <c r="J19" s="15" t="n">
        <v>59497</v>
      </c>
      <c r="K19" s="15" t="n">
        <v>0.2</v>
      </c>
      <c r="L19" s="16" t="n">
        <v>58950000</v>
      </c>
      <c r="M19" s="17" t="n">
        <v>0.01</v>
      </c>
      <c r="N19" s="18" t="n">
        <f aca="false">J19/L19</f>
        <v>0.00100927905004241</v>
      </c>
      <c r="O19" s="19" t="n">
        <f aca="false">SQRT(K19^2 + M19^2)</f>
        <v>0.200249843945008</v>
      </c>
      <c r="P19" s="20" t="n">
        <f aca="false">($B$15/E19)*N19</f>
        <v>1279702.0743718</v>
      </c>
      <c r="Q19" s="19" t="n">
        <f aca="false">SQRT($B$16^2 + F19^2 + O19^2)</f>
        <v>0.675731618414604</v>
      </c>
      <c r="R19" s="20" t="n">
        <f aca="false">P19*$B$8</f>
        <v>127970.20743718</v>
      </c>
      <c r="S19" s="21" t="n">
        <f aca="false">SQRT(Q19^2 + $B$9^2)</f>
        <v>0.675731618414604</v>
      </c>
      <c r="T19" s="22" t="n">
        <f aca="false">R19/G19</f>
        <v>2495.22017901302</v>
      </c>
      <c r="U19" s="23" t="n">
        <f aca="false">R19/H19</f>
        <v>2495.22017901302</v>
      </c>
      <c r="V19" s="24" t="n">
        <f aca="false">R19/I19</f>
        <v>2495.22017901302</v>
      </c>
    </row>
    <row r="20" customFormat="false" ht="12.8" hidden="false" customHeight="false" outlineLevel="0" collapsed="false">
      <c r="A20" s="42" t="s">
        <v>51</v>
      </c>
      <c r="D20" s="13" t="s">
        <v>52</v>
      </c>
      <c r="E20" s="14" t="n">
        <v>51.5263518138262</v>
      </c>
      <c r="F20" s="15" t="n">
        <v>0.1</v>
      </c>
      <c r="G20" s="14" t="n">
        <v>2187.76162394955</v>
      </c>
      <c r="H20" s="14" t="n">
        <v>2187.76162394955</v>
      </c>
      <c r="I20" s="14" t="n">
        <v>2187.76162394955</v>
      </c>
      <c r="J20" s="15" t="n">
        <v>196</v>
      </c>
      <c r="K20" s="15" t="n">
        <v>0.2</v>
      </c>
      <c r="L20" s="16" t="n">
        <v>3319000</v>
      </c>
      <c r="M20" s="17" t="n">
        <v>0.01</v>
      </c>
      <c r="N20" s="18" t="n">
        <f aca="false">J20/L20</f>
        <v>5.9053931907201E-005</v>
      </c>
      <c r="O20" s="19" t="n">
        <f aca="false">SQRT(K20^2 + M20^2)</f>
        <v>0.200249843945008</v>
      </c>
      <c r="P20" s="20" t="n">
        <f aca="false">($B$15/E20)*N20</f>
        <v>272531.92682957</v>
      </c>
      <c r="Q20" s="19" t="n">
        <f aca="false">SQRT($B$16^2 + F20^2 + O20^2)</f>
        <v>0.675731618414604</v>
      </c>
      <c r="R20" s="20" t="n">
        <f aca="false">P20*$B$8</f>
        <v>27253.192682957</v>
      </c>
      <c r="S20" s="21" t="n">
        <f aca="false">SQRT(Q20^2 + $B$9^2)</f>
        <v>0.675731618414604</v>
      </c>
      <c r="T20" s="22" t="n">
        <f aca="false">R20/G20</f>
        <v>12.4571125046782</v>
      </c>
      <c r="U20" s="23" t="n">
        <f aca="false">R20/H20</f>
        <v>12.4571125046782</v>
      </c>
      <c r="V20" s="24" t="n">
        <f aca="false">R20/I20</f>
        <v>12.4571125046782</v>
      </c>
    </row>
    <row r="21" customFormat="false" ht="12.8" hidden="false" customHeight="false" outlineLevel="0" collapsed="false">
      <c r="A21" s="43" t="s">
        <v>53</v>
      </c>
      <c r="D21" s="13" t="s">
        <v>54</v>
      </c>
      <c r="E21" s="14" t="n">
        <v>52.0191649555099</v>
      </c>
      <c r="F21" s="15" t="n">
        <v>0.1</v>
      </c>
      <c r="G21" s="14" t="n">
        <v>331.131121482591</v>
      </c>
      <c r="H21" s="14" t="n">
        <v>2187.76162394955</v>
      </c>
      <c r="I21" s="14" t="n">
        <v>141253.754462276</v>
      </c>
      <c r="J21" s="15" t="n">
        <v>199</v>
      </c>
      <c r="K21" s="15" t="n">
        <v>0.2</v>
      </c>
      <c r="L21" s="16" t="n">
        <v>27200000</v>
      </c>
      <c r="M21" s="17" t="n">
        <v>0.01</v>
      </c>
      <c r="N21" s="18" t="n">
        <f aca="false">J21/L21</f>
        <v>7.31617647058824E-006</v>
      </c>
      <c r="O21" s="19" t="n">
        <f aca="false">SQRT(K21^2 + M21^2)</f>
        <v>0.200249843945008</v>
      </c>
      <c r="P21" s="20" t="n">
        <f aca="false">($B$15/E21)*N21</f>
        <v>33444.0418568796</v>
      </c>
      <c r="Q21" s="19" t="n">
        <f aca="false">SQRT($B$16^2 + F21^2 + O21^2)</f>
        <v>0.675731618414604</v>
      </c>
      <c r="R21" s="20" t="n">
        <f aca="false">P21*$B$8</f>
        <v>3344.40418568796</v>
      </c>
      <c r="S21" s="21" t="n">
        <f aca="false">SQRT(Q21^2 + $B$9^2)</f>
        <v>0.675731618414604</v>
      </c>
      <c r="T21" s="22" t="n">
        <f aca="false">R21/G21</f>
        <v>10.0999391742881</v>
      </c>
      <c r="U21" s="23" t="n">
        <f aca="false">R21/H21</f>
        <v>1.52868765457652</v>
      </c>
      <c r="V21" s="24" t="n">
        <f aca="false">R21/I21</f>
        <v>0.0236765684453445</v>
      </c>
    </row>
    <row r="22" customFormat="false" ht="12.8" hidden="false" customHeight="false" outlineLevel="0" collapsed="false">
      <c r="A22" s="44" t="s">
        <v>55</v>
      </c>
      <c r="D22" s="45" t="s">
        <v>56</v>
      </c>
      <c r="E22" s="46" t="n">
        <v>161.971252566735</v>
      </c>
      <c r="F22" s="47" t="n">
        <v>0.1</v>
      </c>
      <c r="G22" s="46" t="n">
        <v>38.0189396320561</v>
      </c>
      <c r="H22" s="46" t="n">
        <v>38.0189396320561</v>
      </c>
      <c r="I22" s="46" t="n">
        <v>38.0189396320561</v>
      </c>
      <c r="J22" s="47" t="n">
        <v>4103</v>
      </c>
      <c r="K22" s="47" t="n">
        <v>0.2</v>
      </c>
      <c r="L22" s="48" t="n">
        <v>53600000</v>
      </c>
      <c r="M22" s="49" t="n">
        <v>0.01</v>
      </c>
      <c r="N22" s="50" t="n">
        <f aca="false">J22/L22</f>
        <v>7.65485074626866E-005</v>
      </c>
      <c r="O22" s="51" t="n">
        <f aca="false">SQRT(K22^2 + M22^2)</f>
        <v>0.200249843945008</v>
      </c>
      <c r="P22" s="52" t="n">
        <f aca="false">($B$15/E22)*N22</f>
        <v>112381.997956706</v>
      </c>
      <c r="Q22" s="51" t="n">
        <f aca="false">SQRT($B$16^2 + F22^2 + O22^2)</f>
        <v>0.675731618414604</v>
      </c>
      <c r="R22" s="52" t="n">
        <f aca="false">P22*$B$8</f>
        <v>11238.1997956706</v>
      </c>
      <c r="S22" s="53" t="n">
        <f aca="false">SQRT(Q22^2 + $B$9^2)</f>
        <v>0.675731618414604</v>
      </c>
      <c r="T22" s="54" t="n">
        <f aca="false">R22/G22</f>
        <v>295.594772090776</v>
      </c>
      <c r="U22" s="55" t="n">
        <f aca="false">R22/H22</f>
        <v>295.594772090776</v>
      </c>
      <c r="V22" s="56" t="n">
        <f aca="false">R22/I22</f>
        <v>295.594772090776</v>
      </c>
    </row>
    <row r="23" customFormat="false" ht="12.8" hidden="false" customHeight="false" outlineLevel="0" collapsed="false">
      <c r="A23" s="57" t="s">
        <v>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2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false" hidden="false" outlineLevel="0" max="8" min="8" style="0" width="11.52"/>
    <col collapsed="false" customWidth="true" hidden="false" outlineLevel="0" max="9" min="9" style="0" width="18.52"/>
    <col collapsed="false" customWidth="true" hidden="false" outlineLevel="0" max="10" min="10" style="0" width="23.31"/>
    <col collapsed="false" customWidth="false" hidden="false" outlineLevel="0" max="13" min="11" style="0" width="11.52"/>
    <col collapsed="false" customWidth="true" hidden="false" outlineLevel="0" max="14" min="14" style="0" width="17.13"/>
    <col collapsed="false" customWidth="true" hidden="false" outlineLevel="0" max="15" min="15" style="0" width="15.43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3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20.68"/>
    <col collapsed="false" customWidth="true" hidden="false" outlineLevel="0" max="22" min="22" style="0" width="20.37"/>
    <col collapsed="false" customWidth="true" hidden="false" outlineLevel="0" max="23" min="23" style="0" width="21.61"/>
    <col collapsed="false" customWidth="false" hidden="false" outlineLevel="0" max="1025" min="24" style="0" width="11.52"/>
  </cols>
  <sheetData>
    <row r="1" customFormat="false" ht="47.5" hidden="false" customHeight="true" outlineLevel="0" collapsed="false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4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6" t="s">
        <v>15</v>
      </c>
      <c r="T1" s="7" t="s">
        <v>16</v>
      </c>
      <c r="U1" s="8" t="s">
        <v>17</v>
      </c>
      <c r="V1" s="9" t="s">
        <v>18</v>
      </c>
      <c r="W1" s="10"/>
      <c r="X1" s="10"/>
      <c r="Y1" s="10"/>
    </row>
    <row r="2" customFormat="false" ht="12.8" hidden="false" customHeight="false" outlineLevel="0" collapsed="false">
      <c r="A2" s="11" t="s">
        <v>19</v>
      </c>
      <c r="B2" s="12"/>
      <c r="D2" s="13" t="s">
        <v>20</v>
      </c>
      <c r="E2" s="14" t="n">
        <v>21.1827515400411</v>
      </c>
      <c r="F2" s="15" t="n">
        <v>0.1</v>
      </c>
      <c r="G2" s="14" t="n">
        <v>295.120922666639</v>
      </c>
      <c r="H2" s="14" t="n">
        <v>295.120922666639</v>
      </c>
      <c r="I2" s="14" t="n">
        <v>295.120922666639</v>
      </c>
      <c r="J2" s="15" t="n">
        <v>2274</v>
      </c>
      <c r="K2" s="15" t="n">
        <v>0.2</v>
      </c>
      <c r="L2" s="16" t="n">
        <v>20700000</v>
      </c>
      <c r="M2" s="17" t="n">
        <v>0.01</v>
      </c>
      <c r="N2" s="18" t="n">
        <f aca="false">J2/L2</f>
        <v>0.000109855072463768</v>
      </c>
      <c r="O2" s="19" t="n">
        <f aca="false">SQRT(K2^2 + M2^2)</f>
        <v>0.200249843945008</v>
      </c>
      <c r="P2" s="20" t="n">
        <f aca="false">($B$15/E2)*N2</f>
        <v>1233206.21539547</v>
      </c>
      <c r="Q2" s="19" t="n">
        <f aca="false">SQRT($B$16^2 + F2^2 + O2^2)</f>
        <v>0.675731618414604</v>
      </c>
      <c r="R2" s="20" t="n">
        <f aca="false">P2*$B$8</f>
        <v>12332.0621539547</v>
      </c>
      <c r="S2" s="21" t="n">
        <f aca="false">SQRT(Q2^2 + $B$9^2)</f>
        <v>0.675731618414604</v>
      </c>
      <c r="T2" s="22" t="n">
        <f aca="false">R2/G2</f>
        <v>41.7864719401297</v>
      </c>
      <c r="U2" s="23" t="n">
        <f aca="false">R2/H2</f>
        <v>41.7864719401297</v>
      </c>
      <c r="V2" s="24" t="n">
        <f aca="false">R2/I2</f>
        <v>41.7864719401297</v>
      </c>
    </row>
    <row r="3" customFormat="false" ht="12.8" hidden="false" customHeight="false" outlineLevel="0" collapsed="false">
      <c r="A3" s="25" t="s">
        <v>21</v>
      </c>
      <c r="B3" s="26" t="n">
        <v>1595922118633.11</v>
      </c>
      <c r="D3" s="13" t="s">
        <v>22</v>
      </c>
      <c r="E3" s="14" t="n">
        <v>342.231348391513</v>
      </c>
      <c r="F3" s="15" t="n">
        <v>0.1</v>
      </c>
      <c r="G3" s="14" t="n">
        <v>43.6515832240166</v>
      </c>
      <c r="H3" s="14" t="n">
        <v>186.208713666287</v>
      </c>
      <c r="I3" s="14" t="n">
        <v>1258.92541179417</v>
      </c>
      <c r="J3" s="15" t="n">
        <v>3183</v>
      </c>
      <c r="K3" s="15" t="n">
        <v>0.2</v>
      </c>
      <c r="L3" s="16" t="n">
        <v>41300000</v>
      </c>
      <c r="M3" s="17" t="n">
        <v>0.01</v>
      </c>
      <c r="N3" s="18" t="n">
        <f aca="false">J3/L3</f>
        <v>7.70702179176755E-005</v>
      </c>
      <c r="O3" s="19" t="n">
        <f aca="false">SQRT(K3^2 + M3^2)</f>
        <v>0.200249843945008</v>
      </c>
      <c r="P3" s="20" t="n">
        <f aca="false">($B$15/E3)*N3</f>
        <v>53550.651745016</v>
      </c>
      <c r="Q3" s="19" t="n">
        <f aca="false">SQRT($B$16^2 + F3^2 + O3^2)</f>
        <v>0.675731618414604</v>
      </c>
      <c r="R3" s="20" t="n">
        <f aca="false">P3*$B$8</f>
        <v>535.50651745016</v>
      </c>
      <c r="S3" s="21" t="n">
        <f aca="false">SQRT(Q3^2 + $B$9^2)</f>
        <v>0.675731618414604</v>
      </c>
      <c r="T3" s="22" t="n">
        <f aca="false">R3/G3</f>
        <v>12.2677455867289</v>
      </c>
      <c r="U3" s="23" t="n">
        <f aca="false">R3/H3</f>
        <v>2.87584027034237</v>
      </c>
      <c r="V3" s="24" t="n">
        <f aca="false">R3/I3</f>
        <v>0.425367946689532</v>
      </c>
    </row>
    <row r="4" customFormat="false" ht="12.8" hidden="false" customHeight="false" outlineLevel="0" collapsed="false">
      <c r="A4" s="25" t="s">
        <v>23</v>
      </c>
      <c r="B4" s="27" t="n">
        <v>0</v>
      </c>
      <c r="D4" s="13" t="s">
        <v>24</v>
      </c>
      <c r="E4" s="14" t="n">
        <v>282.546201232033</v>
      </c>
      <c r="F4" s="15" t="n">
        <v>0.1</v>
      </c>
      <c r="G4" s="14" t="n">
        <v>100</v>
      </c>
      <c r="H4" s="14" t="n">
        <v>457.088189614875</v>
      </c>
      <c r="I4" s="14" t="n">
        <v>4365.15832240166</v>
      </c>
      <c r="J4" s="15" t="n">
        <v>889</v>
      </c>
      <c r="K4" s="15" t="n">
        <v>0.2</v>
      </c>
      <c r="L4" s="16" t="n">
        <v>24200000</v>
      </c>
      <c r="M4" s="17" t="n">
        <v>0.01</v>
      </c>
      <c r="N4" s="18" t="n">
        <f aca="false">J4/L4</f>
        <v>3.67355371900826E-005</v>
      </c>
      <c r="O4" s="19" t="n">
        <f aca="false">SQRT(K4^2 + M4^2)</f>
        <v>0.200249843945008</v>
      </c>
      <c r="P4" s="20" t="n">
        <f aca="false">($B$15/E4)*N4</f>
        <v>30916.8247769612</v>
      </c>
      <c r="Q4" s="19" t="n">
        <f aca="false">SQRT($B$16^2 + F4^2 + O4^2)</f>
        <v>0.675731618414604</v>
      </c>
      <c r="R4" s="20" t="n">
        <f aca="false">P4*$B$8</f>
        <v>309.168247769612</v>
      </c>
      <c r="S4" s="21" t="n">
        <f aca="false">SQRT(Q4^2 + $B$9^2)</f>
        <v>0.675731618414604</v>
      </c>
      <c r="T4" s="22" t="n">
        <f aca="false">R4/G4</f>
        <v>3.09168247769612</v>
      </c>
      <c r="U4" s="23" t="n">
        <f aca="false">R4/H4</f>
        <v>0.676386427814085</v>
      </c>
      <c r="V4" s="24" t="n">
        <f aca="false">R4/I4</f>
        <v>0.0708263538078297</v>
      </c>
    </row>
    <row r="5" customFormat="false" ht="12.8" hidden="false" customHeight="false" outlineLevel="0" collapsed="false">
      <c r="A5" s="25" t="s">
        <v>25</v>
      </c>
      <c r="B5" s="27" t="n">
        <v>0.149</v>
      </c>
      <c r="D5" s="13" t="s">
        <v>26</v>
      </c>
      <c r="E5" s="14" t="n">
        <v>177.960301163587</v>
      </c>
      <c r="F5" s="15" t="n">
        <v>0.1</v>
      </c>
      <c r="G5" s="14" t="n">
        <v>301.995172040202</v>
      </c>
      <c r="H5" s="14" t="n">
        <v>1862.08713666287</v>
      </c>
      <c r="I5" s="14" t="n">
        <v>11481.5362149688</v>
      </c>
      <c r="J5" s="15" t="n">
        <v>51131</v>
      </c>
      <c r="K5" s="15" t="n">
        <v>0.2</v>
      </c>
      <c r="L5" s="16" t="n">
        <v>206100000</v>
      </c>
      <c r="M5" s="17" t="n">
        <v>0.01</v>
      </c>
      <c r="N5" s="18" t="n">
        <f aca="false">J5/L5</f>
        <v>0.000248088306647259</v>
      </c>
      <c r="O5" s="19" t="n">
        <f aca="false">SQRT(K5^2 + M5^2)</f>
        <v>0.200249843945008</v>
      </c>
      <c r="P5" s="20" t="n">
        <f aca="false">($B$15/E5)*N5</f>
        <v>331498.162181169</v>
      </c>
      <c r="Q5" s="19" t="n">
        <f aca="false">SQRT($B$16^2 + F5^2 + O5^2)</f>
        <v>0.675731618414604</v>
      </c>
      <c r="R5" s="20" t="n">
        <f aca="false">P5*$B$8</f>
        <v>3314.98162181169</v>
      </c>
      <c r="S5" s="21" t="n">
        <f aca="false">SQRT(Q5^2 + $B$9^2)</f>
        <v>0.675731618414604</v>
      </c>
      <c r="T5" s="22" t="n">
        <f aca="false">R5/G5</f>
        <v>10.9769358212468</v>
      </c>
      <c r="U5" s="23" t="n">
        <f aca="false">R5/H5</f>
        <v>1.7802505352959</v>
      </c>
      <c r="V5" s="24" t="n">
        <f aca="false">R5/I5</f>
        <v>0.288722829397155</v>
      </c>
    </row>
    <row r="6" customFormat="false" ht="12.8" hidden="false" customHeight="false" outlineLevel="0" collapsed="false">
      <c r="A6" s="25" t="s">
        <v>27</v>
      </c>
      <c r="B6" s="27" t="n">
        <v>0.095</v>
      </c>
      <c r="D6" s="13" t="s">
        <v>28</v>
      </c>
      <c r="E6" s="14" t="n">
        <v>786.036960985626</v>
      </c>
      <c r="F6" s="15" t="n">
        <v>0.1</v>
      </c>
      <c r="G6" s="14" t="n">
        <v>1862.08713666287</v>
      </c>
      <c r="H6" s="14" t="n">
        <v>33113.1121482591</v>
      </c>
      <c r="I6" s="14" t="n">
        <v>501187.233627272</v>
      </c>
      <c r="J6" s="15" t="n">
        <v>30884</v>
      </c>
      <c r="K6" s="15" t="n">
        <v>0.2</v>
      </c>
      <c r="L6" s="16" t="n">
        <v>36000000</v>
      </c>
      <c r="M6" s="17" t="n">
        <v>0.01</v>
      </c>
      <c r="N6" s="18" t="n">
        <f aca="false">J6/L6</f>
        <v>0.000857888888888889</v>
      </c>
      <c r="O6" s="19" t="n">
        <f aca="false">SQRT(K6^2 + M6^2)</f>
        <v>0.200249843945008</v>
      </c>
      <c r="P6" s="20" t="n">
        <f aca="false">($B$15/E6)*N6</f>
        <v>259529.086084194</v>
      </c>
      <c r="Q6" s="19" t="n">
        <f aca="false">SQRT($B$16^2 + F6^2 + O6^2)</f>
        <v>0.675731618414604</v>
      </c>
      <c r="R6" s="20" t="n">
        <f aca="false">P6*$B$8</f>
        <v>2595.29086084194</v>
      </c>
      <c r="S6" s="21" t="n">
        <f aca="false">SQRT(Q6^2 + $B$9^2)</f>
        <v>0.675731618414604</v>
      </c>
      <c r="T6" s="22" t="n">
        <f aca="false">R6/G6</f>
        <v>1.39375371310124</v>
      </c>
      <c r="U6" s="23" t="n">
        <f aca="false">R6/H6</f>
        <v>0.0783765310014325</v>
      </c>
      <c r="V6" s="24" t="n">
        <f aca="false">R6/I6</f>
        <v>0.00517828605102107</v>
      </c>
    </row>
    <row r="7" customFormat="false" ht="12.8" hidden="false" customHeight="false" outlineLevel="0" collapsed="false">
      <c r="A7" s="25" t="s">
        <v>29</v>
      </c>
      <c r="B7" s="28" t="n">
        <v>1</v>
      </c>
      <c r="D7" s="13" t="s">
        <v>30</v>
      </c>
      <c r="E7" s="14" t="n">
        <v>30.1163586584531</v>
      </c>
      <c r="F7" s="15" t="n">
        <v>0.1</v>
      </c>
      <c r="G7" s="14" t="n">
        <v>3311.31121482591</v>
      </c>
      <c r="H7" s="14" t="n">
        <v>3311.31121482591</v>
      </c>
      <c r="I7" s="14" t="n">
        <v>3311.31121482591</v>
      </c>
      <c r="J7" s="15" t="n">
        <v>1060</v>
      </c>
      <c r="K7" s="15" t="n">
        <v>0.2</v>
      </c>
      <c r="L7" s="16" t="n">
        <v>15500000</v>
      </c>
      <c r="M7" s="17" t="n">
        <v>0.01</v>
      </c>
      <c r="N7" s="18" t="n">
        <f aca="false">J7/L7</f>
        <v>6.83870967741936E-005</v>
      </c>
      <c r="O7" s="19" t="n">
        <f aca="false">SQRT(K7^2 + M7^2)</f>
        <v>0.200249843945008</v>
      </c>
      <c r="P7" s="20" t="n">
        <f aca="false">($B$15/E7)*N7</f>
        <v>539970.04617025</v>
      </c>
      <c r="Q7" s="19" t="n">
        <f aca="false">SQRT($B$16^2 + F7^2 + O7^2)</f>
        <v>0.675731618414604</v>
      </c>
      <c r="R7" s="20" t="n">
        <f aca="false">P7*$B$8</f>
        <v>5399.7004617025</v>
      </c>
      <c r="S7" s="21" t="n">
        <f aca="false">SQRT(Q7^2 + $B$9^2)</f>
        <v>0.675731618414604</v>
      </c>
      <c r="T7" s="22" t="n">
        <f aca="false">R7/G7</f>
        <v>1.6306834698974</v>
      </c>
      <c r="U7" s="23" t="n">
        <f aca="false">R7/H7</f>
        <v>1.6306834698974</v>
      </c>
      <c r="V7" s="24" t="n">
        <f aca="false">R7/I7</f>
        <v>1.6306834698974</v>
      </c>
    </row>
    <row r="8" customFormat="false" ht="12.8" hidden="false" customHeight="false" outlineLevel="0" collapsed="false">
      <c r="A8" s="25" t="s">
        <v>31</v>
      </c>
      <c r="B8" s="29" t="n">
        <v>0.01</v>
      </c>
      <c r="D8" s="30" t="s">
        <v>32</v>
      </c>
      <c r="E8" s="14" t="n">
        <v>312.11498973306</v>
      </c>
      <c r="F8" s="15" t="n">
        <v>0.1</v>
      </c>
      <c r="G8" s="14" t="n">
        <v>26.9153480392692</v>
      </c>
      <c r="H8" s="14" t="n">
        <v>26.9153480392692</v>
      </c>
      <c r="I8" s="14" t="n">
        <v>26.9153480392692</v>
      </c>
      <c r="J8" s="15" t="n">
        <v>73300</v>
      </c>
      <c r="K8" s="15" t="n">
        <v>0.2</v>
      </c>
      <c r="L8" s="16" t="n">
        <v>32800000</v>
      </c>
      <c r="M8" s="17" t="n">
        <v>0.01</v>
      </c>
      <c r="N8" s="18" t="n">
        <f aca="false">J8/L8</f>
        <v>0.00223475609756098</v>
      </c>
      <c r="O8" s="19" t="n">
        <f aca="false">SQRT(K8^2 + M8^2)</f>
        <v>0.200249843945008</v>
      </c>
      <c r="P8" s="20" t="n">
        <f aca="false">($B$15/E8)*N8</f>
        <v>1702603.28299455</v>
      </c>
      <c r="Q8" s="19" t="n">
        <f aca="false">SQRT($B$16^2 + F8^2 + O8^2)</f>
        <v>0.675731618414604</v>
      </c>
      <c r="R8" s="20" t="n">
        <f aca="false">P8*$B$8</f>
        <v>17026.0328299455</v>
      </c>
      <c r="S8" s="21" t="n">
        <f aca="false">SQRT(Q8^2 + $B$9^2)</f>
        <v>0.675731618414604</v>
      </c>
      <c r="T8" s="22" t="n">
        <f aca="false">R8/G8</f>
        <v>632.577100808977</v>
      </c>
      <c r="U8" s="32" t="n">
        <f aca="false">R8/H8</f>
        <v>632.577100808977</v>
      </c>
      <c r="V8" s="24" t="n">
        <f aca="false">R8/I8</f>
        <v>632.577100808977</v>
      </c>
    </row>
    <row r="9" customFormat="false" ht="12.8" hidden="false" customHeight="false" outlineLevel="0" collapsed="false">
      <c r="A9" s="33" t="s">
        <v>33</v>
      </c>
      <c r="B9" s="34" t="n">
        <v>0</v>
      </c>
      <c r="D9" s="13" t="s">
        <v>34</v>
      </c>
      <c r="E9" s="14" t="n">
        <v>235.455167693361</v>
      </c>
      <c r="F9" s="15" t="n">
        <v>0.1</v>
      </c>
      <c r="G9" s="14" t="n">
        <v>74.1310241300918</v>
      </c>
      <c r="H9" s="14" t="n">
        <v>74.1310241300918</v>
      </c>
      <c r="I9" s="14" t="n">
        <v>74.1310241300918</v>
      </c>
      <c r="J9" s="15" t="n">
        <v>93014</v>
      </c>
      <c r="K9" s="15" t="n">
        <v>0.2</v>
      </c>
      <c r="L9" s="16" t="n">
        <v>64600000</v>
      </c>
      <c r="M9" s="17" t="n">
        <v>0.01</v>
      </c>
      <c r="N9" s="18" t="n">
        <f aca="false">J9/L9</f>
        <v>0.00143984520123839</v>
      </c>
      <c r="O9" s="19" t="n">
        <f aca="false">SQRT(K9^2 + M9^2)</f>
        <v>0.200249843945008</v>
      </c>
      <c r="P9" s="20" t="n">
        <f aca="false">($B$15/E9)*N9</f>
        <v>1454137.71615089</v>
      </c>
      <c r="Q9" s="19" t="n">
        <f aca="false">SQRT($B$16^2 + F9^2 + O9^2)</f>
        <v>0.675731618414604</v>
      </c>
      <c r="R9" s="20" t="n">
        <f aca="false">P9*$B$8</f>
        <v>14541.3771615089</v>
      </c>
      <c r="S9" s="21" t="n">
        <f aca="false">SQRT(Q9^2 + $B$9^2)</f>
        <v>0.675731618414604</v>
      </c>
      <c r="T9" s="22" t="n">
        <f aca="false">R9/G9</f>
        <v>196.157780526415</v>
      </c>
      <c r="U9" s="23" t="n">
        <f aca="false">R9/H9</f>
        <v>196.157780526415</v>
      </c>
      <c r="V9" s="24" t="n">
        <f aca="false">R9/I9</f>
        <v>196.157780526415</v>
      </c>
    </row>
    <row r="10" customFormat="false" ht="12.8" hidden="false" customHeight="false" outlineLevel="0" collapsed="false">
      <c r="D10" s="30" t="s">
        <v>35</v>
      </c>
      <c r="E10" s="14" t="n">
        <v>320.602327173169</v>
      </c>
      <c r="F10" s="15" t="n">
        <v>0.1</v>
      </c>
      <c r="G10" s="14" t="n">
        <v>5.75439937337157</v>
      </c>
      <c r="H10" s="14" t="n">
        <v>37.8442584717093</v>
      </c>
      <c r="I10" s="14" t="n">
        <v>186.208713666287</v>
      </c>
      <c r="J10" s="15" t="n">
        <v>158153</v>
      </c>
      <c r="K10" s="15" t="n">
        <v>0.2</v>
      </c>
      <c r="L10" s="16" t="n">
        <v>66200000</v>
      </c>
      <c r="M10" s="17" t="n">
        <v>0.01</v>
      </c>
      <c r="N10" s="18" t="n">
        <f aca="false">J10/L10</f>
        <v>0.00238901812688822</v>
      </c>
      <c r="O10" s="19" t="n">
        <f aca="false">SQRT(K10^2 + M10^2)</f>
        <v>0.200249843945008</v>
      </c>
      <c r="P10" s="20" t="n">
        <f aca="false">($B$15/E10)*N10</f>
        <v>1771947.03705345</v>
      </c>
      <c r="Q10" s="19" t="n">
        <f aca="false">SQRT($B$16^2 + F10^2 + O10^2)</f>
        <v>0.675731618414604</v>
      </c>
      <c r="R10" s="20" t="n">
        <f aca="false">P10*$B$8</f>
        <v>17719.4703705345</v>
      </c>
      <c r="S10" s="21" t="n">
        <f aca="false">SQRT(Q10^2 + $B$9^2)</f>
        <v>0.675731618414604</v>
      </c>
      <c r="T10" s="22" t="n">
        <f aca="false">R10/G10</f>
        <v>3079.29102949148</v>
      </c>
      <c r="U10" s="32" t="n">
        <f aca="false">R10/H10</f>
        <v>468.22083682207</v>
      </c>
      <c r="V10" s="24" t="n">
        <f aca="false">R10/I10</f>
        <v>95.1591900381757</v>
      </c>
    </row>
    <row r="11" customFormat="false" ht="12.8" hidden="false" customHeight="false" outlineLevel="0" collapsed="false">
      <c r="D11" s="13" t="s">
        <v>36</v>
      </c>
      <c r="E11" s="14" t="n">
        <v>82.135523613963</v>
      </c>
      <c r="F11" s="15" t="n">
        <v>0.1</v>
      </c>
      <c r="G11" s="14" t="n">
        <v>1000</v>
      </c>
      <c r="H11" s="14" t="n">
        <v>4365.15832240166</v>
      </c>
      <c r="I11" s="14" t="n">
        <v>15848.9319246111</v>
      </c>
      <c r="J11" s="15" t="n">
        <v>8471</v>
      </c>
      <c r="K11" s="15" t="n">
        <v>0.2</v>
      </c>
      <c r="L11" s="16" t="n">
        <v>261500000</v>
      </c>
      <c r="M11" s="17" t="n">
        <v>0.01</v>
      </c>
      <c r="N11" s="18" t="n">
        <f aca="false">J11/L11</f>
        <v>3.23938814531549E-005</v>
      </c>
      <c r="O11" s="19" t="n">
        <f aca="false">SQRT(K11^2 + M11^2)</f>
        <v>0.200249843945008</v>
      </c>
      <c r="P11" s="20" t="n">
        <f aca="false">($B$15/E11)*N11</f>
        <v>93784.2523803103</v>
      </c>
      <c r="Q11" s="19" t="n">
        <f aca="false">SQRT($B$16^2 + F11^2 + O11^2)</f>
        <v>0.675731618414604</v>
      </c>
      <c r="R11" s="20" t="n">
        <f aca="false">P11*$B$8</f>
        <v>937.842523803103</v>
      </c>
      <c r="S11" s="21" t="n">
        <f aca="false">SQRT(Q11^2 + $B$9^2)</f>
        <v>0.675731618414604</v>
      </c>
      <c r="T11" s="22" t="n">
        <f aca="false">R11/G11</f>
        <v>0.937842523803103</v>
      </c>
      <c r="U11" s="23" t="n">
        <f aca="false">R11/H11</f>
        <v>0.214847310117062</v>
      </c>
      <c r="V11" s="24" t="n">
        <f aca="false">R11/I11</f>
        <v>0.059173862835941</v>
      </c>
    </row>
    <row r="12" customFormat="false" ht="12.8" hidden="false" customHeight="false" outlineLevel="0" collapsed="false">
      <c r="A12" s="35" t="s">
        <v>37</v>
      </c>
      <c r="B12" s="36"/>
      <c r="D12" s="30" t="s">
        <v>38</v>
      </c>
      <c r="E12" s="14" t="n">
        <v>95.9342915811088</v>
      </c>
      <c r="F12" s="15" t="n">
        <v>0.1</v>
      </c>
      <c r="G12" s="14" t="n">
        <v>1</v>
      </c>
      <c r="H12" s="14" t="n">
        <v>5.49540873857625</v>
      </c>
      <c r="I12" s="14" t="n">
        <v>17.7827941003892</v>
      </c>
      <c r="J12" s="15" t="n">
        <v>3291</v>
      </c>
      <c r="K12" s="15" t="n">
        <v>0.2</v>
      </c>
      <c r="L12" s="16" t="n">
        <v>32300000</v>
      </c>
      <c r="M12" s="17" t="n">
        <v>0.01</v>
      </c>
      <c r="N12" s="18" t="n">
        <f aca="false">J12/L12</f>
        <v>0.000101888544891641</v>
      </c>
      <c r="O12" s="19" t="n">
        <f aca="false">SQRT(K12^2 + M12^2)</f>
        <v>0.200249843945008</v>
      </c>
      <c r="P12" s="20" t="n">
        <f aca="false">($B$15/E12)*N12</f>
        <v>252551.2075239</v>
      </c>
      <c r="Q12" s="19" t="n">
        <f aca="false">SQRT($B$16^2 + F12^2 + O12^2)</f>
        <v>0.675731618414604</v>
      </c>
      <c r="R12" s="20" t="n">
        <f aca="false">P12*$B$8</f>
        <v>2525.512075239</v>
      </c>
      <c r="S12" s="21" t="n">
        <f aca="false">SQRT(Q12^2 + $B$9^2)</f>
        <v>0.675731618414604</v>
      </c>
      <c r="T12" s="22" t="n">
        <f aca="false">R12/G12</f>
        <v>2525.512075239</v>
      </c>
      <c r="U12" s="32" t="n">
        <f aca="false">R12/H12</f>
        <v>459.567649174228</v>
      </c>
      <c r="V12" s="24" t="n">
        <f aca="false">R12/I12</f>
        <v>142.019980717413</v>
      </c>
    </row>
    <row r="13" customFormat="false" ht="12.8" hidden="false" customHeight="false" outlineLevel="0" collapsed="false">
      <c r="A13" s="37" t="s">
        <v>39</v>
      </c>
      <c r="B13" s="38" t="n">
        <f aca="false">B5/B7</f>
        <v>0.149</v>
      </c>
      <c r="D13" s="13" t="s">
        <v>40</v>
      </c>
      <c r="E13" s="14" t="n">
        <v>15.9342915811088</v>
      </c>
      <c r="F13" s="15" t="n">
        <v>0.1</v>
      </c>
      <c r="G13" s="14" t="n">
        <v>186.208713666287</v>
      </c>
      <c r="H13" s="14" t="n">
        <v>1584.89319246111</v>
      </c>
      <c r="I13" s="14" t="n">
        <v>3019.95172040202</v>
      </c>
      <c r="J13" s="15" t="n">
        <v>323</v>
      </c>
      <c r="K13" s="15" t="n">
        <v>0.2</v>
      </c>
      <c r="L13" s="16" t="n">
        <v>13200000</v>
      </c>
      <c r="M13" s="17" t="n">
        <v>0.01</v>
      </c>
      <c r="N13" s="18" t="n">
        <f aca="false">J13/L13</f>
        <v>2.4469696969697E-005</v>
      </c>
      <c r="O13" s="19" t="n">
        <f aca="false">SQRT(K13^2 + M13^2)</f>
        <v>0.200249843945008</v>
      </c>
      <c r="P13" s="20" t="n">
        <f aca="false">($B$15/E13)*N13</f>
        <v>365168.908468867</v>
      </c>
      <c r="Q13" s="19" t="n">
        <f aca="false">SQRT($B$16^2 + F13^2 + O13^2)</f>
        <v>0.675731618414604</v>
      </c>
      <c r="R13" s="20" t="n">
        <f aca="false">P13*$B$8</f>
        <v>3651.68908468867</v>
      </c>
      <c r="S13" s="21" t="n">
        <f aca="false">SQRT(Q13^2 + $B$9^2)</f>
        <v>0.675731618414604</v>
      </c>
      <c r="T13" s="22" t="n">
        <f aca="false">R13/G13</f>
        <v>19.61073148936</v>
      </c>
      <c r="U13" s="23" t="n">
        <f aca="false">R13/H13</f>
        <v>2.30406004774248</v>
      </c>
      <c r="V13" s="24" t="n">
        <f aca="false">R13/I13</f>
        <v>1.20918790191869</v>
      </c>
    </row>
    <row r="14" customFormat="false" ht="12.8" hidden="false" customHeight="false" outlineLevel="0" collapsed="false">
      <c r="A14" s="37" t="s">
        <v>41</v>
      </c>
      <c r="B14" s="38" t="n">
        <f aca="false">B6/B7</f>
        <v>0.095</v>
      </c>
      <c r="D14" s="13" t="s">
        <v>42</v>
      </c>
      <c r="E14" s="14" t="n">
        <v>307.926078028747</v>
      </c>
      <c r="F14" s="15" t="n">
        <v>0.1</v>
      </c>
      <c r="G14" s="14" t="n">
        <v>2511.88643150958</v>
      </c>
      <c r="H14" s="14" t="n">
        <v>2511.88643150958</v>
      </c>
      <c r="I14" s="14" t="n">
        <v>2511.88643150958</v>
      </c>
      <c r="J14" s="15" t="n">
        <v>7604</v>
      </c>
      <c r="K14" s="15" t="n">
        <v>0.2</v>
      </c>
      <c r="L14" s="16" t="n">
        <v>4700000</v>
      </c>
      <c r="M14" s="17" t="n">
        <v>0.01</v>
      </c>
      <c r="N14" s="18" t="n">
        <f aca="false">J14/L14</f>
        <v>0.00161787234042553</v>
      </c>
      <c r="O14" s="19" t="n">
        <f aca="false">SQRT(K14^2 + M14^2)</f>
        <v>0.200249843945008</v>
      </c>
      <c r="P14" s="20" t="n">
        <f aca="false">($B$15/E14)*N14</f>
        <v>1249383.43056592</v>
      </c>
      <c r="Q14" s="19" t="n">
        <f aca="false">SQRT($B$16^2 + F14^2 + O14^2)</f>
        <v>0.675731618414604</v>
      </c>
      <c r="R14" s="20" t="n">
        <f aca="false">P14*$B$8</f>
        <v>12493.8343056592</v>
      </c>
      <c r="S14" s="21" t="n">
        <f aca="false">SQRT(Q14^2 + $B$9^2)</f>
        <v>0.675731618414604</v>
      </c>
      <c r="T14" s="22" t="n">
        <f aca="false">R14/G14</f>
        <v>4.97388502479019</v>
      </c>
      <c r="U14" s="23" t="n">
        <f aca="false">R14/H14</f>
        <v>4.97388502479019</v>
      </c>
      <c r="V14" s="24" t="n">
        <f aca="false">R14/I14</f>
        <v>4.97388502479019</v>
      </c>
    </row>
    <row r="15" customFormat="false" ht="12.8" hidden="false" customHeight="false" outlineLevel="0" collapsed="false">
      <c r="A15" s="37" t="s">
        <v>43</v>
      </c>
      <c r="B15" s="38" t="n">
        <f aca="false">B13*B3</f>
        <v>237792395676.333</v>
      </c>
      <c r="D15" s="13" t="s">
        <v>44</v>
      </c>
      <c r="E15" s="14" t="n">
        <v>608.624229979466</v>
      </c>
      <c r="F15" s="15" t="n">
        <v>0.1</v>
      </c>
      <c r="G15" s="14" t="n">
        <v>1148.15362149688</v>
      </c>
      <c r="H15" s="14" t="n">
        <v>1148.15362149688</v>
      </c>
      <c r="I15" s="14" t="n">
        <v>1148.15362149688</v>
      </c>
      <c r="J15" s="15" t="n">
        <v>201</v>
      </c>
      <c r="K15" s="15" t="n">
        <v>0.2</v>
      </c>
      <c r="L15" s="16" t="n">
        <v>4300000</v>
      </c>
      <c r="M15" s="17" t="n">
        <v>0.01</v>
      </c>
      <c r="N15" s="18" t="n">
        <f aca="false">J15/L15</f>
        <v>4.67441860465116E-005</v>
      </c>
      <c r="O15" s="19" t="n">
        <f aca="false">SQRT(K15^2 + M15^2)</f>
        <v>0.200249843945008</v>
      </c>
      <c r="P15" s="20" t="n">
        <f aca="false">($B$15/E15)*N15</f>
        <v>18263.1769101852</v>
      </c>
      <c r="Q15" s="19" t="n">
        <f aca="false">SQRT($B$16^2 + F15^2 + O15^2)</f>
        <v>0.675731618414604</v>
      </c>
      <c r="R15" s="20" t="n">
        <f aca="false">P15*$B$8</f>
        <v>182.631769101852</v>
      </c>
      <c r="S15" s="21" t="n">
        <f aca="false">SQRT(Q15^2 + $B$9^2)</f>
        <v>0.675731618414604</v>
      </c>
      <c r="T15" s="22" t="n">
        <f aca="false">R15/G15</f>
        <v>0.159065621256979</v>
      </c>
      <c r="U15" s="23" t="n">
        <f aca="false">R15/H15</f>
        <v>0.159065621256979</v>
      </c>
      <c r="V15" s="24" t="n">
        <f aca="false">R15/I15</f>
        <v>0.159065621256979</v>
      </c>
    </row>
    <row r="16" customFormat="false" ht="12.8" hidden="false" customHeight="false" outlineLevel="0" collapsed="false">
      <c r="A16" s="39" t="s">
        <v>45</v>
      </c>
      <c r="B16" s="40" t="n">
        <f aca="false">SQRT((B14/B13)^2 + (B4/B3)^2)</f>
        <v>0.63758389261745</v>
      </c>
      <c r="D16" s="13" t="s">
        <v>46</v>
      </c>
      <c r="E16" s="14" t="n">
        <v>109.514031485284</v>
      </c>
      <c r="F16" s="15" t="n">
        <v>0.1</v>
      </c>
      <c r="G16" s="14" t="n">
        <v>38.0189396320561</v>
      </c>
      <c r="H16" s="14" t="n">
        <v>38.0189396320561</v>
      </c>
      <c r="I16" s="14" t="n">
        <v>38.0189396320561</v>
      </c>
      <c r="J16" s="15" t="n">
        <v>9070</v>
      </c>
      <c r="K16" s="15" t="n">
        <v>0.2</v>
      </c>
      <c r="L16" s="16" t="n">
        <v>38000000</v>
      </c>
      <c r="M16" s="17" t="n">
        <v>0.01</v>
      </c>
      <c r="N16" s="18" t="n">
        <f aca="false">J16/L16</f>
        <v>0.000238684210526316</v>
      </c>
      <c r="O16" s="19" t="n">
        <f aca="false">SQRT(K16^2 + M16^2)</f>
        <v>0.200249843945008</v>
      </c>
      <c r="P16" s="20" t="n">
        <f aca="false">($B$15/E16)*N16</f>
        <v>518265.006423344</v>
      </c>
      <c r="Q16" s="19" t="n">
        <f aca="false">SQRT($B$16^2 + F16^2 + O16^2)</f>
        <v>0.675731618414604</v>
      </c>
      <c r="R16" s="20" t="n">
        <f aca="false">P16*$B$8</f>
        <v>5182.65006423344</v>
      </c>
      <c r="S16" s="21" t="n">
        <f aca="false">SQRT(Q16^2 + $B$9^2)</f>
        <v>0.675731618414604</v>
      </c>
      <c r="T16" s="22" t="n">
        <f aca="false">R16/G16</f>
        <v>136.317585771478</v>
      </c>
      <c r="U16" s="23" t="n">
        <f aca="false">R16/H16</f>
        <v>136.317585771478</v>
      </c>
      <c r="V16" s="24" t="n">
        <f aca="false">R16/I16</f>
        <v>136.317585771478</v>
      </c>
    </row>
    <row r="17" customFormat="false" ht="12.8" hidden="false" customHeight="false" outlineLevel="0" collapsed="false">
      <c r="D17" s="13" t="s">
        <v>47</v>
      </c>
      <c r="E17" s="14" t="n">
        <v>252.42984257358</v>
      </c>
      <c r="F17" s="15" t="n">
        <v>0.1</v>
      </c>
      <c r="G17" s="14" t="n">
        <v>457.088189614875</v>
      </c>
      <c r="H17" s="14" t="n">
        <v>5623.41325190349</v>
      </c>
      <c r="I17" s="14" t="n">
        <v>30199.5172040202</v>
      </c>
      <c r="J17" s="15" t="n">
        <v>116768</v>
      </c>
      <c r="K17" s="15" t="n">
        <v>0.2</v>
      </c>
      <c r="L17" s="16" t="n">
        <v>145200000</v>
      </c>
      <c r="M17" s="17" t="n">
        <v>0.01</v>
      </c>
      <c r="N17" s="18" t="n">
        <f aca="false">J17/L17</f>
        <v>0.000804187327823691</v>
      </c>
      <c r="O17" s="19" t="n">
        <f aca="false">SQRT(K17^2 + M17^2)</f>
        <v>0.200249843945008</v>
      </c>
      <c r="P17" s="20" t="n">
        <f aca="false">($B$15/E17)*N17</f>
        <v>757555.561997403</v>
      </c>
      <c r="Q17" s="19" t="n">
        <f aca="false">SQRT($B$16^2 + F17^2 + O17^2)</f>
        <v>0.675731618414604</v>
      </c>
      <c r="R17" s="20" t="n">
        <f aca="false">P17*$B$8</f>
        <v>7575.55561997403</v>
      </c>
      <c r="S17" s="21" t="n">
        <f aca="false">SQRT(Q17^2 + $B$9^2)</f>
        <v>0.675731618414604</v>
      </c>
      <c r="T17" s="22" t="n">
        <f aca="false">R17/G17</f>
        <v>16.5735098654746</v>
      </c>
      <c r="U17" s="23" t="n">
        <f aca="false">R17/H17</f>
        <v>1.34714545786045</v>
      </c>
      <c r="V17" s="24" t="n">
        <f aca="false">R17/I17</f>
        <v>0.250850222829574</v>
      </c>
    </row>
    <row r="18" customFormat="false" ht="12.8" hidden="false" customHeight="false" outlineLevel="0" collapsed="false">
      <c r="D18" s="13" t="s">
        <v>48</v>
      </c>
      <c r="E18" s="14" t="n">
        <v>283.367556468172</v>
      </c>
      <c r="F18" s="15" t="n">
        <v>0.1</v>
      </c>
      <c r="G18" s="14" t="n">
        <v>436.515832240166</v>
      </c>
      <c r="H18" s="14" t="n">
        <v>1949.84459975805</v>
      </c>
      <c r="I18" s="14" t="n">
        <v>3981.07170553497</v>
      </c>
      <c r="J18" s="15" t="n">
        <v>18633</v>
      </c>
      <c r="K18" s="15" t="n">
        <v>0.2</v>
      </c>
      <c r="L18" s="16" t="n">
        <v>10230000</v>
      </c>
      <c r="M18" s="17" t="n">
        <v>0.01</v>
      </c>
      <c r="N18" s="18" t="n">
        <f aca="false">J18/L18</f>
        <v>0.00182140762463343</v>
      </c>
      <c r="O18" s="19" t="n">
        <f aca="false">SQRT(K18^2 + M18^2)</f>
        <v>0.200249843945008</v>
      </c>
      <c r="P18" s="20" t="n">
        <f aca="false">($B$15/E18)*N18</f>
        <v>1528463.20151464</v>
      </c>
      <c r="Q18" s="19" t="n">
        <f aca="false">SQRT($B$16^2 + F18^2 + O18^2)</f>
        <v>0.675731618414604</v>
      </c>
      <c r="R18" s="20" t="n">
        <f aca="false">P18*$B$8</f>
        <v>15284.6320151464</v>
      </c>
      <c r="S18" s="21" t="n">
        <f aca="false">SQRT(Q18^2 + $B$9^2)</f>
        <v>0.675731618414604</v>
      </c>
      <c r="T18" s="22" t="n">
        <f aca="false">R18/G18</f>
        <v>35.0150690679576</v>
      </c>
      <c r="U18" s="23" t="n">
        <f aca="false">R18/H18</f>
        <v>7.8388975290867</v>
      </c>
      <c r="V18" s="24" t="n">
        <f aca="false">R18/I18</f>
        <v>3.83932597694633</v>
      </c>
    </row>
    <row r="19" customFormat="false" ht="12.8" hidden="false" customHeight="false" outlineLevel="0" collapsed="false">
      <c r="A19" s="41" t="s">
        <v>49</v>
      </c>
      <c r="D19" s="13" t="s">
        <v>50</v>
      </c>
      <c r="E19" s="14" t="n">
        <v>187.542778918549</v>
      </c>
      <c r="F19" s="15" t="n">
        <v>0.1</v>
      </c>
      <c r="G19" s="14" t="n">
        <v>51.2861383991365</v>
      </c>
      <c r="H19" s="14" t="n">
        <v>51.2861383991365</v>
      </c>
      <c r="I19" s="14" t="n">
        <v>51.2861383991365</v>
      </c>
      <c r="J19" s="15" t="n">
        <v>59497</v>
      </c>
      <c r="K19" s="15" t="n">
        <v>0.2</v>
      </c>
      <c r="L19" s="16" t="n">
        <v>58950000</v>
      </c>
      <c r="M19" s="17" t="n">
        <v>0.01</v>
      </c>
      <c r="N19" s="18" t="n">
        <f aca="false">J19/L19</f>
        <v>0.00100927905004241</v>
      </c>
      <c r="O19" s="19" t="n">
        <f aca="false">SQRT(K19^2 + M19^2)</f>
        <v>0.200249843945008</v>
      </c>
      <c r="P19" s="20" t="n">
        <f aca="false">($B$15/E19)*N19</f>
        <v>1279702.0743718</v>
      </c>
      <c r="Q19" s="19" t="n">
        <f aca="false">SQRT($B$16^2 + F19^2 + O19^2)</f>
        <v>0.675731618414604</v>
      </c>
      <c r="R19" s="20" t="n">
        <f aca="false">P19*$B$8</f>
        <v>12797.020743718</v>
      </c>
      <c r="S19" s="21" t="n">
        <f aca="false">SQRT(Q19^2 + $B$9^2)</f>
        <v>0.675731618414604</v>
      </c>
      <c r="T19" s="22" t="n">
        <f aca="false">R19/G19</f>
        <v>249.522017901302</v>
      </c>
      <c r="U19" s="23" t="n">
        <f aca="false">R19/H19</f>
        <v>249.522017901302</v>
      </c>
      <c r="V19" s="24" t="n">
        <f aca="false">R19/I19</f>
        <v>249.522017901302</v>
      </c>
    </row>
    <row r="20" customFormat="false" ht="12.8" hidden="false" customHeight="false" outlineLevel="0" collapsed="false">
      <c r="A20" s="42" t="s">
        <v>51</v>
      </c>
      <c r="D20" s="13" t="s">
        <v>52</v>
      </c>
      <c r="E20" s="14" t="n">
        <v>51.5263518138262</v>
      </c>
      <c r="F20" s="15" t="n">
        <v>0.1</v>
      </c>
      <c r="G20" s="14" t="n">
        <v>2187.76162394955</v>
      </c>
      <c r="H20" s="14" t="n">
        <v>2187.76162394955</v>
      </c>
      <c r="I20" s="14" t="n">
        <v>2187.76162394955</v>
      </c>
      <c r="J20" s="15" t="n">
        <v>196</v>
      </c>
      <c r="K20" s="15" t="n">
        <v>0.2</v>
      </c>
      <c r="L20" s="16" t="n">
        <v>3319000</v>
      </c>
      <c r="M20" s="17" t="n">
        <v>0.01</v>
      </c>
      <c r="N20" s="18" t="n">
        <f aca="false">J20/L20</f>
        <v>5.9053931907201E-005</v>
      </c>
      <c r="O20" s="19" t="n">
        <f aca="false">SQRT(K20^2 + M20^2)</f>
        <v>0.200249843945008</v>
      </c>
      <c r="P20" s="20" t="n">
        <f aca="false">($B$15/E20)*N20</f>
        <v>272531.92682957</v>
      </c>
      <c r="Q20" s="19" t="n">
        <f aca="false">SQRT($B$16^2 + F20^2 + O20^2)</f>
        <v>0.675731618414604</v>
      </c>
      <c r="R20" s="20" t="n">
        <f aca="false">P20*$B$8</f>
        <v>2725.3192682957</v>
      </c>
      <c r="S20" s="21" t="n">
        <f aca="false">SQRT(Q20^2 + $B$9^2)</f>
        <v>0.675731618414604</v>
      </c>
      <c r="T20" s="22" t="n">
        <f aca="false">R20/G20</f>
        <v>1.24571125046782</v>
      </c>
      <c r="U20" s="23" t="n">
        <f aca="false">R20/H20</f>
        <v>1.24571125046782</v>
      </c>
      <c r="V20" s="24" t="n">
        <f aca="false">R20/I20</f>
        <v>1.24571125046782</v>
      </c>
    </row>
    <row r="21" customFormat="false" ht="12.8" hidden="false" customHeight="false" outlineLevel="0" collapsed="false">
      <c r="A21" s="43" t="s">
        <v>53</v>
      </c>
      <c r="D21" s="13" t="s">
        <v>54</v>
      </c>
      <c r="E21" s="14" t="n">
        <v>52.0191649555099</v>
      </c>
      <c r="F21" s="15" t="n">
        <v>0.1</v>
      </c>
      <c r="G21" s="14" t="n">
        <v>331.131121482591</v>
      </c>
      <c r="H21" s="14" t="n">
        <v>2187.76162394955</v>
      </c>
      <c r="I21" s="14" t="n">
        <v>141253.754462276</v>
      </c>
      <c r="J21" s="15" t="n">
        <v>199</v>
      </c>
      <c r="K21" s="15" t="n">
        <v>0.2</v>
      </c>
      <c r="L21" s="16" t="n">
        <v>27200000</v>
      </c>
      <c r="M21" s="17" t="n">
        <v>0.01</v>
      </c>
      <c r="N21" s="18" t="n">
        <f aca="false">J21/L21</f>
        <v>7.31617647058824E-006</v>
      </c>
      <c r="O21" s="19" t="n">
        <f aca="false">SQRT(K21^2 + M21^2)</f>
        <v>0.200249843945008</v>
      </c>
      <c r="P21" s="20" t="n">
        <f aca="false">($B$15/E21)*N21</f>
        <v>33444.0418568796</v>
      </c>
      <c r="Q21" s="19" t="n">
        <f aca="false">SQRT($B$16^2 + F21^2 + O21^2)</f>
        <v>0.675731618414604</v>
      </c>
      <c r="R21" s="20" t="n">
        <f aca="false">P21*$B$8</f>
        <v>334.440418568796</v>
      </c>
      <c r="S21" s="21" t="n">
        <f aca="false">SQRT(Q21^2 + $B$9^2)</f>
        <v>0.675731618414604</v>
      </c>
      <c r="T21" s="22" t="n">
        <f aca="false">R21/G21</f>
        <v>1.00999391742881</v>
      </c>
      <c r="U21" s="23" t="n">
        <f aca="false">R21/H21</f>
        <v>0.152868765457652</v>
      </c>
      <c r="V21" s="24" t="n">
        <f aca="false">R21/I21</f>
        <v>0.00236765684453445</v>
      </c>
    </row>
    <row r="22" customFormat="false" ht="12.8" hidden="false" customHeight="false" outlineLevel="0" collapsed="false">
      <c r="A22" s="44" t="s">
        <v>55</v>
      </c>
      <c r="D22" s="45" t="s">
        <v>56</v>
      </c>
      <c r="E22" s="46" t="n">
        <v>161.971252566735</v>
      </c>
      <c r="F22" s="47" t="n">
        <v>0.1</v>
      </c>
      <c r="G22" s="46" t="n">
        <v>38.0189396320561</v>
      </c>
      <c r="H22" s="46" t="n">
        <v>38.0189396320561</v>
      </c>
      <c r="I22" s="46" t="n">
        <v>38.0189396320561</v>
      </c>
      <c r="J22" s="47" t="n">
        <v>4103</v>
      </c>
      <c r="K22" s="47" t="n">
        <v>0.2</v>
      </c>
      <c r="L22" s="48" t="n">
        <v>53600000</v>
      </c>
      <c r="M22" s="49" t="n">
        <v>0.01</v>
      </c>
      <c r="N22" s="50" t="n">
        <f aca="false">J22/L22</f>
        <v>7.65485074626866E-005</v>
      </c>
      <c r="O22" s="51" t="n">
        <f aca="false">SQRT(K22^2 + M22^2)</f>
        <v>0.200249843945008</v>
      </c>
      <c r="P22" s="52" t="n">
        <f aca="false">($B$15/E22)*N22</f>
        <v>112381.997956706</v>
      </c>
      <c r="Q22" s="51" t="n">
        <f aca="false">SQRT($B$16^2 + F22^2 + O22^2)</f>
        <v>0.675731618414604</v>
      </c>
      <c r="R22" s="52" t="n">
        <f aca="false">P22*$B$8</f>
        <v>1123.81997956706</v>
      </c>
      <c r="S22" s="53" t="n">
        <f aca="false">SQRT(Q22^2 + $B$9^2)</f>
        <v>0.675731618414604</v>
      </c>
      <c r="T22" s="54" t="n">
        <f aca="false">R22/G22</f>
        <v>29.5594772090776</v>
      </c>
      <c r="U22" s="55" t="n">
        <f aca="false">R22/H22</f>
        <v>29.5594772090776</v>
      </c>
      <c r="V22" s="56" t="n">
        <f aca="false">R22/I22</f>
        <v>29.5594772090776</v>
      </c>
    </row>
    <row r="23" customFormat="false" ht="12.8" hidden="false" customHeight="false" outlineLevel="0" collapsed="false">
      <c r="A23" s="57" t="s">
        <v>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43" activeCellId="0" sqref="C43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2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false" hidden="false" outlineLevel="0" max="8" min="8" style="0" width="11.52"/>
    <col collapsed="false" customWidth="true" hidden="false" outlineLevel="0" max="9" min="9" style="0" width="18.52"/>
    <col collapsed="false" customWidth="true" hidden="false" outlineLevel="0" max="10" min="10" style="0" width="23.31"/>
    <col collapsed="false" customWidth="false" hidden="false" outlineLevel="0" max="13" min="11" style="0" width="11.52"/>
    <col collapsed="false" customWidth="true" hidden="false" outlineLevel="0" max="14" min="14" style="0" width="17.13"/>
    <col collapsed="false" customWidth="true" hidden="false" outlineLevel="0" max="15" min="15" style="0" width="15.43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3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20.68"/>
    <col collapsed="false" customWidth="true" hidden="false" outlineLevel="0" max="22" min="22" style="0" width="20.37"/>
    <col collapsed="false" customWidth="true" hidden="false" outlineLevel="0" max="23" min="23" style="0" width="21.61"/>
    <col collapsed="false" customWidth="false" hidden="false" outlineLevel="0" max="1025" min="24" style="0" width="11.52"/>
  </cols>
  <sheetData>
    <row r="1" customFormat="false" ht="47.5" hidden="false" customHeight="true" outlineLevel="0" collapsed="false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4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6" t="s">
        <v>15</v>
      </c>
      <c r="T1" s="7" t="s">
        <v>16</v>
      </c>
      <c r="U1" s="8" t="s">
        <v>17</v>
      </c>
      <c r="V1" s="9" t="s">
        <v>18</v>
      </c>
      <c r="W1" s="10"/>
      <c r="X1" s="10"/>
      <c r="Y1" s="10"/>
    </row>
    <row r="2" customFormat="false" ht="12.8" hidden="false" customHeight="false" outlineLevel="0" collapsed="false">
      <c r="A2" s="11" t="s">
        <v>19</v>
      </c>
      <c r="B2" s="12"/>
      <c r="D2" s="13" t="s">
        <v>20</v>
      </c>
      <c r="E2" s="14" t="n">
        <v>21.1827515400411</v>
      </c>
      <c r="F2" s="15" t="n">
        <v>0.1</v>
      </c>
      <c r="G2" s="14" t="n">
        <v>295.120922666639</v>
      </c>
      <c r="H2" s="14" t="n">
        <v>295.120922666639</v>
      </c>
      <c r="I2" s="14" t="n">
        <v>295.120922666639</v>
      </c>
      <c r="J2" s="15" t="n">
        <v>2274</v>
      </c>
      <c r="K2" s="15" t="n">
        <v>0.2</v>
      </c>
      <c r="L2" s="16" t="n">
        <v>20700000</v>
      </c>
      <c r="M2" s="17" t="n">
        <v>0.01</v>
      </c>
      <c r="N2" s="18" t="n">
        <f aca="false">J2/L2</f>
        <v>0.000109855072463768</v>
      </c>
      <c r="O2" s="19" t="n">
        <f aca="false">SQRT(K2^2 + M2^2)</f>
        <v>0.200249843945008</v>
      </c>
      <c r="P2" s="20" t="n">
        <f aca="false">($B$15/E2)*N2</f>
        <v>1233206.21539547</v>
      </c>
      <c r="Q2" s="19" t="n">
        <f aca="false">SQRT($B$16^2 + F2^2 + O2^2)</f>
        <v>0.675731618414604</v>
      </c>
      <c r="R2" s="20" t="n">
        <f aca="false">P2*$B$8</f>
        <v>1233.20621539547</v>
      </c>
      <c r="S2" s="21" t="n">
        <f aca="false">SQRT(Q2^2 + $B$9^2)</f>
        <v>0.675731618414604</v>
      </c>
      <c r="T2" s="22" t="n">
        <f aca="false">R2/G2</f>
        <v>4.17864719401297</v>
      </c>
      <c r="U2" s="23" t="n">
        <f aca="false">R2/H2</f>
        <v>4.17864719401297</v>
      </c>
      <c r="V2" s="24" t="n">
        <f aca="false">R2/I2</f>
        <v>4.17864719401297</v>
      </c>
    </row>
    <row r="3" customFormat="false" ht="12.8" hidden="false" customHeight="false" outlineLevel="0" collapsed="false">
      <c r="A3" s="25" t="s">
        <v>21</v>
      </c>
      <c r="B3" s="26" t="n">
        <v>1595922118633.11</v>
      </c>
      <c r="D3" s="13" t="s">
        <v>22</v>
      </c>
      <c r="E3" s="14" t="n">
        <v>342.231348391513</v>
      </c>
      <c r="F3" s="15" t="n">
        <v>0.1</v>
      </c>
      <c r="G3" s="14" t="n">
        <v>43.6515832240166</v>
      </c>
      <c r="H3" s="14" t="n">
        <v>186.208713666287</v>
      </c>
      <c r="I3" s="14" t="n">
        <v>1258.92541179417</v>
      </c>
      <c r="J3" s="15" t="n">
        <v>3183</v>
      </c>
      <c r="K3" s="15" t="n">
        <v>0.2</v>
      </c>
      <c r="L3" s="16" t="n">
        <v>41300000</v>
      </c>
      <c r="M3" s="17" t="n">
        <v>0.01</v>
      </c>
      <c r="N3" s="18" t="n">
        <f aca="false">J3/L3</f>
        <v>7.70702179176755E-005</v>
      </c>
      <c r="O3" s="19" t="n">
        <f aca="false">SQRT(K3^2 + M3^2)</f>
        <v>0.200249843945008</v>
      </c>
      <c r="P3" s="20" t="n">
        <f aca="false">($B$15/E3)*N3</f>
        <v>53550.651745016</v>
      </c>
      <c r="Q3" s="19" t="n">
        <f aca="false">SQRT($B$16^2 + F3^2 + O3^2)</f>
        <v>0.675731618414604</v>
      </c>
      <c r="R3" s="20" t="n">
        <f aca="false">P3*$B$8</f>
        <v>53.550651745016</v>
      </c>
      <c r="S3" s="21" t="n">
        <f aca="false">SQRT(Q3^2 + $B$9^2)</f>
        <v>0.675731618414604</v>
      </c>
      <c r="T3" s="22" t="n">
        <f aca="false">R3/G3</f>
        <v>1.22677455867289</v>
      </c>
      <c r="U3" s="23" t="n">
        <f aca="false">R3/H3</f>
        <v>0.287584027034237</v>
      </c>
      <c r="V3" s="24" t="n">
        <f aca="false">R3/I3</f>
        <v>0.0425367946689532</v>
      </c>
    </row>
    <row r="4" customFormat="false" ht="12.8" hidden="false" customHeight="false" outlineLevel="0" collapsed="false">
      <c r="A4" s="25" t="s">
        <v>23</v>
      </c>
      <c r="B4" s="27" t="n">
        <v>0</v>
      </c>
      <c r="D4" s="13" t="s">
        <v>24</v>
      </c>
      <c r="E4" s="14" t="n">
        <v>282.546201232033</v>
      </c>
      <c r="F4" s="15" t="n">
        <v>0.1</v>
      </c>
      <c r="G4" s="14" t="n">
        <v>100</v>
      </c>
      <c r="H4" s="14" t="n">
        <v>457.088189614875</v>
      </c>
      <c r="I4" s="14" t="n">
        <v>4365.15832240166</v>
      </c>
      <c r="J4" s="15" t="n">
        <v>889</v>
      </c>
      <c r="K4" s="15" t="n">
        <v>0.2</v>
      </c>
      <c r="L4" s="16" t="n">
        <v>24200000</v>
      </c>
      <c r="M4" s="17" t="n">
        <v>0.01</v>
      </c>
      <c r="N4" s="18" t="n">
        <f aca="false">J4/L4</f>
        <v>3.67355371900826E-005</v>
      </c>
      <c r="O4" s="19" t="n">
        <f aca="false">SQRT(K4^2 + M4^2)</f>
        <v>0.200249843945008</v>
      </c>
      <c r="P4" s="20" t="n">
        <f aca="false">($B$15/E4)*N4</f>
        <v>30916.8247769612</v>
      </c>
      <c r="Q4" s="19" t="n">
        <f aca="false">SQRT($B$16^2 + F4^2 + O4^2)</f>
        <v>0.675731618414604</v>
      </c>
      <c r="R4" s="20" t="n">
        <f aca="false">P4*$B$8</f>
        <v>30.9168247769612</v>
      </c>
      <c r="S4" s="21" t="n">
        <f aca="false">SQRT(Q4^2 + $B$9^2)</f>
        <v>0.675731618414604</v>
      </c>
      <c r="T4" s="22" t="n">
        <f aca="false">R4/G4</f>
        <v>0.309168247769612</v>
      </c>
      <c r="U4" s="23" t="n">
        <f aca="false">R4/H4</f>
        <v>0.0676386427814085</v>
      </c>
      <c r="V4" s="24" t="n">
        <f aca="false">R4/I4</f>
        <v>0.00708263538078297</v>
      </c>
    </row>
    <row r="5" customFormat="false" ht="12.8" hidden="false" customHeight="false" outlineLevel="0" collapsed="false">
      <c r="A5" s="25" t="s">
        <v>25</v>
      </c>
      <c r="B5" s="27" t="n">
        <v>0.149</v>
      </c>
      <c r="D5" s="13" t="s">
        <v>26</v>
      </c>
      <c r="E5" s="14" t="n">
        <v>177.960301163587</v>
      </c>
      <c r="F5" s="15" t="n">
        <v>0.1</v>
      </c>
      <c r="G5" s="14" t="n">
        <v>301.995172040202</v>
      </c>
      <c r="H5" s="14" t="n">
        <v>1862.08713666287</v>
      </c>
      <c r="I5" s="14" t="n">
        <v>11481.5362149688</v>
      </c>
      <c r="J5" s="15" t="n">
        <v>51131</v>
      </c>
      <c r="K5" s="15" t="n">
        <v>0.2</v>
      </c>
      <c r="L5" s="16" t="n">
        <v>206100000</v>
      </c>
      <c r="M5" s="17" t="n">
        <v>0.01</v>
      </c>
      <c r="N5" s="18" t="n">
        <f aca="false">J5/L5</f>
        <v>0.000248088306647259</v>
      </c>
      <c r="O5" s="19" t="n">
        <f aca="false">SQRT(K5^2 + M5^2)</f>
        <v>0.200249843945008</v>
      </c>
      <c r="P5" s="20" t="n">
        <f aca="false">($B$15/E5)*N5</f>
        <v>331498.162181169</v>
      </c>
      <c r="Q5" s="19" t="n">
        <f aca="false">SQRT($B$16^2 + F5^2 + O5^2)</f>
        <v>0.675731618414604</v>
      </c>
      <c r="R5" s="20" t="n">
        <f aca="false">P5*$B$8</f>
        <v>331.498162181169</v>
      </c>
      <c r="S5" s="21" t="n">
        <f aca="false">SQRT(Q5^2 + $B$9^2)</f>
        <v>0.675731618414604</v>
      </c>
      <c r="T5" s="22" t="n">
        <f aca="false">R5/G5</f>
        <v>1.09769358212468</v>
      </c>
      <c r="U5" s="23" t="n">
        <f aca="false">R5/H5</f>
        <v>0.17802505352959</v>
      </c>
      <c r="V5" s="24" t="n">
        <f aca="false">R5/I5</f>
        <v>0.0288722829397155</v>
      </c>
    </row>
    <row r="6" customFormat="false" ht="12.8" hidden="false" customHeight="false" outlineLevel="0" collapsed="false">
      <c r="A6" s="25" t="s">
        <v>27</v>
      </c>
      <c r="B6" s="27" t="n">
        <v>0.095</v>
      </c>
      <c r="D6" s="13" t="s">
        <v>28</v>
      </c>
      <c r="E6" s="14" t="n">
        <v>786.036960985626</v>
      </c>
      <c r="F6" s="15" t="n">
        <v>0.1</v>
      </c>
      <c r="G6" s="14" t="n">
        <v>1862.08713666287</v>
      </c>
      <c r="H6" s="14" t="n">
        <v>33113.1121482591</v>
      </c>
      <c r="I6" s="14" t="n">
        <v>501187.233627272</v>
      </c>
      <c r="J6" s="15" t="n">
        <v>30884</v>
      </c>
      <c r="K6" s="15" t="n">
        <v>0.2</v>
      </c>
      <c r="L6" s="16" t="n">
        <v>36000000</v>
      </c>
      <c r="M6" s="17" t="n">
        <v>0.01</v>
      </c>
      <c r="N6" s="18" t="n">
        <f aca="false">J6/L6</f>
        <v>0.000857888888888889</v>
      </c>
      <c r="O6" s="19" t="n">
        <f aca="false">SQRT(K6^2 + M6^2)</f>
        <v>0.200249843945008</v>
      </c>
      <c r="P6" s="20" t="n">
        <f aca="false">($B$15/E6)*N6</f>
        <v>259529.086084194</v>
      </c>
      <c r="Q6" s="19" t="n">
        <f aca="false">SQRT($B$16^2 + F6^2 + O6^2)</f>
        <v>0.675731618414604</v>
      </c>
      <c r="R6" s="20" t="n">
        <f aca="false">P6*$B$8</f>
        <v>259.529086084194</v>
      </c>
      <c r="S6" s="21" t="n">
        <f aca="false">SQRT(Q6^2 + $B$9^2)</f>
        <v>0.675731618414604</v>
      </c>
      <c r="T6" s="22" t="n">
        <f aca="false">R6/G6</f>
        <v>0.139375371310124</v>
      </c>
      <c r="U6" s="23" t="n">
        <f aca="false">R6/H6</f>
        <v>0.00783765310014325</v>
      </c>
      <c r="V6" s="24" t="n">
        <f aca="false">R6/I6</f>
        <v>0.000517828605102107</v>
      </c>
    </row>
    <row r="7" customFormat="false" ht="12.8" hidden="false" customHeight="false" outlineLevel="0" collapsed="false">
      <c r="A7" s="25" t="s">
        <v>29</v>
      </c>
      <c r="B7" s="28" t="n">
        <v>1</v>
      </c>
      <c r="D7" s="13" t="s">
        <v>30</v>
      </c>
      <c r="E7" s="14" t="n">
        <v>30.1163586584531</v>
      </c>
      <c r="F7" s="15" t="n">
        <v>0.1</v>
      </c>
      <c r="G7" s="14" t="n">
        <v>3311.31121482591</v>
      </c>
      <c r="H7" s="14" t="n">
        <v>3311.31121482591</v>
      </c>
      <c r="I7" s="14" t="n">
        <v>3311.31121482591</v>
      </c>
      <c r="J7" s="15" t="n">
        <v>1060</v>
      </c>
      <c r="K7" s="15" t="n">
        <v>0.2</v>
      </c>
      <c r="L7" s="16" t="n">
        <v>15500000</v>
      </c>
      <c r="M7" s="17" t="n">
        <v>0.01</v>
      </c>
      <c r="N7" s="18" t="n">
        <f aca="false">J7/L7</f>
        <v>6.83870967741936E-005</v>
      </c>
      <c r="O7" s="19" t="n">
        <f aca="false">SQRT(K7^2 + M7^2)</f>
        <v>0.200249843945008</v>
      </c>
      <c r="P7" s="20" t="n">
        <f aca="false">($B$15/E7)*N7</f>
        <v>539970.04617025</v>
      </c>
      <c r="Q7" s="19" t="n">
        <f aca="false">SQRT($B$16^2 + F7^2 + O7^2)</f>
        <v>0.675731618414604</v>
      </c>
      <c r="R7" s="20" t="n">
        <f aca="false">P7*$B$8</f>
        <v>539.97004617025</v>
      </c>
      <c r="S7" s="21" t="n">
        <f aca="false">SQRT(Q7^2 + $B$9^2)</f>
        <v>0.675731618414604</v>
      </c>
      <c r="T7" s="22" t="n">
        <f aca="false">R7/G7</f>
        <v>0.16306834698974</v>
      </c>
      <c r="U7" s="23" t="n">
        <f aca="false">R7/H7</f>
        <v>0.16306834698974</v>
      </c>
      <c r="V7" s="24" t="n">
        <f aca="false">R7/I7</f>
        <v>0.16306834698974</v>
      </c>
    </row>
    <row r="8" customFormat="false" ht="12.8" hidden="false" customHeight="false" outlineLevel="0" collapsed="false">
      <c r="A8" s="25" t="s">
        <v>31</v>
      </c>
      <c r="B8" s="29" t="n">
        <v>0.001</v>
      </c>
      <c r="D8" s="13" t="s">
        <v>32</v>
      </c>
      <c r="E8" s="14" t="n">
        <v>312.11498973306</v>
      </c>
      <c r="F8" s="15" t="n">
        <v>0.1</v>
      </c>
      <c r="G8" s="14" t="n">
        <v>26.9153480392692</v>
      </c>
      <c r="H8" s="14" t="n">
        <v>26.9153480392692</v>
      </c>
      <c r="I8" s="14" t="n">
        <v>26.9153480392692</v>
      </c>
      <c r="J8" s="15" t="n">
        <v>73300</v>
      </c>
      <c r="K8" s="15" t="n">
        <v>0.2</v>
      </c>
      <c r="L8" s="16" t="n">
        <v>32800000</v>
      </c>
      <c r="M8" s="17" t="n">
        <v>0.01</v>
      </c>
      <c r="N8" s="18" t="n">
        <f aca="false">J8/L8</f>
        <v>0.00223475609756098</v>
      </c>
      <c r="O8" s="19" t="n">
        <f aca="false">SQRT(K8^2 + M8^2)</f>
        <v>0.200249843945008</v>
      </c>
      <c r="P8" s="20" t="n">
        <f aca="false">($B$15/E8)*N8</f>
        <v>1702603.28299455</v>
      </c>
      <c r="Q8" s="19" t="n">
        <f aca="false">SQRT($B$16^2 + F8^2 + O8^2)</f>
        <v>0.675731618414604</v>
      </c>
      <c r="R8" s="20" t="n">
        <f aca="false">P8*$B$8</f>
        <v>1702.60328299455</v>
      </c>
      <c r="S8" s="21" t="n">
        <f aca="false">SQRT(Q8^2 + $B$9^2)</f>
        <v>0.675731618414604</v>
      </c>
      <c r="T8" s="22" t="n">
        <f aca="false">R8/G8</f>
        <v>63.2577100808977</v>
      </c>
      <c r="U8" s="23" t="n">
        <f aca="false">R8/H8</f>
        <v>63.2577100808977</v>
      </c>
      <c r="V8" s="24" t="n">
        <f aca="false">R8/I8</f>
        <v>63.2577100808977</v>
      </c>
    </row>
    <row r="9" customFormat="false" ht="12.8" hidden="false" customHeight="false" outlineLevel="0" collapsed="false">
      <c r="A9" s="33" t="s">
        <v>33</v>
      </c>
      <c r="B9" s="34" t="n">
        <v>0</v>
      </c>
      <c r="D9" s="13" t="s">
        <v>34</v>
      </c>
      <c r="E9" s="14" t="n">
        <v>235.455167693361</v>
      </c>
      <c r="F9" s="15" t="n">
        <v>0.1</v>
      </c>
      <c r="G9" s="14" t="n">
        <v>74.1310241300918</v>
      </c>
      <c r="H9" s="14" t="n">
        <v>74.1310241300918</v>
      </c>
      <c r="I9" s="14" t="n">
        <v>74.1310241300918</v>
      </c>
      <c r="J9" s="15" t="n">
        <v>93014</v>
      </c>
      <c r="K9" s="15" t="n">
        <v>0.2</v>
      </c>
      <c r="L9" s="16" t="n">
        <v>64600000</v>
      </c>
      <c r="M9" s="17" t="n">
        <v>0.01</v>
      </c>
      <c r="N9" s="18" t="n">
        <f aca="false">J9/L9</f>
        <v>0.00143984520123839</v>
      </c>
      <c r="O9" s="19" t="n">
        <f aca="false">SQRT(K9^2 + M9^2)</f>
        <v>0.200249843945008</v>
      </c>
      <c r="P9" s="20" t="n">
        <f aca="false">($B$15/E9)*N9</f>
        <v>1454137.71615089</v>
      </c>
      <c r="Q9" s="19" t="n">
        <f aca="false">SQRT($B$16^2 + F9^2 + O9^2)</f>
        <v>0.675731618414604</v>
      </c>
      <c r="R9" s="20" t="n">
        <f aca="false">P9*$B$8</f>
        <v>1454.13771615089</v>
      </c>
      <c r="S9" s="21" t="n">
        <f aca="false">SQRT(Q9^2 + $B$9^2)</f>
        <v>0.675731618414604</v>
      </c>
      <c r="T9" s="22" t="n">
        <f aca="false">R9/G9</f>
        <v>19.6157780526415</v>
      </c>
      <c r="U9" s="23" t="n">
        <f aca="false">R9/H9</f>
        <v>19.6157780526415</v>
      </c>
      <c r="V9" s="24" t="n">
        <f aca="false">R9/I9</f>
        <v>19.6157780526415</v>
      </c>
    </row>
    <row r="10" customFormat="false" ht="12.8" hidden="false" customHeight="false" outlineLevel="0" collapsed="false">
      <c r="D10" s="13" t="s">
        <v>35</v>
      </c>
      <c r="E10" s="14" t="n">
        <v>320.602327173169</v>
      </c>
      <c r="F10" s="15" t="n">
        <v>0.1</v>
      </c>
      <c r="G10" s="14" t="n">
        <v>5.75439937337157</v>
      </c>
      <c r="H10" s="14" t="n">
        <v>37.8442584717093</v>
      </c>
      <c r="I10" s="14" t="n">
        <v>186.208713666287</v>
      </c>
      <c r="J10" s="15" t="n">
        <v>158153</v>
      </c>
      <c r="K10" s="15" t="n">
        <v>0.2</v>
      </c>
      <c r="L10" s="16" t="n">
        <v>66200000</v>
      </c>
      <c r="M10" s="17" t="n">
        <v>0.01</v>
      </c>
      <c r="N10" s="18" t="n">
        <f aca="false">J10/L10</f>
        <v>0.00238901812688822</v>
      </c>
      <c r="O10" s="19" t="n">
        <f aca="false">SQRT(K10^2 + M10^2)</f>
        <v>0.200249843945008</v>
      </c>
      <c r="P10" s="20" t="n">
        <f aca="false">($B$15/E10)*N10</f>
        <v>1771947.03705345</v>
      </c>
      <c r="Q10" s="19" t="n">
        <f aca="false">SQRT($B$16^2 + F10^2 + O10^2)</f>
        <v>0.675731618414604</v>
      </c>
      <c r="R10" s="20" t="n">
        <f aca="false">P10*$B$8</f>
        <v>1771.94703705345</v>
      </c>
      <c r="S10" s="21" t="n">
        <f aca="false">SQRT(Q10^2 + $B$9^2)</f>
        <v>0.675731618414604</v>
      </c>
      <c r="T10" s="22" t="n">
        <f aca="false">R10/G10</f>
        <v>307.929102949148</v>
      </c>
      <c r="U10" s="23" t="n">
        <f aca="false">R10/H10</f>
        <v>46.822083682207</v>
      </c>
      <c r="V10" s="24" t="n">
        <f aca="false">R10/I10</f>
        <v>9.51591900381757</v>
      </c>
    </row>
    <row r="11" customFormat="false" ht="12.8" hidden="false" customHeight="false" outlineLevel="0" collapsed="false">
      <c r="D11" s="13" t="s">
        <v>36</v>
      </c>
      <c r="E11" s="14" t="n">
        <v>82.135523613963</v>
      </c>
      <c r="F11" s="15" t="n">
        <v>0.1</v>
      </c>
      <c r="G11" s="14" t="n">
        <v>1000</v>
      </c>
      <c r="H11" s="14" t="n">
        <v>4365.15832240166</v>
      </c>
      <c r="I11" s="14" t="n">
        <v>15848.9319246111</v>
      </c>
      <c r="J11" s="15" t="n">
        <v>8471</v>
      </c>
      <c r="K11" s="15" t="n">
        <v>0.2</v>
      </c>
      <c r="L11" s="16" t="n">
        <v>261500000</v>
      </c>
      <c r="M11" s="17" t="n">
        <v>0.01</v>
      </c>
      <c r="N11" s="18" t="n">
        <f aca="false">J11/L11</f>
        <v>3.23938814531549E-005</v>
      </c>
      <c r="O11" s="19" t="n">
        <f aca="false">SQRT(K11^2 + M11^2)</f>
        <v>0.200249843945008</v>
      </c>
      <c r="P11" s="20" t="n">
        <f aca="false">($B$15/E11)*N11</f>
        <v>93784.2523803103</v>
      </c>
      <c r="Q11" s="19" t="n">
        <f aca="false">SQRT($B$16^2 + F11^2 + O11^2)</f>
        <v>0.675731618414604</v>
      </c>
      <c r="R11" s="20" t="n">
        <f aca="false">P11*$B$8</f>
        <v>93.7842523803103</v>
      </c>
      <c r="S11" s="21" t="n">
        <f aca="false">SQRT(Q11^2 + $B$9^2)</f>
        <v>0.675731618414604</v>
      </c>
      <c r="T11" s="22" t="n">
        <f aca="false">R11/G11</f>
        <v>0.0937842523803103</v>
      </c>
      <c r="U11" s="23" t="n">
        <f aca="false">R11/H11</f>
        <v>0.0214847310117062</v>
      </c>
      <c r="V11" s="24" t="n">
        <f aca="false">R11/I11</f>
        <v>0.0059173862835941</v>
      </c>
    </row>
    <row r="12" customFormat="false" ht="12.8" hidden="false" customHeight="false" outlineLevel="0" collapsed="false">
      <c r="A12" s="35" t="s">
        <v>37</v>
      </c>
      <c r="B12" s="36"/>
      <c r="D12" s="13" t="s">
        <v>38</v>
      </c>
      <c r="E12" s="14" t="n">
        <v>95.9342915811088</v>
      </c>
      <c r="F12" s="15" t="n">
        <v>0.1</v>
      </c>
      <c r="G12" s="14" t="n">
        <v>1</v>
      </c>
      <c r="H12" s="14" t="n">
        <v>5.49540873857625</v>
      </c>
      <c r="I12" s="14" t="n">
        <v>17.7827941003892</v>
      </c>
      <c r="J12" s="15" t="n">
        <v>3291</v>
      </c>
      <c r="K12" s="15" t="n">
        <v>0.2</v>
      </c>
      <c r="L12" s="16" t="n">
        <v>32300000</v>
      </c>
      <c r="M12" s="17" t="n">
        <v>0.01</v>
      </c>
      <c r="N12" s="18" t="n">
        <f aca="false">J12/L12</f>
        <v>0.000101888544891641</v>
      </c>
      <c r="O12" s="19" t="n">
        <f aca="false">SQRT(K12^2 + M12^2)</f>
        <v>0.200249843945008</v>
      </c>
      <c r="P12" s="20" t="n">
        <f aca="false">($B$15/E12)*N12</f>
        <v>252551.2075239</v>
      </c>
      <c r="Q12" s="19" t="n">
        <f aca="false">SQRT($B$16^2 + F12^2 + O12^2)</f>
        <v>0.675731618414604</v>
      </c>
      <c r="R12" s="20" t="n">
        <f aca="false">P12*$B$8</f>
        <v>252.5512075239</v>
      </c>
      <c r="S12" s="21" t="n">
        <f aca="false">SQRT(Q12^2 + $B$9^2)</f>
        <v>0.675731618414604</v>
      </c>
      <c r="T12" s="22" t="n">
        <f aca="false">R12/G12</f>
        <v>252.5512075239</v>
      </c>
      <c r="U12" s="23" t="n">
        <f aca="false">R12/H12</f>
        <v>45.9567649174228</v>
      </c>
      <c r="V12" s="24" t="n">
        <f aca="false">R12/I12</f>
        <v>14.2019980717413</v>
      </c>
    </row>
    <row r="13" customFormat="false" ht="12.8" hidden="false" customHeight="false" outlineLevel="0" collapsed="false">
      <c r="A13" s="37" t="s">
        <v>39</v>
      </c>
      <c r="B13" s="38" t="n">
        <f aca="false">B5/B7</f>
        <v>0.149</v>
      </c>
      <c r="D13" s="13" t="s">
        <v>40</v>
      </c>
      <c r="E13" s="14" t="n">
        <v>15.9342915811088</v>
      </c>
      <c r="F13" s="15" t="n">
        <v>0.1</v>
      </c>
      <c r="G13" s="14" t="n">
        <v>186.208713666287</v>
      </c>
      <c r="H13" s="14" t="n">
        <v>1584.89319246111</v>
      </c>
      <c r="I13" s="14" t="n">
        <v>3019.95172040202</v>
      </c>
      <c r="J13" s="15" t="n">
        <v>323</v>
      </c>
      <c r="K13" s="15" t="n">
        <v>0.2</v>
      </c>
      <c r="L13" s="16" t="n">
        <v>13200000</v>
      </c>
      <c r="M13" s="17" t="n">
        <v>0.01</v>
      </c>
      <c r="N13" s="18" t="n">
        <f aca="false">J13/L13</f>
        <v>2.4469696969697E-005</v>
      </c>
      <c r="O13" s="19" t="n">
        <f aca="false">SQRT(K13^2 + M13^2)</f>
        <v>0.200249843945008</v>
      </c>
      <c r="P13" s="20" t="n">
        <f aca="false">($B$15/E13)*N13</f>
        <v>365168.908468867</v>
      </c>
      <c r="Q13" s="19" t="n">
        <f aca="false">SQRT($B$16^2 + F13^2 + O13^2)</f>
        <v>0.675731618414604</v>
      </c>
      <c r="R13" s="20" t="n">
        <f aca="false">P13*$B$8</f>
        <v>365.168908468867</v>
      </c>
      <c r="S13" s="21" t="n">
        <f aca="false">SQRT(Q13^2 + $B$9^2)</f>
        <v>0.675731618414604</v>
      </c>
      <c r="T13" s="22" t="n">
        <f aca="false">R13/G13</f>
        <v>1.961073148936</v>
      </c>
      <c r="U13" s="23" t="n">
        <f aca="false">R13/H13</f>
        <v>0.230406004774248</v>
      </c>
      <c r="V13" s="24" t="n">
        <f aca="false">R13/I13</f>
        <v>0.120918790191869</v>
      </c>
    </row>
    <row r="14" customFormat="false" ht="12.8" hidden="false" customHeight="false" outlineLevel="0" collapsed="false">
      <c r="A14" s="37" t="s">
        <v>41</v>
      </c>
      <c r="B14" s="38" t="n">
        <f aca="false">B6/B7</f>
        <v>0.095</v>
      </c>
      <c r="D14" s="13" t="s">
        <v>42</v>
      </c>
      <c r="E14" s="14" t="n">
        <v>307.926078028747</v>
      </c>
      <c r="F14" s="15" t="n">
        <v>0.1</v>
      </c>
      <c r="G14" s="14" t="n">
        <v>2511.88643150958</v>
      </c>
      <c r="H14" s="14" t="n">
        <v>2511.88643150958</v>
      </c>
      <c r="I14" s="14" t="n">
        <v>2511.88643150958</v>
      </c>
      <c r="J14" s="15" t="n">
        <v>7604</v>
      </c>
      <c r="K14" s="15" t="n">
        <v>0.2</v>
      </c>
      <c r="L14" s="16" t="n">
        <v>4700000</v>
      </c>
      <c r="M14" s="17" t="n">
        <v>0.01</v>
      </c>
      <c r="N14" s="18" t="n">
        <f aca="false">J14/L14</f>
        <v>0.00161787234042553</v>
      </c>
      <c r="O14" s="19" t="n">
        <f aca="false">SQRT(K14^2 + M14^2)</f>
        <v>0.200249843945008</v>
      </c>
      <c r="P14" s="20" t="n">
        <f aca="false">($B$15/E14)*N14</f>
        <v>1249383.43056592</v>
      </c>
      <c r="Q14" s="19" t="n">
        <f aca="false">SQRT($B$16^2 + F14^2 + O14^2)</f>
        <v>0.675731618414604</v>
      </c>
      <c r="R14" s="20" t="n">
        <f aca="false">P14*$B$8</f>
        <v>1249.38343056592</v>
      </c>
      <c r="S14" s="21" t="n">
        <f aca="false">SQRT(Q14^2 + $B$9^2)</f>
        <v>0.675731618414604</v>
      </c>
      <c r="T14" s="22" t="n">
        <f aca="false">R14/G14</f>
        <v>0.497388502479019</v>
      </c>
      <c r="U14" s="23" t="n">
        <f aca="false">R14/H14</f>
        <v>0.497388502479019</v>
      </c>
      <c r="V14" s="24" t="n">
        <f aca="false">R14/I14</f>
        <v>0.497388502479019</v>
      </c>
    </row>
    <row r="15" customFormat="false" ht="12.8" hidden="false" customHeight="false" outlineLevel="0" collapsed="false">
      <c r="A15" s="37" t="s">
        <v>43</v>
      </c>
      <c r="B15" s="38" t="n">
        <f aca="false">B13*B3</f>
        <v>237792395676.333</v>
      </c>
      <c r="D15" s="13" t="s">
        <v>44</v>
      </c>
      <c r="E15" s="14" t="n">
        <v>608.624229979466</v>
      </c>
      <c r="F15" s="15" t="n">
        <v>0.1</v>
      </c>
      <c r="G15" s="14" t="n">
        <v>1148.15362149688</v>
      </c>
      <c r="H15" s="14" t="n">
        <v>1148.15362149688</v>
      </c>
      <c r="I15" s="14" t="n">
        <v>1148.15362149688</v>
      </c>
      <c r="J15" s="15" t="n">
        <v>201</v>
      </c>
      <c r="K15" s="15" t="n">
        <v>0.2</v>
      </c>
      <c r="L15" s="16" t="n">
        <v>4300000</v>
      </c>
      <c r="M15" s="17" t="n">
        <v>0.01</v>
      </c>
      <c r="N15" s="18" t="n">
        <f aca="false">J15/L15</f>
        <v>4.67441860465116E-005</v>
      </c>
      <c r="O15" s="19" t="n">
        <f aca="false">SQRT(K15^2 + M15^2)</f>
        <v>0.200249843945008</v>
      </c>
      <c r="P15" s="20" t="n">
        <f aca="false">($B$15/E15)*N15</f>
        <v>18263.1769101852</v>
      </c>
      <c r="Q15" s="19" t="n">
        <f aca="false">SQRT($B$16^2 + F15^2 + O15^2)</f>
        <v>0.675731618414604</v>
      </c>
      <c r="R15" s="20" t="n">
        <f aca="false">P15*$B$8</f>
        <v>18.2631769101852</v>
      </c>
      <c r="S15" s="21" t="n">
        <f aca="false">SQRT(Q15^2 + $B$9^2)</f>
        <v>0.675731618414604</v>
      </c>
      <c r="T15" s="22" t="n">
        <f aca="false">R15/G15</f>
        <v>0.0159065621256979</v>
      </c>
      <c r="U15" s="23" t="n">
        <f aca="false">R15/H15</f>
        <v>0.0159065621256979</v>
      </c>
      <c r="V15" s="24" t="n">
        <f aca="false">R15/I15</f>
        <v>0.0159065621256979</v>
      </c>
    </row>
    <row r="16" customFormat="false" ht="12.8" hidden="false" customHeight="false" outlineLevel="0" collapsed="false">
      <c r="A16" s="39" t="s">
        <v>45</v>
      </c>
      <c r="B16" s="40" t="n">
        <f aca="false">SQRT((B14/B13)^2 + (B4/B3)^2)</f>
        <v>0.63758389261745</v>
      </c>
      <c r="D16" s="13" t="s">
        <v>46</v>
      </c>
      <c r="E16" s="14" t="n">
        <v>109.514031485284</v>
      </c>
      <c r="F16" s="15" t="n">
        <v>0.1</v>
      </c>
      <c r="G16" s="14" t="n">
        <v>38.0189396320561</v>
      </c>
      <c r="H16" s="14" t="n">
        <v>38.0189396320561</v>
      </c>
      <c r="I16" s="14" t="n">
        <v>38.0189396320561</v>
      </c>
      <c r="J16" s="15" t="n">
        <v>9070</v>
      </c>
      <c r="K16" s="15" t="n">
        <v>0.2</v>
      </c>
      <c r="L16" s="16" t="n">
        <v>38000000</v>
      </c>
      <c r="M16" s="17" t="n">
        <v>0.01</v>
      </c>
      <c r="N16" s="18" t="n">
        <f aca="false">J16/L16</f>
        <v>0.000238684210526316</v>
      </c>
      <c r="O16" s="19" t="n">
        <f aca="false">SQRT(K16^2 + M16^2)</f>
        <v>0.200249843945008</v>
      </c>
      <c r="P16" s="20" t="n">
        <f aca="false">($B$15/E16)*N16</f>
        <v>518265.006423344</v>
      </c>
      <c r="Q16" s="19" t="n">
        <f aca="false">SQRT($B$16^2 + F16^2 + O16^2)</f>
        <v>0.675731618414604</v>
      </c>
      <c r="R16" s="20" t="n">
        <f aca="false">P16*$B$8</f>
        <v>518.265006423344</v>
      </c>
      <c r="S16" s="21" t="n">
        <f aca="false">SQRT(Q16^2 + $B$9^2)</f>
        <v>0.675731618414604</v>
      </c>
      <c r="T16" s="22" t="n">
        <f aca="false">R16/G16</f>
        <v>13.6317585771478</v>
      </c>
      <c r="U16" s="23" t="n">
        <f aca="false">R16/H16</f>
        <v>13.6317585771478</v>
      </c>
      <c r="V16" s="24" t="n">
        <f aca="false">R16/I16</f>
        <v>13.6317585771478</v>
      </c>
    </row>
    <row r="17" customFormat="false" ht="12.8" hidden="false" customHeight="false" outlineLevel="0" collapsed="false">
      <c r="D17" s="13" t="s">
        <v>47</v>
      </c>
      <c r="E17" s="14" t="n">
        <v>252.42984257358</v>
      </c>
      <c r="F17" s="15" t="n">
        <v>0.1</v>
      </c>
      <c r="G17" s="14" t="n">
        <v>457.088189614875</v>
      </c>
      <c r="H17" s="14" t="n">
        <v>5623.41325190349</v>
      </c>
      <c r="I17" s="14" t="n">
        <v>30199.5172040202</v>
      </c>
      <c r="J17" s="15" t="n">
        <v>116768</v>
      </c>
      <c r="K17" s="15" t="n">
        <v>0.2</v>
      </c>
      <c r="L17" s="16" t="n">
        <v>145200000</v>
      </c>
      <c r="M17" s="17" t="n">
        <v>0.01</v>
      </c>
      <c r="N17" s="18" t="n">
        <f aca="false">J17/L17</f>
        <v>0.000804187327823691</v>
      </c>
      <c r="O17" s="19" t="n">
        <f aca="false">SQRT(K17^2 + M17^2)</f>
        <v>0.200249843945008</v>
      </c>
      <c r="P17" s="20" t="n">
        <f aca="false">($B$15/E17)*N17</f>
        <v>757555.561997403</v>
      </c>
      <c r="Q17" s="19" t="n">
        <f aca="false">SQRT($B$16^2 + F17^2 + O17^2)</f>
        <v>0.675731618414604</v>
      </c>
      <c r="R17" s="20" t="n">
        <f aca="false">P17*$B$8</f>
        <v>757.555561997403</v>
      </c>
      <c r="S17" s="21" t="n">
        <f aca="false">SQRT(Q17^2 + $B$9^2)</f>
        <v>0.675731618414604</v>
      </c>
      <c r="T17" s="22" t="n">
        <f aca="false">R17/G17</f>
        <v>1.65735098654746</v>
      </c>
      <c r="U17" s="23" t="n">
        <f aca="false">R17/H17</f>
        <v>0.134714545786045</v>
      </c>
      <c r="V17" s="24" t="n">
        <f aca="false">R17/I17</f>
        <v>0.0250850222829574</v>
      </c>
    </row>
    <row r="18" customFormat="false" ht="12.8" hidden="false" customHeight="false" outlineLevel="0" collapsed="false">
      <c r="D18" s="13" t="s">
        <v>48</v>
      </c>
      <c r="E18" s="14" t="n">
        <v>283.367556468172</v>
      </c>
      <c r="F18" s="15" t="n">
        <v>0.1</v>
      </c>
      <c r="G18" s="14" t="n">
        <v>436.515832240166</v>
      </c>
      <c r="H18" s="14" t="n">
        <v>1949.84459975805</v>
      </c>
      <c r="I18" s="14" t="n">
        <v>3981.07170553497</v>
      </c>
      <c r="J18" s="15" t="n">
        <v>18633</v>
      </c>
      <c r="K18" s="15" t="n">
        <v>0.2</v>
      </c>
      <c r="L18" s="16" t="n">
        <v>10230000</v>
      </c>
      <c r="M18" s="17" t="n">
        <v>0.01</v>
      </c>
      <c r="N18" s="18" t="n">
        <f aca="false">J18/L18</f>
        <v>0.00182140762463343</v>
      </c>
      <c r="O18" s="19" t="n">
        <f aca="false">SQRT(K18^2 + M18^2)</f>
        <v>0.200249843945008</v>
      </c>
      <c r="P18" s="20" t="n">
        <f aca="false">($B$15/E18)*N18</f>
        <v>1528463.20151464</v>
      </c>
      <c r="Q18" s="19" t="n">
        <f aca="false">SQRT($B$16^2 + F18^2 + O18^2)</f>
        <v>0.675731618414604</v>
      </c>
      <c r="R18" s="20" t="n">
        <f aca="false">P18*$B$8</f>
        <v>1528.46320151464</v>
      </c>
      <c r="S18" s="21" t="n">
        <f aca="false">SQRT(Q18^2 + $B$9^2)</f>
        <v>0.675731618414604</v>
      </c>
      <c r="T18" s="22" t="n">
        <f aca="false">R18/G18</f>
        <v>3.50150690679576</v>
      </c>
      <c r="U18" s="23" t="n">
        <f aca="false">R18/H18</f>
        <v>0.78388975290867</v>
      </c>
      <c r="V18" s="24" t="n">
        <f aca="false">R18/I18</f>
        <v>0.383932597694633</v>
      </c>
    </row>
    <row r="19" customFormat="false" ht="12.8" hidden="false" customHeight="false" outlineLevel="0" collapsed="false">
      <c r="A19" s="41" t="s">
        <v>49</v>
      </c>
      <c r="D19" s="13" t="s">
        <v>50</v>
      </c>
      <c r="E19" s="14" t="n">
        <v>187.542778918549</v>
      </c>
      <c r="F19" s="15" t="n">
        <v>0.1</v>
      </c>
      <c r="G19" s="14" t="n">
        <v>51.2861383991365</v>
      </c>
      <c r="H19" s="14" t="n">
        <v>51.2861383991365</v>
      </c>
      <c r="I19" s="14" t="n">
        <v>51.2861383991365</v>
      </c>
      <c r="J19" s="15" t="n">
        <v>59497</v>
      </c>
      <c r="K19" s="15" t="n">
        <v>0.2</v>
      </c>
      <c r="L19" s="16" t="n">
        <v>58950000</v>
      </c>
      <c r="M19" s="17" t="n">
        <v>0.01</v>
      </c>
      <c r="N19" s="18" t="n">
        <f aca="false">J19/L19</f>
        <v>0.00100927905004241</v>
      </c>
      <c r="O19" s="19" t="n">
        <f aca="false">SQRT(K19^2 + M19^2)</f>
        <v>0.200249843945008</v>
      </c>
      <c r="P19" s="20" t="n">
        <f aca="false">($B$15/E19)*N19</f>
        <v>1279702.0743718</v>
      </c>
      <c r="Q19" s="19" t="n">
        <f aca="false">SQRT($B$16^2 + F19^2 + O19^2)</f>
        <v>0.675731618414604</v>
      </c>
      <c r="R19" s="20" t="n">
        <f aca="false">P19*$B$8</f>
        <v>1279.7020743718</v>
      </c>
      <c r="S19" s="21" t="n">
        <f aca="false">SQRT(Q19^2 + $B$9^2)</f>
        <v>0.675731618414604</v>
      </c>
      <c r="T19" s="22" t="n">
        <f aca="false">R19/G19</f>
        <v>24.9522017901302</v>
      </c>
      <c r="U19" s="23" t="n">
        <f aca="false">R19/H19</f>
        <v>24.9522017901302</v>
      </c>
      <c r="V19" s="24" t="n">
        <f aca="false">R19/I19</f>
        <v>24.9522017901302</v>
      </c>
    </row>
    <row r="20" customFormat="false" ht="12.8" hidden="false" customHeight="false" outlineLevel="0" collapsed="false">
      <c r="A20" s="42" t="s">
        <v>51</v>
      </c>
      <c r="D20" s="13" t="s">
        <v>52</v>
      </c>
      <c r="E20" s="14" t="n">
        <v>51.5263518138262</v>
      </c>
      <c r="F20" s="15" t="n">
        <v>0.1</v>
      </c>
      <c r="G20" s="14" t="n">
        <v>2187.76162394955</v>
      </c>
      <c r="H20" s="14" t="n">
        <v>2187.76162394955</v>
      </c>
      <c r="I20" s="14" t="n">
        <v>2187.76162394955</v>
      </c>
      <c r="J20" s="15" t="n">
        <v>196</v>
      </c>
      <c r="K20" s="15" t="n">
        <v>0.2</v>
      </c>
      <c r="L20" s="16" t="n">
        <v>3319000</v>
      </c>
      <c r="M20" s="17" t="n">
        <v>0.01</v>
      </c>
      <c r="N20" s="18" t="n">
        <f aca="false">J20/L20</f>
        <v>5.9053931907201E-005</v>
      </c>
      <c r="O20" s="19" t="n">
        <f aca="false">SQRT(K20^2 + M20^2)</f>
        <v>0.200249843945008</v>
      </c>
      <c r="P20" s="20" t="n">
        <f aca="false">($B$15/E20)*N20</f>
        <v>272531.92682957</v>
      </c>
      <c r="Q20" s="19" t="n">
        <f aca="false">SQRT($B$16^2 + F20^2 + O20^2)</f>
        <v>0.675731618414604</v>
      </c>
      <c r="R20" s="20" t="n">
        <f aca="false">P20*$B$8</f>
        <v>272.53192682957</v>
      </c>
      <c r="S20" s="21" t="n">
        <f aca="false">SQRT(Q20^2 + $B$9^2)</f>
        <v>0.675731618414604</v>
      </c>
      <c r="T20" s="22" t="n">
        <f aca="false">R20/G20</f>
        <v>0.124571125046782</v>
      </c>
      <c r="U20" s="23" t="n">
        <f aca="false">R20/H20</f>
        <v>0.124571125046782</v>
      </c>
      <c r="V20" s="24" t="n">
        <f aca="false">R20/I20</f>
        <v>0.124571125046782</v>
      </c>
    </row>
    <row r="21" customFormat="false" ht="12.8" hidden="false" customHeight="false" outlineLevel="0" collapsed="false">
      <c r="A21" s="43" t="s">
        <v>53</v>
      </c>
      <c r="D21" s="13" t="s">
        <v>54</v>
      </c>
      <c r="E21" s="14" t="n">
        <v>52.0191649555099</v>
      </c>
      <c r="F21" s="15" t="n">
        <v>0.1</v>
      </c>
      <c r="G21" s="14" t="n">
        <v>331.131121482591</v>
      </c>
      <c r="H21" s="14" t="n">
        <v>2187.76162394955</v>
      </c>
      <c r="I21" s="14" t="n">
        <v>141253.754462276</v>
      </c>
      <c r="J21" s="15" t="n">
        <v>199</v>
      </c>
      <c r="K21" s="15" t="n">
        <v>0.2</v>
      </c>
      <c r="L21" s="16" t="n">
        <v>27200000</v>
      </c>
      <c r="M21" s="17" t="n">
        <v>0.01</v>
      </c>
      <c r="N21" s="18" t="n">
        <f aca="false">J21/L21</f>
        <v>7.31617647058824E-006</v>
      </c>
      <c r="O21" s="19" t="n">
        <f aca="false">SQRT(K21^2 + M21^2)</f>
        <v>0.200249843945008</v>
      </c>
      <c r="P21" s="20" t="n">
        <f aca="false">($B$15/E21)*N21</f>
        <v>33444.0418568796</v>
      </c>
      <c r="Q21" s="19" t="n">
        <f aca="false">SQRT($B$16^2 + F21^2 + O21^2)</f>
        <v>0.675731618414604</v>
      </c>
      <c r="R21" s="20" t="n">
        <f aca="false">P21*$B$8</f>
        <v>33.4440418568796</v>
      </c>
      <c r="S21" s="21" t="n">
        <f aca="false">SQRT(Q21^2 + $B$9^2)</f>
        <v>0.675731618414604</v>
      </c>
      <c r="T21" s="22" t="n">
        <f aca="false">R21/G21</f>
        <v>0.100999391742881</v>
      </c>
      <c r="U21" s="23" t="n">
        <f aca="false">R21/H21</f>
        <v>0.0152868765457652</v>
      </c>
      <c r="V21" s="24" t="n">
        <f aca="false">R21/I21</f>
        <v>0.000236765684453445</v>
      </c>
    </row>
    <row r="22" customFormat="false" ht="12.8" hidden="false" customHeight="false" outlineLevel="0" collapsed="false">
      <c r="A22" s="44" t="s">
        <v>55</v>
      </c>
      <c r="D22" s="45" t="s">
        <v>56</v>
      </c>
      <c r="E22" s="46" t="n">
        <v>161.971252566735</v>
      </c>
      <c r="F22" s="47" t="n">
        <v>0.1</v>
      </c>
      <c r="G22" s="46" t="n">
        <v>38.0189396320561</v>
      </c>
      <c r="H22" s="46" t="n">
        <v>38.0189396320561</v>
      </c>
      <c r="I22" s="46" t="n">
        <v>38.0189396320561</v>
      </c>
      <c r="J22" s="47" t="n">
        <v>4103</v>
      </c>
      <c r="K22" s="47" t="n">
        <v>0.2</v>
      </c>
      <c r="L22" s="48" t="n">
        <v>53600000</v>
      </c>
      <c r="M22" s="49" t="n">
        <v>0.01</v>
      </c>
      <c r="N22" s="50" t="n">
        <f aca="false">J22/L22</f>
        <v>7.65485074626866E-005</v>
      </c>
      <c r="O22" s="51" t="n">
        <f aca="false">SQRT(K22^2 + M22^2)</f>
        <v>0.200249843945008</v>
      </c>
      <c r="P22" s="52" t="n">
        <f aca="false">($B$15/E22)*N22</f>
        <v>112381.997956706</v>
      </c>
      <c r="Q22" s="51" t="n">
        <f aca="false">SQRT($B$16^2 + F22^2 + O22^2)</f>
        <v>0.675731618414604</v>
      </c>
      <c r="R22" s="52" t="n">
        <f aca="false">P22*$B$8</f>
        <v>112.381997956706</v>
      </c>
      <c r="S22" s="53" t="n">
        <f aca="false">SQRT(Q22^2 + $B$9^2)</f>
        <v>0.675731618414604</v>
      </c>
      <c r="T22" s="54" t="n">
        <f aca="false">R22/G22</f>
        <v>2.95594772090776</v>
      </c>
      <c r="U22" s="55" t="n">
        <f aca="false">R22/H22</f>
        <v>2.95594772090776</v>
      </c>
      <c r="V22" s="56" t="n">
        <f aca="false">R22/I22</f>
        <v>2.95594772090776</v>
      </c>
    </row>
    <row r="23" customFormat="false" ht="12.8" hidden="false" customHeight="false" outlineLevel="0" collapsed="false">
      <c r="A23" s="57" t="s">
        <v>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2020-06-24T22:22:35Z</dcterms:created>
  <dc:creator/>
  <dc:description/>
  <dc:language>en-GB</dc:language>
  <cp:lastModifiedBy/>
  <dcterms:modified xsi:type="dcterms:W3CDTF">2020-06-25T11:02:29Z</dcterms:modified>
  <cp:revision>21</cp:revision>
  <dc:subject/>
  <dc:title/>
</cp:coreProperties>
</file>