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oabas\Documents\GitHub\Introduction_to_Data_Science\Blossom Academy Fellowship\Microsoft_Excel\Assesment\"/>
    </mc:Choice>
  </mc:AlternateContent>
  <xr:revisionPtr revIDLastSave="0" documentId="13_ncr:1_{1907DA2D-183A-4622-81C2-D8149875180D}" xr6:coauthVersionLast="47" xr6:coauthVersionMax="47" xr10:uidLastSave="{00000000-0000-0000-0000-000000000000}"/>
  <bookViews>
    <workbookView xWindow="-108" yWindow="-108" windowWidth="23256" windowHeight="12456" xr2:uid="{29739990-7665-4556-BEFC-F450E93FC27B}"/>
  </bookViews>
  <sheets>
    <sheet name="Sheet1" sheetId="1" r:id="rId1"/>
    <sheet name="Sheet2" sheetId="2" r:id="rId2"/>
  </sheets>
  <definedNames>
    <definedName name="_xlnm._FilterDatabase" localSheetId="0" hidden="1">Sheet1!$A$1:$W$1</definedName>
    <definedName name="Slicer_District">#N/A</definedName>
    <definedName name="Slicer_Payment">#N/A</definedName>
  </definedNames>
  <calcPr calcId="191029" concurrentCalc="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2" i="1" l="1"/>
  <c r="C3" i="2"/>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alcChain>
</file>

<file path=xl/sharedStrings.xml><?xml version="1.0" encoding="utf-8"?>
<sst xmlns="http://schemas.openxmlformats.org/spreadsheetml/2006/main" count="326" uniqueCount="92">
  <si>
    <t>WO</t>
  </si>
  <si>
    <t>District</t>
  </si>
  <si>
    <t>LeadTech</t>
  </si>
  <si>
    <t>Service</t>
  </si>
  <si>
    <t>Rush</t>
  </si>
  <si>
    <t>ReqDate</t>
  </si>
  <si>
    <t>WorkDate</t>
  </si>
  <si>
    <t>Techs</t>
  </si>
  <si>
    <t>WtyLbr</t>
  </si>
  <si>
    <t>WtyParts</t>
  </si>
  <si>
    <t>LbrHrs</t>
  </si>
  <si>
    <t>PartsCost</t>
  </si>
  <si>
    <t>Payment</t>
  </si>
  <si>
    <t>Wait</t>
  </si>
  <si>
    <t>LbrRate</t>
  </si>
  <si>
    <t>LbrCost</t>
  </si>
  <si>
    <t>LbrFee</t>
  </si>
  <si>
    <t>PartsFee</t>
  </si>
  <si>
    <t>TotalCost</t>
  </si>
  <si>
    <t>TotalFee</t>
  </si>
  <si>
    <t>ReqDay</t>
  </si>
  <si>
    <t>WorkDay</t>
  </si>
  <si>
    <t>A00100</t>
  </si>
  <si>
    <t>North</t>
  </si>
  <si>
    <t>Khan</t>
  </si>
  <si>
    <t>Assess</t>
  </si>
  <si>
    <t>Account</t>
  </si>
  <si>
    <t>Tue</t>
  </si>
  <si>
    <t>A00101</t>
  </si>
  <si>
    <t>South</t>
  </si>
  <si>
    <t>Lopez</t>
  </si>
  <si>
    <t>Replace</t>
  </si>
  <si>
    <t>Fri</t>
  </si>
  <si>
    <t>A00102</t>
  </si>
  <si>
    <t>Central</t>
  </si>
  <si>
    <t>Cartier</t>
  </si>
  <si>
    <t>Deliver</t>
  </si>
  <si>
    <t>P.O.</t>
  </si>
  <si>
    <t>Thu</t>
  </si>
  <si>
    <t>A00103</t>
  </si>
  <si>
    <t>A00104</t>
  </si>
  <si>
    <t>Northwest</t>
  </si>
  <si>
    <t>Yes</t>
  </si>
  <si>
    <t>A00105</t>
  </si>
  <si>
    <t>A00106</t>
  </si>
  <si>
    <t>Wed</t>
  </si>
  <si>
    <t>A00107</t>
  </si>
  <si>
    <t>A00108</t>
  </si>
  <si>
    <t>Burton</t>
  </si>
  <si>
    <t>C.O.D.</t>
  </si>
  <si>
    <t>A00109</t>
  </si>
  <si>
    <t>Repair</t>
  </si>
  <si>
    <t>A00110</t>
  </si>
  <si>
    <t>West</t>
  </si>
  <si>
    <t>A00111</t>
  </si>
  <si>
    <t>A00112</t>
  </si>
  <si>
    <t>A00113</t>
  </si>
  <si>
    <t>Michner</t>
  </si>
  <si>
    <t>Sat</t>
  </si>
  <si>
    <t>A00114</t>
  </si>
  <si>
    <t>A00115</t>
  </si>
  <si>
    <t>Mon</t>
  </si>
  <si>
    <t>A00116</t>
  </si>
  <si>
    <t>A00117</t>
  </si>
  <si>
    <t>A00118</t>
  </si>
  <si>
    <t>A00119</t>
  </si>
  <si>
    <t>Southeast</t>
  </si>
  <si>
    <t>A00120</t>
  </si>
  <si>
    <t>A00121</t>
  </si>
  <si>
    <t>A00122</t>
  </si>
  <si>
    <t>A00123</t>
  </si>
  <si>
    <t>A00124</t>
  </si>
  <si>
    <t>A00125</t>
  </si>
  <si>
    <t>A00126</t>
  </si>
  <si>
    <t>A00127</t>
  </si>
  <si>
    <t>A00128</t>
  </si>
  <si>
    <t>A00129</t>
  </si>
  <si>
    <t>A00130</t>
  </si>
  <si>
    <t>Southwest</t>
  </si>
  <si>
    <t>A00131</t>
  </si>
  <si>
    <t>A00132</t>
  </si>
  <si>
    <t>A00133</t>
  </si>
  <si>
    <t>A00134</t>
  </si>
  <si>
    <t>A00135</t>
  </si>
  <si>
    <t>A00136</t>
  </si>
  <si>
    <t>A00137</t>
  </si>
  <si>
    <t>A00138</t>
  </si>
  <si>
    <t>A00139</t>
  </si>
  <si>
    <t>A00140</t>
  </si>
  <si>
    <t>A00141</t>
  </si>
  <si>
    <t>North District</t>
  </si>
  <si>
    <t>Total Number of empty cells in the rush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</si>
</sst>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164" formatCode="_(* #,##0.00_);_(* \(#,##0.00\);_(* &quot;-&quot;??_);_(@_)"/>
    <numFmt numFmtId="165" formatCode="&quot;$&quot;#,##0.00;\(&quot;$&quot;#,##0.00\)"/>
    <numFmt numFmtId="166" formatCode="_(* #,##0_);_(* \(#,##0\);_(* &quot;-&quot;??_);_(@_)"/>
    <numFmt numFmtId="169" formatCode="_-[$$-409]* #,##0.00_ ;_-[$$-409]* \-#,##0.00\ ;_-[$$-409]* &quot;-&quot;??_ ;_-@_ "/>
  </numFmts>
  <fonts count="4" x14ac:knownFonts="1">
    <font>
      <sz val="11"/>
      <color theme="1"/>
      <name val="Calibri"/>
      <family val="2"/>
      <scheme val="minor"/>
    </font>
    <font>
      <sz val="11"/>
      <color theme="1"/>
      <name val="Calibri"/>
      <family val="2"/>
      <scheme val="minor"/>
    </font>
    <font>
      <u/>
      <sz val="11"/>
      <color indexed="12"/>
      <name val="Calibri"/>
      <family val="2"/>
      <scheme val="minor"/>
    </font>
    <font>
      <b/>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164" fontId="1" fillId="0" borderId="0" applyFont="0" applyFill="0" applyBorder="0" applyAlignment="0" applyProtection="0"/>
    <xf numFmtId="0" fontId="2" fillId="0" borderId="0" applyNumberFormat="0" applyFill="0" applyBorder="0" applyAlignment="0" applyProtection="0">
      <alignment horizontal="left" indent="1"/>
    </xf>
    <xf numFmtId="0" fontId="1" fillId="0" borderId="0"/>
    <xf numFmtId="44" fontId="1" fillId="0" borderId="0" applyFont="0" applyFill="0" applyBorder="0" applyAlignment="0" applyProtection="0"/>
  </cellStyleXfs>
  <cellXfs count="20">
    <xf numFmtId="0" fontId="0" fillId="0" borderId="0" xfId="0"/>
    <xf numFmtId="0" fontId="0" fillId="0" borderId="0" xfId="0" applyAlignment="1">
      <alignment horizontal="left"/>
    </xf>
    <xf numFmtId="0" fontId="0" fillId="0" borderId="0" xfId="0" applyFont="1" applyFill="1" applyBorder="1"/>
    <xf numFmtId="0" fontId="0" fillId="0" borderId="0" xfId="0" applyFont="1" applyFill="1" applyBorder="1" applyAlignment="1">
      <alignment horizontal="right"/>
    </xf>
    <xf numFmtId="165" fontId="0" fillId="0" borderId="0" xfId="0" applyNumberFormat="1" applyFont="1" applyFill="1" applyBorder="1" applyAlignment="1">
      <alignment horizontal="right"/>
    </xf>
    <xf numFmtId="164" fontId="0" fillId="0" borderId="0" xfId="1" applyFont="1" applyFill="1" applyBorder="1" applyAlignment="1">
      <alignment horizontal="right"/>
    </xf>
    <xf numFmtId="0" fontId="0" fillId="2" borderId="0" xfId="0" applyFont="1" applyFill="1" applyBorder="1"/>
    <xf numFmtId="166" fontId="0" fillId="2" borderId="0" xfId="1" applyNumberFormat="1" applyFont="1" applyFill="1" applyBorder="1" applyAlignment="1">
      <alignment horizontal="right"/>
    </xf>
    <xf numFmtId="164" fontId="0" fillId="2" borderId="0" xfId="1" applyFont="1" applyFill="1" applyBorder="1" applyAlignment="1">
      <alignment horizontal="right"/>
    </xf>
    <xf numFmtId="0" fontId="0" fillId="2" borderId="0" xfId="0" applyFill="1"/>
    <xf numFmtId="0" fontId="0" fillId="0" borderId="0" xfId="0" applyFont="1" applyFill="1" applyBorder="1" applyAlignment="1">
      <alignment horizontal="left" vertical="top"/>
    </xf>
    <xf numFmtId="164" fontId="0" fillId="0" borderId="0" xfId="1" applyFont="1" applyFill="1" applyBorder="1" applyAlignment="1">
      <alignment horizontal="left" vertical="top"/>
    </xf>
    <xf numFmtId="166" fontId="0" fillId="0" borderId="0" xfId="1" applyNumberFormat="1" applyFont="1" applyFill="1" applyBorder="1" applyAlignment="1">
      <alignment horizontal="left" vertical="top"/>
    </xf>
    <xf numFmtId="14" fontId="0" fillId="0" borderId="0" xfId="0" applyNumberFormat="1" applyFont="1" applyFill="1" applyBorder="1" applyAlignment="1">
      <alignment horizontal="left" vertical="top"/>
    </xf>
    <xf numFmtId="14" fontId="0" fillId="0" borderId="0" xfId="0" applyNumberFormat="1" applyFont="1" applyFill="1" applyBorder="1" applyAlignment="1">
      <alignment horizontal="right" wrapText="1"/>
    </xf>
    <xf numFmtId="14" fontId="0" fillId="0" borderId="0" xfId="0" applyNumberFormat="1"/>
    <xf numFmtId="169" fontId="0" fillId="0" borderId="0" xfId="4" applyNumberFormat="1" applyFont="1" applyFill="1" applyBorder="1" applyAlignment="1">
      <alignment horizontal="left" vertical="top"/>
    </xf>
    <xf numFmtId="169" fontId="0" fillId="0" borderId="0" xfId="4" applyNumberFormat="1" applyFont="1" applyFill="1" applyBorder="1" applyAlignment="1">
      <alignment horizontal="right"/>
    </xf>
    <xf numFmtId="169" fontId="0" fillId="0" borderId="0" xfId="4" applyNumberFormat="1" applyFont="1"/>
    <xf numFmtId="0" fontId="3" fillId="0" borderId="0" xfId="0" applyFont="1"/>
  </cellXfs>
  <cellStyles count="5">
    <cellStyle name="Comma" xfId="1" builtinId="3"/>
    <cellStyle name="Ctx_Hyperlink" xfId="2" xr:uid="{69139F79-0B32-41FF-8C34-AEF64C56E4A9}"/>
    <cellStyle name="Currency" xfId="4" builtinId="4"/>
    <cellStyle name="Normal" xfId="0" builtinId="0"/>
    <cellStyle name="Normal 4" xfId="3" xr:uid="{25856D19-8F19-4585-8F8B-4FC9973FE606}"/>
  </cellStyles>
  <dxfs count="25">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4" formatCode="_(* #,##0.00_);_(* \(#,##0.00\);_(* &quot;-&quot;??_);_(@_)"/>
      <fill>
        <patternFill patternType="solid">
          <fgColor indexed="64"/>
          <bgColor theme="0" tint="-0.1499984740745262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_-[$$-409]* #,##0.00_ ;_-[$$-409]* \-#,##0.00\ ;_-[$$-409]* &quot;-&quot;??_ ;_-@_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right" vertical="bottom"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solid">
          <fgColor indexed="64"/>
          <bgColor theme="0" tint="-0.1499984740745262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00;\(&quot;$&quot;#,##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00;\(&quot;$&quot;#,##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29</xdr:col>
      <xdr:colOff>30480</xdr:colOff>
      <xdr:row>17</xdr:row>
      <xdr:rowOff>7620</xdr:rowOff>
    </xdr:from>
    <xdr:to>
      <xdr:col>32</xdr:col>
      <xdr:colOff>30480</xdr:colOff>
      <xdr:row>30</xdr:row>
      <xdr:rowOff>97155</xdr:rowOff>
    </xdr:to>
    <mc:AlternateContent xmlns:mc="http://schemas.openxmlformats.org/markup-compatibility/2006">
      <mc:Choice xmlns:sle15="http://schemas.microsoft.com/office/drawing/2012/slicer" Requires="sle15">
        <xdr:graphicFrame macro="">
          <xdr:nvGraphicFramePr>
            <xdr:cNvPr id="2" name="District">
              <a:extLst>
                <a:ext uri="{FF2B5EF4-FFF2-40B4-BE49-F238E27FC236}">
                  <a16:creationId xmlns:a16="http://schemas.microsoft.com/office/drawing/2014/main" id="{91E26E6A-7079-A667-DD79-51FD69AC6C95}"/>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20939760" y="3116580"/>
              <a:ext cx="1828800" cy="2466975"/>
            </a:xfrm>
            <a:prstGeom prst="rect">
              <a:avLst/>
            </a:prstGeom>
            <a:solidFill>
              <a:prstClr val="white"/>
            </a:solidFill>
            <a:ln w="1">
              <a:solidFill>
                <a:prstClr val="green"/>
              </a:solidFill>
            </a:ln>
          </xdr:spPr>
          <xdr:txBody>
            <a:bodyPr vertOverflow="clip" horzOverflow="clip"/>
            <a:lstStyle/>
            <a:p>
              <a:r>
                <a:rPr lang="en-NG"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29</xdr:col>
      <xdr:colOff>15240</xdr:colOff>
      <xdr:row>2</xdr:row>
      <xdr:rowOff>129540</xdr:rowOff>
    </xdr:from>
    <xdr:to>
      <xdr:col>32</xdr:col>
      <xdr:colOff>15240</xdr:colOff>
      <xdr:row>16</xdr:row>
      <xdr:rowOff>36195</xdr:rowOff>
    </xdr:to>
    <mc:AlternateContent xmlns:mc="http://schemas.openxmlformats.org/markup-compatibility/2006">
      <mc:Choice xmlns:sle15="http://schemas.microsoft.com/office/drawing/2012/slicer" Requires="sle15">
        <xdr:graphicFrame macro="">
          <xdr:nvGraphicFramePr>
            <xdr:cNvPr id="3" name="Payment">
              <a:extLst>
                <a:ext uri="{FF2B5EF4-FFF2-40B4-BE49-F238E27FC236}">
                  <a16:creationId xmlns:a16="http://schemas.microsoft.com/office/drawing/2014/main" id="{7338DDFA-4889-097D-DA6F-53F8E4025723}"/>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20924520" y="495300"/>
              <a:ext cx="1828800" cy="2466975"/>
            </a:xfrm>
            <a:prstGeom prst="rect">
              <a:avLst/>
            </a:prstGeom>
            <a:solidFill>
              <a:prstClr val="white"/>
            </a:solidFill>
            <a:ln w="1">
              <a:solidFill>
                <a:prstClr val="green"/>
              </a:solidFill>
            </a:ln>
          </xdr:spPr>
          <xdr:txBody>
            <a:bodyPr vertOverflow="clip" horzOverflow="clip"/>
            <a:lstStyle/>
            <a:p>
              <a:r>
                <a:rPr lang="en-NG"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151CF1ED-5F61-48A9-AD64-EA37F7F1F82A}" sourceName="District">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997A590F-A52F-4EB3-AB08-37D81DC5064F}" sourceName="Payment">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EAB6B325-2852-46EA-ACCE-616CD7DF2CB5}" cache="Slicer_District" caption="District" rowHeight="234950"/>
  <slicer name="Payment" xr10:uid="{C4483412-BE1B-451F-97F7-158FC25D8ED2}" cache="Slicer_Payment" caption="Pay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A41DEA-2028-4D55-9BB1-0DCB97FA598E}" name="Table1" displayName="Table1" ref="A1:W43" totalsRowShown="0" headerRowDxfId="9" dataDxfId="10" headerRowCellStyle="Comma" dataCellStyle="Comma">
  <autoFilter ref="A1:W43" xr:uid="{B6A41DEA-2028-4D55-9BB1-0DCB97FA598E}"/>
  <tableColumns count="23">
    <tableColumn id="1" xr3:uid="{3FFA0AA8-C626-4A84-9327-E42332B1FE7A}" name="WO" dataDxfId="24"/>
    <tableColumn id="2" xr3:uid="{3C6FF598-EF10-4556-BF0D-8F9DB9F486E0}" name="District" dataDxfId="23"/>
    <tableColumn id="26" xr3:uid="{F6713837-50B3-46B8-9D2B-48330D130267}" name="North District" dataDxfId="0">
      <calculatedColumnFormula>IF(B2="North","YES","NO")</calculatedColumnFormula>
    </tableColumn>
    <tableColumn id="3" xr3:uid="{EE83A7CC-DC6E-4403-BF6C-E249D517BBAC}" name="LeadTech" dataDxfId="22"/>
    <tableColumn id="4" xr3:uid="{901210D7-C740-492C-9318-FA4863FAFA08}" name="Service" dataDxfId="21"/>
    <tableColumn id="5" xr3:uid="{860F681C-1CCE-4E8B-999D-D155B6D44C15}" name="Rush" dataDxfId="8"/>
    <tableColumn id="6" xr3:uid="{AE1A1B96-D347-4232-89F0-EE46304B2654}" name="ReqDate" dataDxfId="7"/>
    <tableColumn id="7" xr3:uid="{60435B8A-E9CE-48CA-92B4-F6EDB98194E1}" name="WorkDate" dataDxfId="5"/>
    <tableColumn id="8" xr3:uid="{B1458F0C-CDD8-417A-AA12-C72568A82AD3}" name="Techs" dataDxfId="6"/>
    <tableColumn id="9" xr3:uid="{E69D2D42-68FE-4BF1-BD7F-FD97EC4E152D}" name="WtyLbr" dataDxfId="20"/>
    <tableColumn id="10" xr3:uid="{1AB1BD8C-9257-46E0-80BC-41EC9F8F5A16}" name="WtyParts" dataDxfId="19"/>
    <tableColumn id="11" xr3:uid="{5D23813B-CB1F-4D72-A945-98AA47658D46}" name="LbrHrs" dataDxfId="4" dataCellStyle="Comma"/>
    <tableColumn id="12" xr3:uid="{F696BFC4-6CE7-423A-B146-11DA6E20C120}" name="PartsCost" dataDxfId="2" dataCellStyle="Currency"/>
    <tableColumn id="13" xr3:uid="{F09DF0BA-EE86-4BDD-8CB2-8903ADDA2624}" name="Payment" dataDxfId="3"/>
    <tableColumn id="14" xr3:uid="{A56A6DB8-C409-4059-AF8A-D4975CC53F21}" name="Wait" dataDxfId="18" dataCellStyle="Comma"/>
    <tableColumn id="15" xr3:uid="{1FF68FED-A5F2-430D-89BD-242F86BB84A5}" name="LbrRate" dataDxfId="17"/>
    <tableColumn id="16" xr3:uid="{F57A0561-F695-45D6-9D04-49E236E8EB1F}" name="LbrCost" dataDxfId="16" dataCellStyle="Comma"/>
    <tableColumn id="17" xr3:uid="{F8E2AE86-E9B5-408D-98D1-BF7194433AD4}" name="LbrFee" dataDxfId="15" dataCellStyle="Comma"/>
    <tableColumn id="18" xr3:uid="{0B6B4399-660E-43BE-A25D-3FA4CA887638}" name="PartsFee" dataDxfId="14" dataCellStyle="Comma"/>
    <tableColumn id="19" xr3:uid="{A6970737-CF2F-4167-B051-4D710AD19A01}" name="TotalCost" dataDxfId="1" dataCellStyle="Comma">
      <calculatedColumnFormula>Table1[[#This Row],[PartsCost]]+Table1[[#This Row],[LbrHrs]]</calculatedColumnFormula>
    </tableColumn>
    <tableColumn id="20" xr3:uid="{E07CA101-44AF-4B77-AB75-EC40F4F0E42D}" name="TotalFee" dataDxfId="13" dataCellStyle="Comma"/>
    <tableColumn id="21" xr3:uid="{360C60B8-833C-457B-B308-BBE2CB4C9DD7}" name="ReqDay" dataDxfId="12"/>
    <tableColumn id="22" xr3:uid="{746B4639-69E4-4E81-87CF-66E42C8D8185}" name="WorkDay" dataDxf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6E524-6612-4D2B-AD4E-09B5343EF3FA}">
  <dimension ref="A1:W43"/>
  <sheetViews>
    <sheetView tabSelected="1" workbookViewId="0">
      <selection activeCell="K12" sqref="K12"/>
    </sheetView>
  </sheetViews>
  <sheetFormatPr defaultRowHeight="14.4" x14ac:dyDescent="0.3"/>
  <cols>
    <col min="2" max="3" width="15" customWidth="1"/>
    <col min="4" max="4" width="10.6640625" customWidth="1"/>
    <col min="7" max="7" width="15.109375" style="15" customWidth="1"/>
    <col min="8" max="8" width="15.6640625" style="15" customWidth="1"/>
    <col min="11" max="11" width="10.33203125" customWidth="1"/>
    <col min="12" max="12" width="9.21875" customWidth="1"/>
    <col min="13" max="13" width="11.109375" style="18" customWidth="1"/>
    <col min="14" max="14" width="10" customWidth="1"/>
    <col min="16" max="16" width="9.21875" customWidth="1"/>
    <col min="17" max="17" width="10.21875" customWidth="1"/>
    <col min="18" max="18" width="9.44140625" customWidth="1"/>
    <col min="19" max="19" width="12.5546875" customWidth="1"/>
    <col min="20" max="20" width="13.44140625" customWidth="1"/>
    <col min="21" max="21" width="11.6640625" customWidth="1"/>
    <col min="22" max="22" width="9.109375" customWidth="1"/>
    <col min="23" max="23" width="10.44140625" customWidth="1"/>
  </cols>
  <sheetData>
    <row r="1" spans="1:23" x14ac:dyDescent="0.3">
      <c r="A1" s="10" t="s">
        <v>0</v>
      </c>
      <c r="B1" s="10" t="s">
        <v>1</v>
      </c>
      <c r="C1" s="10" t="s">
        <v>90</v>
      </c>
      <c r="D1" s="10" t="s">
        <v>2</v>
      </c>
      <c r="E1" s="10" t="s">
        <v>3</v>
      </c>
      <c r="F1" s="10" t="s">
        <v>4</v>
      </c>
      <c r="G1" s="13" t="s">
        <v>5</v>
      </c>
      <c r="H1" s="13" t="s">
        <v>6</v>
      </c>
      <c r="I1" s="10" t="s">
        <v>7</v>
      </c>
      <c r="J1" s="10" t="s">
        <v>8</v>
      </c>
      <c r="K1" s="10" t="s">
        <v>9</v>
      </c>
      <c r="L1" s="11" t="s">
        <v>10</v>
      </c>
      <c r="M1" s="16" t="s">
        <v>11</v>
      </c>
      <c r="N1" s="10" t="s">
        <v>12</v>
      </c>
      <c r="O1" s="12" t="s">
        <v>13</v>
      </c>
      <c r="P1" s="10" t="s">
        <v>14</v>
      </c>
      <c r="Q1" s="11" t="s">
        <v>15</v>
      </c>
      <c r="R1" s="11" t="s">
        <v>16</v>
      </c>
      <c r="S1" s="11" t="s">
        <v>17</v>
      </c>
      <c r="T1" s="11" t="s">
        <v>18</v>
      </c>
      <c r="U1" s="11" t="s">
        <v>19</v>
      </c>
      <c r="V1" s="1" t="s">
        <v>20</v>
      </c>
      <c r="W1" s="1" t="s">
        <v>21</v>
      </c>
    </row>
    <row r="2" spans="1:23" x14ac:dyDescent="0.3">
      <c r="A2" s="2" t="s">
        <v>22</v>
      </c>
      <c r="B2" s="2" t="s">
        <v>23</v>
      </c>
      <c r="C2" s="2" t="str">
        <f t="shared" ref="C2:C43" si="0">IF(B2="North","YES","NO")</f>
        <v>YES</v>
      </c>
      <c r="D2" s="2" t="s">
        <v>24</v>
      </c>
      <c r="E2" s="2" t="s">
        <v>25</v>
      </c>
      <c r="F2" s="2"/>
      <c r="G2" s="14">
        <v>44075</v>
      </c>
      <c r="H2" s="14">
        <v>44089</v>
      </c>
      <c r="I2" s="3">
        <v>2</v>
      </c>
      <c r="J2" s="4"/>
      <c r="K2" s="4"/>
      <c r="L2" s="5">
        <v>0.5</v>
      </c>
      <c r="M2" s="17">
        <v>360</v>
      </c>
      <c r="N2" s="2" t="s">
        <v>26</v>
      </c>
      <c r="O2" s="7">
        <v>14</v>
      </c>
      <c r="P2" s="6">
        <v>140</v>
      </c>
      <c r="Q2" s="8">
        <v>70</v>
      </c>
      <c r="R2" s="8">
        <v>70</v>
      </c>
      <c r="S2" s="8">
        <v>360</v>
      </c>
      <c r="T2" s="8">
        <f>Table1[[#This Row],[PartsCost]]+Table1[[#This Row],[LbrCost]]</f>
        <v>430</v>
      </c>
      <c r="U2" s="8">
        <v>430</v>
      </c>
      <c r="V2" s="9" t="s">
        <v>27</v>
      </c>
      <c r="W2" s="9" t="s">
        <v>27</v>
      </c>
    </row>
    <row r="3" spans="1:23" x14ac:dyDescent="0.3">
      <c r="A3" s="2" t="s">
        <v>28</v>
      </c>
      <c r="B3" s="2" t="s">
        <v>29</v>
      </c>
      <c r="C3" s="2" t="str">
        <f t="shared" si="0"/>
        <v>NO</v>
      </c>
      <c r="D3" s="2" t="s">
        <v>30</v>
      </c>
      <c r="E3" s="2" t="s">
        <v>31</v>
      </c>
      <c r="F3" s="2"/>
      <c r="G3" s="14">
        <v>44075</v>
      </c>
      <c r="H3" s="14">
        <v>44078</v>
      </c>
      <c r="I3" s="3">
        <v>1</v>
      </c>
      <c r="J3" s="4"/>
      <c r="K3" s="4"/>
      <c r="L3" s="5">
        <v>0.5</v>
      </c>
      <c r="M3" s="17">
        <v>90.041600000000003</v>
      </c>
      <c r="N3" s="2" t="s">
        <v>26</v>
      </c>
      <c r="O3" s="7">
        <v>3</v>
      </c>
      <c r="P3" s="6">
        <v>80</v>
      </c>
      <c r="Q3" s="8">
        <v>40</v>
      </c>
      <c r="R3" s="8">
        <v>40</v>
      </c>
      <c r="S3" s="8">
        <v>90.041600000000003</v>
      </c>
      <c r="T3" s="8">
        <f>Table1[[#This Row],[PartsCost]]+Table1[[#This Row],[LbrHrs]]</f>
        <v>90.541600000000003</v>
      </c>
      <c r="U3" s="8">
        <v>130.04160000000002</v>
      </c>
      <c r="V3" s="9" t="s">
        <v>27</v>
      </c>
      <c r="W3" s="9" t="s">
        <v>32</v>
      </c>
    </row>
    <row r="4" spans="1:23" x14ac:dyDescent="0.3">
      <c r="A4" s="2" t="s">
        <v>33</v>
      </c>
      <c r="B4" s="2" t="s">
        <v>34</v>
      </c>
      <c r="C4" s="2" t="str">
        <f t="shared" si="0"/>
        <v>NO</v>
      </c>
      <c r="D4" s="2" t="s">
        <v>35</v>
      </c>
      <c r="E4" s="2" t="s">
        <v>36</v>
      </c>
      <c r="F4" s="2"/>
      <c r="G4" s="14">
        <v>44075</v>
      </c>
      <c r="H4" s="14">
        <v>44091</v>
      </c>
      <c r="I4" s="3">
        <v>1</v>
      </c>
      <c r="J4" s="4"/>
      <c r="K4" s="4"/>
      <c r="L4" s="5">
        <v>0.25</v>
      </c>
      <c r="M4" s="17">
        <v>120</v>
      </c>
      <c r="N4" s="2" t="s">
        <v>37</v>
      </c>
      <c r="O4" s="7">
        <v>16</v>
      </c>
      <c r="P4" s="6">
        <v>80</v>
      </c>
      <c r="Q4" s="8">
        <v>20</v>
      </c>
      <c r="R4" s="8">
        <v>20</v>
      </c>
      <c r="S4" s="8">
        <v>120</v>
      </c>
      <c r="T4" s="8">
        <f>Table1[[#This Row],[PartsCost]]+Table1[[#This Row],[LbrHrs]]</f>
        <v>120.25</v>
      </c>
      <c r="U4" s="8">
        <v>140</v>
      </c>
      <c r="V4" s="9" t="s">
        <v>27</v>
      </c>
      <c r="W4" s="9" t="s">
        <v>38</v>
      </c>
    </row>
    <row r="5" spans="1:23" x14ac:dyDescent="0.3">
      <c r="A5" s="2" t="s">
        <v>39</v>
      </c>
      <c r="B5" s="2" t="s">
        <v>29</v>
      </c>
      <c r="C5" s="2" t="str">
        <f t="shared" si="0"/>
        <v>NO</v>
      </c>
      <c r="D5" s="2" t="s">
        <v>30</v>
      </c>
      <c r="E5" s="2" t="s">
        <v>36</v>
      </c>
      <c r="F5" s="2"/>
      <c r="G5" s="14">
        <v>44075</v>
      </c>
      <c r="H5" s="14">
        <v>44091</v>
      </c>
      <c r="I5" s="3">
        <v>1</v>
      </c>
      <c r="J5" s="4"/>
      <c r="K5" s="4"/>
      <c r="L5" s="5">
        <v>0.25</v>
      </c>
      <c r="M5" s="17">
        <v>16.25</v>
      </c>
      <c r="N5" s="2" t="s">
        <v>26</v>
      </c>
      <c r="O5" s="7">
        <v>16</v>
      </c>
      <c r="P5" s="6">
        <v>80</v>
      </c>
      <c r="Q5" s="8">
        <v>20</v>
      </c>
      <c r="R5" s="8">
        <v>20</v>
      </c>
      <c r="S5" s="8">
        <v>16.25</v>
      </c>
      <c r="T5" s="8">
        <f>Table1[[#This Row],[PartsCost]]+Table1[[#This Row],[LbrHrs]]</f>
        <v>16.5</v>
      </c>
      <c r="U5" s="8">
        <v>36.25</v>
      </c>
      <c r="V5" s="9" t="s">
        <v>27</v>
      </c>
      <c r="W5" s="9" t="s">
        <v>38</v>
      </c>
    </row>
    <row r="6" spans="1:23" x14ac:dyDescent="0.3">
      <c r="A6" s="2" t="s">
        <v>40</v>
      </c>
      <c r="B6" s="2" t="s">
        <v>41</v>
      </c>
      <c r="C6" s="2" t="str">
        <f t="shared" si="0"/>
        <v>NO</v>
      </c>
      <c r="D6" s="2" t="s">
        <v>35</v>
      </c>
      <c r="E6" s="2" t="s">
        <v>36</v>
      </c>
      <c r="F6" s="2" t="s">
        <v>42</v>
      </c>
      <c r="G6" s="14">
        <v>44075</v>
      </c>
      <c r="H6" s="14">
        <v>44091</v>
      </c>
      <c r="I6" s="3">
        <v>1</v>
      </c>
      <c r="J6" s="4"/>
      <c r="K6" s="4"/>
      <c r="L6" s="5">
        <v>0.25</v>
      </c>
      <c r="M6" s="17">
        <v>45.237400000000001</v>
      </c>
      <c r="N6" s="2" t="s">
        <v>26</v>
      </c>
      <c r="O6" s="7">
        <v>16</v>
      </c>
      <c r="P6" s="6">
        <v>80</v>
      </c>
      <c r="Q6" s="8">
        <v>20</v>
      </c>
      <c r="R6" s="8">
        <v>20</v>
      </c>
      <c r="S6" s="8">
        <v>45.237400000000001</v>
      </c>
      <c r="T6" s="8">
        <f>Table1[[#This Row],[PartsCost]]+Table1[[#This Row],[LbrHrs]]</f>
        <v>45.487400000000001</v>
      </c>
      <c r="U6" s="8">
        <v>65.237400000000008</v>
      </c>
      <c r="V6" s="9" t="s">
        <v>27</v>
      </c>
      <c r="W6" s="9" t="s">
        <v>38</v>
      </c>
    </row>
    <row r="7" spans="1:23" x14ac:dyDescent="0.3">
      <c r="A7" s="2" t="s">
        <v>43</v>
      </c>
      <c r="B7" s="2" t="s">
        <v>29</v>
      </c>
      <c r="C7" s="2" t="str">
        <f t="shared" si="0"/>
        <v>NO</v>
      </c>
      <c r="D7" s="2" t="s">
        <v>30</v>
      </c>
      <c r="E7" s="2" t="s">
        <v>25</v>
      </c>
      <c r="F7" s="2"/>
      <c r="G7" s="14">
        <v>44075</v>
      </c>
      <c r="H7" s="14">
        <v>44089</v>
      </c>
      <c r="I7" s="3">
        <v>1</v>
      </c>
      <c r="J7" s="4"/>
      <c r="K7" s="4"/>
      <c r="L7" s="5">
        <v>0.25</v>
      </c>
      <c r="M7" s="17">
        <v>97.626300000000001</v>
      </c>
      <c r="N7" s="2" t="s">
        <v>26</v>
      </c>
      <c r="O7" s="7">
        <v>14</v>
      </c>
      <c r="P7" s="6">
        <v>80</v>
      </c>
      <c r="Q7" s="8">
        <v>20</v>
      </c>
      <c r="R7" s="8">
        <v>20</v>
      </c>
      <c r="S7" s="8">
        <v>97.626300000000001</v>
      </c>
      <c r="T7" s="8">
        <f>Table1[[#This Row],[PartsCost]]+Table1[[#This Row],[LbrHrs]]</f>
        <v>97.876300000000001</v>
      </c>
      <c r="U7" s="8">
        <v>117.6263</v>
      </c>
      <c r="V7" s="9" t="s">
        <v>27</v>
      </c>
      <c r="W7" s="9" t="s">
        <v>27</v>
      </c>
    </row>
    <row r="8" spans="1:23" x14ac:dyDescent="0.3">
      <c r="A8" s="2" t="s">
        <v>44</v>
      </c>
      <c r="B8" s="2" t="s">
        <v>34</v>
      </c>
      <c r="C8" s="2" t="str">
        <f t="shared" si="0"/>
        <v>NO</v>
      </c>
      <c r="D8" s="2" t="s">
        <v>35</v>
      </c>
      <c r="E8" s="2" t="s">
        <v>25</v>
      </c>
      <c r="F8" s="2"/>
      <c r="G8" s="14">
        <v>44076</v>
      </c>
      <c r="H8" s="14">
        <v>44090</v>
      </c>
      <c r="I8" s="3">
        <v>2</v>
      </c>
      <c r="J8" s="4"/>
      <c r="K8" s="4"/>
      <c r="L8" s="5">
        <v>0.25</v>
      </c>
      <c r="M8" s="17">
        <v>29.13</v>
      </c>
      <c r="N8" s="2" t="s">
        <v>26</v>
      </c>
      <c r="O8" s="7">
        <v>14</v>
      </c>
      <c r="P8" s="6">
        <v>140</v>
      </c>
      <c r="Q8" s="8">
        <v>35</v>
      </c>
      <c r="R8" s="8">
        <v>35</v>
      </c>
      <c r="S8" s="8">
        <v>29.13</v>
      </c>
      <c r="T8" s="8">
        <f>Table1[[#This Row],[PartsCost]]+Table1[[#This Row],[LbrHrs]]</f>
        <v>29.38</v>
      </c>
      <c r="U8" s="8">
        <v>64.13</v>
      </c>
      <c r="V8" s="9" t="s">
        <v>45</v>
      </c>
      <c r="W8" s="9" t="s">
        <v>45</v>
      </c>
    </row>
    <row r="9" spans="1:23" x14ac:dyDescent="0.3">
      <c r="A9" s="2" t="s">
        <v>46</v>
      </c>
      <c r="B9" s="2" t="s">
        <v>29</v>
      </c>
      <c r="C9" s="2" t="str">
        <f t="shared" si="0"/>
        <v>NO</v>
      </c>
      <c r="D9" s="2" t="s">
        <v>30</v>
      </c>
      <c r="E9" s="2" t="s">
        <v>31</v>
      </c>
      <c r="F9" s="2"/>
      <c r="G9" s="14">
        <v>44076</v>
      </c>
      <c r="H9" s="14">
        <v>44106</v>
      </c>
      <c r="I9" s="3">
        <v>1</v>
      </c>
      <c r="J9" s="4"/>
      <c r="K9" s="4"/>
      <c r="L9" s="5">
        <v>0.75</v>
      </c>
      <c r="M9" s="17">
        <v>35.1</v>
      </c>
      <c r="N9" s="2" t="s">
        <v>26</v>
      </c>
      <c r="O9" s="7">
        <v>30</v>
      </c>
      <c r="P9" s="6">
        <v>80</v>
      </c>
      <c r="Q9" s="8">
        <v>60</v>
      </c>
      <c r="R9" s="8">
        <v>60</v>
      </c>
      <c r="S9" s="8">
        <v>35.1</v>
      </c>
      <c r="T9" s="8">
        <f>Table1[[#This Row],[PartsCost]]+Table1[[#This Row],[LbrHrs]]</f>
        <v>35.85</v>
      </c>
      <c r="U9" s="8">
        <v>95.1</v>
      </c>
      <c r="V9" s="9" t="s">
        <v>45</v>
      </c>
      <c r="W9" s="9" t="s">
        <v>32</v>
      </c>
    </row>
    <row r="10" spans="1:23" x14ac:dyDescent="0.3">
      <c r="A10" s="2" t="s">
        <v>47</v>
      </c>
      <c r="B10" s="2" t="s">
        <v>41</v>
      </c>
      <c r="C10" s="2" t="str">
        <f t="shared" si="0"/>
        <v>NO</v>
      </c>
      <c r="D10" s="2" t="s">
        <v>48</v>
      </c>
      <c r="E10" s="2" t="s">
        <v>36</v>
      </c>
      <c r="F10" s="2"/>
      <c r="G10" s="14">
        <v>44076</v>
      </c>
      <c r="H10" s="14">
        <v>44105</v>
      </c>
      <c r="I10" s="3">
        <v>1</v>
      </c>
      <c r="J10" s="4"/>
      <c r="K10" s="4"/>
      <c r="L10" s="5">
        <v>0.25</v>
      </c>
      <c r="M10" s="17">
        <v>76.7</v>
      </c>
      <c r="N10" s="2" t="s">
        <v>49</v>
      </c>
      <c r="O10" s="7">
        <v>29</v>
      </c>
      <c r="P10" s="6">
        <v>80</v>
      </c>
      <c r="Q10" s="8">
        <v>20</v>
      </c>
      <c r="R10" s="8">
        <v>20</v>
      </c>
      <c r="S10" s="8">
        <v>76.7</v>
      </c>
      <c r="T10" s="8">
        <f>Table1[[#This Row],[PartsCost]]+Table1[[#This Row],[LbrHrs]]</f>
        <v>76.95</v>
      </c>
      <c r="U10" s="8">
        <v>96.7</v>
      </c>
      <c r="V10" s="9" t="s">
        <v>45</v>
      </c>
      <c r="W10" s="9" t="s">
        <v>38</v>
      </c>
    </row>
    <row r="11" spans="1:23" x14ac:dyDescent="0.3">
      <c r="A11" s="2" t="s">
        <v>50</v>
      </c>
      <c r="B11" s="2" t="s">
        <v>34</v>
      </c>
      <c r="C11" s="2" t="str">
        <f t="shared" si="0"/>
        <v>NO</v>
      </c>
      <c r="D11" s="2" t="s">
        <v>24</v>
      </c>
      <c r="E11" s="2" t="s">
        <v>51</v>
      </c>
      <c r="F11" s="2" t="s">
        <v>42</v>
      </c>
      <c r="G11" s="14">
        <v>44076</v>
      </c>
      <c r="H11" s="14">
        <v>44110</v>
      </c>
      <c r="I11" s="3">
        <v>1</v>
      </c>
      <c r="J11" s="4"/>
      <c r="K11" s="4"/>
      <c r="L11" s="5">
        <v>1.5</v>
      </c>
      <c r="M11" s="17">
        <v>374.07940000000002</v>
      </c>
      <c r="N11" s="2" t="s">
        <v>49</v>
      </c>
      <c r="O11" s="7">
        <v>34</v>
      </c>
      <c r="P11" s="6">
        <v>80</v>
      </c>
      <c r="Q11" s="8">
        <v>120</v>
      </c>
      <c r="R11" s="8">
        <v>120</v>
      </c>
      <c r="S11" s="8">
        <v>374.07940000000002</v>
      </c>
      <c r="T11" s="8">
        <f>Table1[[#This Row],[PartsCost]]+Table1[[#This Row],[LbrHrs]]</f>
        <v>375.57940000000002</v>
      </c>
      <c r="U11" s="8">
        <v>494.07940000000002</v>
      </c>
      <c r="V11" s="9" t="s">
        <v>45</v>
      </c>
      <c r="W11" s="9" t="s">
        <v>27</v>
      </c>
    </row>
    <row r="12" spans="1:23" x14ac:dyDescent="0.3">
      <c r="A12" s="2" t="s">
        <v>52</v>
      </c>
      <c r="B12" s="2" t="s">
        <v>53</v>
      </c>
      <c r="C12" s="2" t="str">
        <f t="shared" si="0"/>
        <v>NO</v>
      </c>
      <c r="D12" s="2" t="s">
        <v>48</v>
      </c>
      <c r="E12" s="2" t="s">
        <v>31</v>
      </c>
      <c r="F12" s="2"/>
      <c r="G12" s="14">
        <v>44076</v>
      </c>
      <c r="H12" s="14">
        <v>44173</v>
      </c>
      <c r="I12" s="3">
        <v>2</v>
      </c>
      <c r="J12" s="4"/>
      <c r="K12" s="4"/>
      <c r="L12" s="5">
        <f>ROUND(4.75,1)</f>
        <v>4.8</v>
      </c>
      <c r="M12" s="17">
        <v>832.15830000000005</v>
      </c>
      <c r="N12" s="2" t="s">
        <v>26</v>
      </c>
      <c r="O12" s="7">
        <v>97</v>
      </c>
      <c r="P12" s="6">
        <v>140</v>
      </c>
      <c r="Q12" s="8">
        <v>665</v>
      </c>
      <c r="R12" s="8">
        <v>665</v>
      </c>
      <c r="S12" s="8">
        <v>832.15830000000005</v>
      </c>
      <c r="T12" s="8">
        <f>Table1[[#This Row],[PartsCost]]+Table1[[#This Row],[LbrHrs]]</f>
        <v>836.95830000000001</v>
      </c>
      <c r="U12" s="8">
        <v>1497.1583000000001</v>
      </c>
      <c r="V12" s="9" t="s">
        <v>45</v>
      </c>
      <c r="W12" s="9" t="s">
        <v>27</v>
      </c>
    </row>
    <row r="13" spans="1:23" x14ac:dyDescent="0.3">
      <c r="A13" s="2" t="s">
        <v>54</v>
      </c>
      <c r="B13" s="2" t="s">
        <v>29</v>
      </c>
      <c r="C13" s="2" t="str">
        <f t="shared" si="0"/>
        <v>NO</v>
      </c>
      <c r="D13" s="2" t="s">
        <v>30</v>
      </c>
      <c r="E13" s="2" t="s">
        <v>36</v>
      </c>
      <c r="F13" s="2" t="s">
        <v>42</v>
      </c>
      <c r="G13" s="14">
        <v>44077</v>
      </c>
      <c r="H13" s="14">
        <v>44097</v>
      </c>
      <c r="I13" s="3">
        <v>1</v>
      </c>
      <c r="J13" s="4"/>
      <c r="K13" s="4"/>
      <c r="L13" s="5">
        <v>0.25</v>
      </c>
      <c r="M13" s="17">
        <v>70.212999999999994</v>
      </c>
      <c r="N13" s="2" t="s">
        <v>26</v>
      </c>
      <c r="O13" s="7">
        <v>20</v>
      </c>
      <c r="P13" s="6">
        <v>80</v>
      </c>
      <c r="Q13" s="8">
        <v>20</v>
      </c>
      <c r="R13" s="8">
        <v>20</v>
      </c>
      <c r="S13" s="8">
        <v>70.212999999999994</v>
      </c>
      <c r="T13" s="8">
        <f>Table1[[#This Row],[PartsCost]]+Table1[[#This Row],[LbrHrs]]</f>
        <v>70.462999999999994</v>
      </c>
      <c r="U13" s="8">
        <v>90.212999999999994</v>
      </c>
      <c r="V13" s="9" t="s">
        <v>38</v>
      </c>
      <c r="W13" s="9" t="s">
        <v>45</v>
      </c>
    </row>
    <row r="14" spans="1:23" x14ac:dyDescent="0.3">
      <c r="A14" s="2" t="s">
        <v>55</v>
      </c>
      <c r="B14" s="2" t="s">
        <v>53</v>
      </c>
      <c r="C14" s="2" t="str">
        <f t="shared" si="0"/>
        <v>NO</v>
      </c>
      <c r="D14" s="2" t="s">
        <v>48</v>
      </c>
      <c r="E14" s="2" t="s">
        <v>25</v>
      </c>
      <c r="F14" s="2"/>
      <c r="G14" s="14">
        <v>44078</v>
      </c>
      <c r="H14" s="14">
        <v>44104</v>
      </c>
      <c r="I14" s="3">
        <v>1</v>
      </c>
      <c r="J14" s="4"/>
      <c r="K14" s="4"/>
      <c r="L14" s="5">
        <v>0.5</v>
      </c>
      <c r="M14" s="17">
        <v>150</v>
      </c>
      <c r="N14" s="2" t="s">
        <v>37</v>
      </c>
      <c r="O14" s="7">
        <v>26</v>
      </c>
      <c r="P14" s="6">
        <v>80</v>
      </c>
      <c r="Q14" s="8">
        <v>40</v>
      </c>
      <c r="R14" s="8">
        <v>40</v>
      </c>
      <c r="S14" s="8">
        <v>150</v>
      </c>
      <c r="T14" s="8">
        <f>Table1[[#This Row],[PartsCost]]+Table1[[#This Row],[LbrHrs]]</f>
        <v>150.5</v>
      </c>
      <c r="U14" s="8">
        <v>190</v>
      </c>
      <c r="V14" s="9" t="s">
        <v>32</v>
      </c>
      <c r="W14" s="9" t="s">
        <v>45</v>
      </c>
    </row>
    <row r="15" spans="1:23" x14ac:dyDescent="0.3">
      <c r="A15" s="2" t="s">
        <v>56</v>
      </c>
      <c r="B15" s="2" t="s">
        <v>34</v>
      </c>
      <c r="C15" s="2" t="str">
        <f t="shared" si="0"/>
        <v>NO</v>
      </c>
      <c r="D15" s="2" t="s">
        <v>57</v>
      </c>
      <c r="E15" s="2" t="s">
        <v>25</v>
      </c>
      <c r="F15" s="2"/>
      <c r="G15" s="14">
        <v>44078</v>
      </c>
      <c r="H15" s="14">
        <v>44128</v>
      </c>
      <c r="I15" s="3">
        <v>2</v>
      </c>
      <c r="J15" s="4"/>
      <c r="K15" s="4"/>
      <c r="L15" s="5">
        <v>1.5</v>
      </c>
      <c r="M15" s="17">
        <v>275</v>
      </c>
      <c r="N15" s="2" t="s">
        <v>49</v>
      </c>
      <c r="O15" s="7">
        <v>50</v>
      </c>
      <c r="P15" s="6">
        <v>140</v>
      </c>
      <c r="Q15" s="8">
        <v>210</v>
      </c>
      <c r="R15" s="8">
        <v>210</v>
      </c>
      <c r="S15" s="8">
        <v>275</v>
      </c>
      <c r="T15" s="8">
        <f>Table1[[#This Row],[PartsCost]]+Table1[[#This Row],[LbrHrs]]</f>
        <v>276.5</v>
      </c>
      <c r="U15" s="8">
        <v>485</v>
      </c>
      <c r="V15" s="9" t="s">
        <v>32</v>
      </c>
      <c r="W15" s="9" t="s">
        <v>58</v>
      </c>
    </row>
    <row r="16" spans="1:23" x14ac:dyDescent="0.3">
      <c r="A16" s="2" t="s">
        <v>59</v>
      </c>
      <c r="B16" s="2" t="s">
        <v>41</v>
      </c>
      <c r="C16" s="2" t="str">
        <f t="shared" si="0"/>
        <v>NO</v>
      </c>
      <c r="D16" s="2" t="s">
        <v>24</v>
      </c>
      <c r="E16" s="2" t="s">
        <v>31</v>
      </c>
      <c r="F16" s="2" t="s">
        <v>42</v>
      </c>
      <c r="G16" s="14">
        <v>44078</v>
      </c>
      <c r="H16" s="14">
        <v>44145</v>
      </c>
      <c r="I16" s="3">
        <v>1</v>
      </c>
      <c r="J16" s="4"/>
      <c r="K16" s="4"/>
      <c r="L16" s="5">
        <v>0.75</v>
      </c>
      <c r="M16" s="17">
        <v>938</v>
      </c>
      <c r="N16" s="2" t="s">
        <v>49</v>
      </c>
      <c r="O16" s="7">
        <v>67</v>
      </c>
      <c r="P16" s="6">
        <v>80</v>
      </c>
      <c r="Q16" s="8">
        <v>60</v>
      </c>
      <c r="R16" s="8">
        <v>60</v>
      </c>
      <c r="S16" s="8">
        <v>938</v>
      </c>
      <c r="T16" s="8">
        <f>Table1[[#This Row],[PartsCost]]+Table1[[#This Row],[LbrHrs]]</f>
        <v>938.75</v>
      </c>
      <c r="U16" s="8">
        <v>998</v>
      </c>
      <c r="V16" s="9" t="s">
        <v>32</v>
      </c>
      <c r="W16" s="9" t="s">
        <v>27</v>
      </c>
    </row>
    <row r="17" spans="1:23" x14ac:dyDescent="0.3">
      <c r="A17" s="2" t="s">
        <v>60</v>
      </c>
      <c r="B17" s="2" t="s">
        <v>29</v>
      </c>
      <c r="C17" s="2" t="str">
        <f t="shared" si="0"/>
        <v>NO</v>
      </c>
      <c r="D17" s="2" t="s">
        <v>30</v>
      </c>
      <c r="E17" s="2" t="s">
        <v>25</v>
      </c>
      <c r="F17" s="2"/>
      <c r="G17" s="14">
        <v>44079</v>
      </c>
      <c r="H17" s="14">
        <v>44095</v>
      </c>
      <c r="I17" s="3">
        <v>1</v>
      </c>
      <c r="J17" s="4"/>
      <c r="K17" s="4"/>
      <c r="L17" s="5">
        <v>0.25</v>
      </c>
      <c r="M17" s="17">
        <v>61.249699999999997</v>
      </c>
      <c r="N17" s="2" t="s">
        <v>26</v>
      </c>
      <c r="O17" s="7">
        <v>16</v>
      </c>
      <c r="P17" s="6">
        <v>80</v>
      </c>
      <c r="Q17" s="8">
        <v>20</v>
      </c>
      <c r="R17" s="8">
        <v>20</v>
      </c>
      <c r="S17" s="8">
        <v>61.249699999999997</v>
      </c>
      <c r="T17" s="8">
        <f>Table1[[#This Row],[PartsCost]]+Table1[[#This Row],[LbrHrs]]</f>
        <v>61.499699999999997</v>
      </c>
      <c r="U17" s="8">
        <v>81.24969999999999</v>
      </c>
      <c r="V17" s="9" t="s">
        <v>58</v>
      </c>
      <c r="W17" s="9" t="s">
        <v>61</v>
      </c>
    </row>
    <row r="18" spans="1:23" x14ac:dyDescent="0.3">
      <c r="A18" s="2" t="s">
        <v>62</v>
      </c>
      <c r="B18" s="2" t="s">
        <v>53</v>
      </c>
      <c r="C18" s="2" t="str">
        <f t="shared" si="0"/>
        <v>NO</v>
      </c>
      <c r="D18" s="2" t="s">
        <v>48</v>
      </c>
      <c r="E18" s="2" t="s">
        <v>25</v>
      </c>
      <c r="F18" s="2"/>
      <c r="G18" s="14">
        <v>44079</v>
      </c>
      <c r="H18" s="14">
        <v>44096</v>
      </c>
      <c r="I18" s="3">
        <v>1</v>
      </c>
      <c r="J18" s="4"/>
      <c r="K18" s="4"/>
      <c r="L18" s="5">
        <v>1.5</v>
      </c>
      <c r="M18" s="17">
        <v>48</v>
      </c>
      <c r="N18" s="2" t="s">
        <v>49</v>
      </c>
      <c r="O18" s="7">
        <v>17</v>
      </c>
      <c r="P18" s="6">
        <v>80</v>
      </c>
      <c r="Q18" s="8">
        <v>120</v>
      </c>
      <c r="R18" s="8">
        <v>120</v>
      </c>
      <c r="S18" s="8">
        <v>48</v>
      </c>
      <c r="T18" s="8">
        <f>Table1[[#This Row],[PartsCost]]+Table1[[#This Row],[LbrHrs]]</f>
        <v>49.5</v>
      </c>
      <c r="U18" s="8">
        <v>168</v>
      </c>
      <c r="V18" s="9" t="s">
        <v>58</v>
      </c>
      <c r="W18" s="9" t="s">
        <v>27</v>
      </c>
    </row>
    <row r="19" spans="1:23" x14ac:dyDescent="0.3">
      <c r="A19" s="2" t="s">
        <v>63</v>
      </c>
      <c r="B19" s="2" t="s">
        <v>41</v>
      </c>
      <c r="C19" s="2" t="str">
        <f t="shared" si="0"/>
        <v>NO</v>
      </c>
      <c r="D19" s="2" t="s">
        <v>48</v>
      </c>
      <c r="E19" s="2" t="s">
        <v>25</v>
      </c>
      <c r="F19" s="2"/>
      <c r="G19" s="14">
        <v>44081</v>
      </c>
      <c r="H19" s="14">
        <v>44084</v>
      </c>
      <c r="I19" s="3">
        <v>2</v>
      </c>
      <c r="J19" s="4"/>
      <c r="K19" s="4"/>
      <c r="L19" s="5">
        <v>0.25</v>
      </c>
      <c r="M19" s="17">
        <v>204.28399999999999</v>
      </c>
      <c r="N19" s="2" t="s">
        <v>26</v>
      </c>
      <c r="O19" s="7">
        <v>3</v>
      </c>
      <c r="P19" s="6">
        <v>140</v>
      </c>
      <c r="Q19" s="8">
        <v>35</v>
      </c>
      <c r="R19" s="8">
        <v>35</v>
      </c>
      <c r="S19" s="8">
        <v>204.28399999999999</v>
      </c>
      <c r="T19" s="8">
        <f>Table1[[#This Row],[PartsCost]]+Table1[[#This Row],[LbrHrs]]</f>
        <v>204.53399999999999</v>
      </c>
      <c r="U19" s="8">
        <v>239.28399999999999</v>
      </c>
      <c r="V19" s="9" t="s">
        <v>61</v>
      </c>
      <c r="W19" s="9" t="s">
        <v>38</v>
      </c>
    </row>
    <row r="20" spans="1:23" x14ac:dyDescent="0.3">
      <c r="A20" s="2" t="s">
        <v>64</v>
      </c>
      <c r="B20" s="2" t="s">
        <v>41</v>
      </c>
      <c r="C20" s="2" t="str">
        <f t="shared" si="0"/>
        <v>NO</v>
      </c>
      <c r="D20" s="2" t="s">
        <v>35</v>
      </c>
      <c r="E20" s="2" t="s">
        <v>31</v>
      </c>
      <c r="F20" s="2"/>
      <c r="G20" s="14">
        <v>44082</v>
      </c>
      <c r="H20" s="14">
        <v>44089</v>
      </c>
      <c r="I20" s="3">
        <v>2</v>
      </c>
      <c r="J20" s="4"/>
      <c r="K20" s="4"/>
      <c r="L20" s="5">
        <v>0.5</v>
      </c>
      <c r="M20" s="17">
        <v>240</v>
      </c>
      <c r="N20" s="2" t="s">
        <v>26</v>
      </c>
      <c r="O20" s="7">
        <v>7</v>
      </c>
      <c r="P20" s="6">
        <v>140</v>
      </c>
      <c r="Q20" s="8">
        <v>70</v>
      </c>
      <c r="R20" s="8">
        <v>70</v>
      </c>
      <c r="S20" s="8">
        <v>240</v>
      </c>
      <c r="T20" s="8">
        <f>Table1[[#This Row],[PartsCost]]+Table1[[#This Row],[LbrHrs]]</f>
        <v>240.5</v>
      </c>
      <c r="U20" s="8">
        <v>310</v>
      </c>
      <c r="V20" s="9" t="s">
        <v>27</v>
      </c>
      <c r="W20" s="9" t="s">
        <v>27</v>
      </c>
    </row>
    <row r="21" spans="1:23" x14ac:dyDescent="0.3">
      <c r="A21" s="2" t="s">
        <v>65</v>
      </c>
      <c r="B21" s="2" t="s">
        <v>66</v>
      </c>
      <c r="C21" s="2" t="str">
        <f t="shared" si="0"/>
        <v>NO</v>
      </c>
      <c r="D21" s="2" t="s">
        <v>24</v>
      </c>
      <c r="E21" s="2" t="s">
        <v>31</v>
      </c>
      <c r="F21" s="2"/>
      <c r="G21" s="14">
        <v>44082</v>
      </c>
      <c r="H21" s="14">
        <v>44091</v>
      </c>
      <c r="I21" s="3">
        <v>2</v>
      </c>
      <c r="J21" s="4"/>
      <c r="K21" s="4"/>
      <c r="L21" s="5">
        <v>0.5</v>
      </c>
      <c r="M21" s="17">
        <v>120</v>
      </c>
      <c r="N21" s="2" t="s">
        <v>26</v>
      </c>
      <c r="O21" s="7">
        <v>9</v>
      </c>
      <c r="P21" s="6">
        <v>140</v>
      </c>
      <c r="Q21" s="8">
        <v>70</v>
      </c>
      <c r="R21" s="8">
        <v>70</v>
      </c>
      <c r="S21" s="8">
        <v>120</v>
      </c>
      <c r="T21" s="8">
        <f>Table1[[#This Row],[PartsCost]]+Table1[[#This Row],[LbrHrs]]</f>
        <v>120.5</v>
      </c>
      <c r="U21" s="8">
        <v>190</v>
      </c>
      <c r="V21" s="9" t="s">
        <v>27</v>
      </c>
      <c r="W21" s="9" t="s">
        <v>38</v>
      </c>
    </row>
    <row r="22" spans="1:23" x14ac:dyDescent="0.3">
      <c r="A22" s="2" t="s">
        <v>67</v>
      </c>
      <c r="B22" s="2" t="s">
        <v>34</v>
      </c>
      <c r="C22" s="2" t="str">
        <f t="shared" si="0"/>
        <v>NO</v>
      </c>
      <c r="D22" s="2" t="s">
        <v>35</v>
      </c>
      <c r="E22" s="2" t="s">
        <v>51</v>
      </c>
      <c r="F22" s="2"/>
      <c r="G22" s="14">
        <v>44082</v>
      </c>
      <c r="H22" s="14">
        <v>44095</v>
      </c>
      <c r="I22" s="3">
        <v>1</v>
      </c>
      <c r="J22" s="4"/>
      <c r="K22" s="4"/>
      <c r="L22" s="5">
        <v>1.75</v>
      </c>
      <c r="M22" s="17">
        <v>475</v>
      </c>
      <c r="N22" s="2" t="s">
        <v>26</v>
      </c>
      <c r="O22" s="7">
        <v>13</v>
      </c>
      <c r="P22" s="6">
        <v>80</v>
      </c>
      <c r="Q22" s="8">
        <v>140</v>
      </c>
      <c r="R22" s="8">
        <v>140</v>
      </c>
      <c r="S22" s="8">
        <v>475</v>
      </c>
      <c r="T22" s="8">
        <f>Table1[[#This Row],[PartsCost]]+Table1[[#This Row],[LbrHrs]]</f>
        <v>476.75</v>
      </c>
      <c r="U22" s="8">
        <v>615</v>
      </c>
      <c r="V22" s="9" t="s">
        <v>27</v>
      </c>
      <c r="W22" s="9" t="s">
        <v>61</v>
      </c>
    </row>
    <row r="23" spans="1:23" x14ac:dyDescent="0.3">
      <c r="A23" s="2" t="s">
        <v>68</v>
      </c>
      <c r="B23" s="2" t="s">
        <v>66</v>
      </c>
      <c r="C23" s="2" t="str">
        <f t="shared" si="0"/>
        <v>NO</v>
      </c>
      <c r="D23" s="2" t="s">
        <v>24</v>
      </c>
      <c r="E23" s="2" t="s">
        <v>31</v>
      </c>
      <c r="F23" s="2"/>
      <c r="G23" s="14">
        <v>44082</v>
      </c>
      <c r="H23" s="14">
        <v>44096</v>
      </c>
      <c r="I23" s="3">
        <v>1</v>
      </c>
      <c r="J23" s="4"/>
      <c r="K23" s="4"/>
      <c r="L23" s="5">
        <v>1.75</v>
      </c>
      <c r="M23" s="17">
        <v>341</v>
      </c>
      <c r="N23" s="2" t="s">
        <v>49</v>
      </c>
      <c r="O23" s="7">
        <v>14</v>
      </c>
      <c r="P23" s="6">
        <v>80</v>
      </c>
      <c r="Q23" s="8">
        <v>140</v>
      </c>
      <c r="R23" s="8">
        <v>140</v>
      </c>
      <c r="S23" s="8">
        <v>341</v>
      </c>
      <c r="T23" s="8">
        <f>Table1[[#This Row],[PartsCost]]+Table1[[#This Row],[LbrHrs]]</f>
        <v>342.75</v>
      </c>
      <c r="U23" s="8">
        <v>481</v>
      </c>
      <c r="V23" s="9" t="s">
        <v>27</v>
      </c>
      <c r="W23" s="9" t="s">
        <v>27</v>
      </c>
    </row>
    <row r="24" spans="1:23" x14ac:dyDescent="0.3">
      <c r="A24" s="2" t="s">
        <v>69</v>
      </c>
      <c r="B24" s="2" t="s">
        <v>41</v>
      </c>
      <c r="C24" s="2" t="str">
        <f t="shared" si="0"/>
        <v>NO</v>
      </c>
      <c r="D24" s="2" t="s">
        <v>24</v>
      </c>
      <c r="E24" s="2" t="s">
        <v>25</v>
      </c>
      <c r="F24" s="2"/>
      <c r="G24" s="14">
        <v>44082</v>
      </c>
      <c r="H24" s="14">
        <v>44132</v>
      </c>
      <c r="I24" s="3">
        <v>1</v>
      </c>
      <c r="J24" s="4"/>
      <c r="K24" s="4"/>
      <c r="L24" s="5">
        <v>0.75</v>
      </c>
      <c r="M24" s="17">
        <v>61.180599999999998</v>
      </c>
      <c r="N24" s="2" t="s">
        <v>49</v>
      </c>
      <c r="O24" s="7">
        <v>50</v>
      </c>
      <c r="P24" s="6">
        <v>80</v>
      </c>
      <c r="Q24" s="8">
        <v>60</v>
      </c>
      <c r="R24" s="8">
        <v>60</v>
      </c>
      <c r="S24" s="8">
        <v>61.180599999999998</v>
      </c>
      <c r="T24" s="8">
        <f>Table1[[#This Row],[PartsCost]]+Table1[[#This Row],[LbrHrs]]</f>
        <v>61.930599999999998</v>
      </c>
      <c r="U24" s="8">
        <v>121.1806</v>
      </c>
      <c r="V24" s="9" t="s">
        <v>27</v>
      </c>
      <c r="W24" s="9" t="s">
        <v>45</v>
      </c>
    </row>
    <row r="25" spans="1:23" x14ac:dyDescent="0.3">
      <c r="A25" s="2" t="s">
        <v>70</v>
      </c>
      <c r="B25" s="2" t="s">
        <v>29</v>
      </c>
      <c r="C25" s="2" t="str">
        <f t="shared" si="0"/>
        <v>NO</v>
      </c>
      <c r="D25" s="2" t="s">
        <v>30</v>
      </c>
      <c r="E25" s="2" t="s">
        <v>31</v>
      </c>
      <c r="F25" s="2"/>
      <c r="G25" s="14">
        <v>44082</v>
      </c>
      <c r="H25" s="14">
        <v>44152</v>
      </c>
      <c r="I25" s="3">
        <v>1</v>
      </c>
      <c r="J25" s="4"/>
      <c r="K25" s="4"/>
      <c r="L25" s="5">
        <v>0.5</v>
      </c>
      <c r="M25" s="17">
        <v>155.3931</v>
      </c>
      <c r="N25" s="2" t="s">
        <v>26</v>
      </c>
      <c r="O25" s="7">
        <v>70</v>
      </c>
      <c r="P25" s="6">
        <v>80</v>
      </c>
      <c r="Q25" s="8">
        <v>40</v>
      </c>
      <c r="R25" s="8">
        <v>40</v>
      </c>
      <c r="S25" s="8">
        <v>155.3931</v>
      </c>
      <c r="T25" s="8">
        <f>Table1[[#This Row],[PartsCost]]+Table1[[#This Row],[LbrHrs]]</f>
        <v>155.8931</v>
      </c>
      <c r="U25" s="8">
        <v>195.3931</v>
      </c>
      <c r="V25" s="9" t="s">
        <v>27</v>
      </c>
      <c r="W25" s="9" t="s">
        <v>27</v>
      </c>
    </row>
    <row r="26" spans="1:23" x14ac:dyDescent="0.3">
      <c r="A26" s="2" t="s">
        <v>71</v>
      </c>
      <c r="B26" s="2" t="s">
        <v>41</v>
      </c>
      <c r="C26" s="2" t="str">
        <f t="shared" si="0"/>
        <v>NO</v>
      </c>
      <c r="D26" s="2" t="s">
        <v>57</v>
      </c>
      <c r="E26" s="2" t="s">
        <v>31</v>
      </c>
      <c r="F26" s="2" t="s">
        <v>42</v>
      </c>
      <c r="G26" s="14">
        <v>44083</v>
      </c>
      <c r="H26" s="14">
        <v>44098</v>
      </c>
      <c r="I26" s="3">
        <v>2</v>
      </c>
      <c r="J26" s="4"/>
      <c r="K26" s="4"/>
      <c r="L26" s="5">
        <v>0.5</v>
      </c>
      <c r="M26" s="17">
        <v>204.28399999999999</v>
      </c>
      <c r="N26" s="2" t="s">
        <v>49</v>
      </c>
      <c r="O26" s="7">
        <v>15</v>
      </c>
      <c r="P26" s="6">
        <v>140</v>
      </c>
      <c r="Q26" s="8">
        <v>70</v>
      </c>
      <c r="R26" s="8">
        <v>70</v>
      </c>
      <c r="S26" s="8">
        <v>204.28399999999999</v>
      </c>
      <c r="T26" s="8">
        <f>Table1[[#This Row],[PartsCost]]+Table1[[#This Row],[LbrHrs]]</f>
        <v>204.78399999999999</v>
      </c>
      <c r="U26" s="8">
        <v>274.28399999999999</v>
      </c>
      <c r="V26" s="9" t="s">
        <v>45</v>
      </c>
      <c r="W26" s="9" t="s">
        <v>38</v>
      </c>
    </row>
    <row r="27" spans="1:23" x14ac:dyDescent="0.3">
      <c r="A27" s="2" t="s">
        <v>72</v>
      </c>
      <c r="B27" s="2" t="s">
        <v>29</v>
      </c>
      <c r="C27" s="2" t="str">
        <f t="shared" si="0"/>
        <v>NO</v>
      </c>
      <c r="D27" s="2" t="s">
        <v>30</v>
      </c>
      <c r="E27" s="2" t="s">
        <v>25</v>
      </c>
      <c r="F27" s="2"/>
      <c r="G27" s="14">
        <v>44083</v>
      </c>
      <c r="H27" s="14">
        <v>44103</v>
      </c>
      <c r="I27" s="3">
        <v>1</v>
      </c>
      <c r="J27" s="4"/>
      <c r="K27" s="4"/>
      <c r="L27" s="5">
        <v>0.5</v>
      </c>
      <c r="M27" s="17">
        <v>37.917400000000001</v>
      </c>
      <c r="N27" s="2" t="s">
        <v>26</v>
      </c>
      <c r="O27" s="7">
        <v>20</v>
      </c>
      <c r="P27" s="6">
        <v>80</v>
      </c>
      <c r="Q27" s="8">
        <v>40</v>
      </c>
      <c r="R27" s="8">
        <v>40</v>
      </c>
      <c r="S27" s="8">
        <v>37.917400000000001</v>
      </c>
      <c r="T27" s="8">
        <f>Table1[[#This Row],[PartsCost]]+Table1[[#This Row],[LbrHrs]]</f>
        <v>38.417400000000001</v>
      </c>
      <c r="U27" s="8">
        <v>77.917400000000001</v>
      </c>
      <c r="V27" s="9" t="s">
        <v>45</v>
      </c>
      <c r="W27" s="9" t="s">
        <v>27</v>
      </c>
    </row>
    <row r="28" spans="1:23" x14ac:dyDescent="0.3">
      <c r="A28" s="2" t="s">
        <v>73</v>
      </c>
      <c r="B28" s="2" t="s">
        <v>41</v>
      </c>
      <c r="C28" s="2" t="str">
        <f t="shared" si="0"/>
        <v>NO</v>
      </c>
      <c r="D28" s="2" t="s">
        <v>48</v>
      </c>
      <c r="E28" s="2" t="s">
        <v>36</v>
      </c>
      <c r="F28" s="2" t="s">
        <v>42</v>
      </c>
      <c r="G28" s="14">
        <v>44083</v>
      </c>
      <c r="H28" s="14">
        <v>44103</v>
      </c>
      <c r="I28" s="3">
        <v>1</v>
      </c>
      <c r="J28" s="4"/>
      <c r="K28" s="4"/>
      <c r="L28" s="5">
        <v>0.25</v>
      </c>
      <c r="M28" s="17">
        <v>88.405699999999996</v>
      </c>
      <c r="N28" s="2" t="s">
        <v>26</v>
      </c>
      <c r="O28" s="7">
        <v>20</v>
      </c>
      <c r="P28" s="6">
        <v>80</v>
      </c>
      <c r="Q28" s="8">
        <v>20</v>
      </c>
      <c r="R28" s="8">
        <v>20</v>
      </c>
      <c r="S28" s="8">
        <v>88.405699999999996</v>
      </c>
      <c r="T28" s="8">
        <f>Table1[[#This Row],[PartsCost]]+Table1[[#This Row],[LbrHrs]]</f>
        <v>88.655699999999996</v>
      </c>
      <c r="U28" s="8">
        <v>108.4057</v>
      </c>
      <c r="V28" s="9" t="s">
        <v>45</v>
      </c>
      <c r="W28" s="9" t="s">
        <v>27</v>
      </c>
    </row>
    <row r="29" spans="1:23" x14ac:dyDescent="0.3">
      <c r="A29" s="2" t="s">
        <v>74</v>
      </c>
      <c r="B29" s="2" t="s">
        <v>29</v>
      </c>
      <c r="C29" s="2" t="str">
        <f t="shared" si="0"/>
        <v>NO</v>
      </c>
      <c r="D29" s="2" t="s">
        <v>30</v>
      </c>
      <c r="E29" s="2" t="s">
        <v>36</v>
      </c>
      <c r="F29" s="2"/>
      <c r="G29" s="14">
        <v>44083</v>
      </c>
      <c r="H29" s="14">
        <v>44103</v>
      </c>
      <c r="I29" s="3">
        <v>1</v>
      </c>
      <c r="J29" s="4"/>
      <c r="K29" s="4"/>
      <c r="L29" s="5">
        <v>0.25</v>
      </c>
      <c r="M29" s="17">
        <v>202.28639999999999</v>
      </c>
      <c r="N29" s="2" t="s">
        <v>26</v>
      </c>
      <c r="O29" s="7">
        <v>20</v>
      </c>
      <c r="P29" s="6">
        <v>80</v>
      </c>
      <c r="Q29" s="8">
        <v>20</v>
      </c>
      <c r="R29" s="8">
        <v>20</v>
      </c>
      <c r="S29" s="8">
        <v>202.28639999999999</v>
      </c>
      <c r="T29" s="8">
        <f>Table1[[#This Row],[PartsCost]]+Table1[[#This Row],[LbrHrs]]</f>
        <v>202.53639999999999</v>
      </c>
      <c r="U29" s="8">
        <v>222.28639999999999</v>
      </c>
      <c r="V29" s="9" t="s">
        <v>45</v>
      </c>
      <c r="W29" s="9" t="s">
        <v>27</v>
      </c>
    </row>
    <row r="30" spans="1:23" x14ac:dyDescent="0.3">
      <c r="A30" s="2" t="s">
        <v>75</v>
      </c>
      <c r="B30" s="2" t="s">
        <v>53</v>
      </c>
      <c r="C30" s="2" t="str">
        <f t="shared" si="0"/>
        <v>NO</v>
      </c>
      <c r="D30" s="2" t="s">
        <v>24</v>
      </c>
      <c r="E30" s="2" t="s">
        <v>25</v>
      </c>
      <c r="F30" s="2"/>
      <c r="G30" s="14">
        <v>44084</v>
      </c>
      <c r="H30" s="14">
        <v>44102</v>
      </c>
      <c r="I30" s="3">
        <v>1</v>
      </c>
      <c r="J30" s="4"/>
      <c r="K30" s="4"/>
      <c r="L30" s="5">
        <v>0.5</v>
      </c>
      <c r="M30" s="17">
        <v>120</v>
      </c>
      <c r="N30" s="2" t="s">
        <v>37</v>
      </c>
      <c r="O30" s="7">
        <v>18</v>
      </c>
      <c r="P30" s="6">
        <v>80</v>
      </c>
      <c r="Q30" s="8">
        <v>40</v>
      </c>
      <c r="R30" s="8">
        <v>40</v>
      </c>
      <c r="S30" s="8">
        <v>120</v>
      </c>
      <c r="T30" s="8">
        <f>Table1[[#This Row],[PartsCost]]+Table1[[#This Row],[LbrHrs]]</f>
        <v>120.5</v>
      </c>
      <c r="U30" s="8">
        <v>160</v>
      </c>
      <c r="V30" s="9" t="s">
        <v>38</v>
      </c>
      <c r="W30" s="9" t="s">
        <v>61</v>
      </c>
    </row>
    <row r="31" spans="1:23" x14ac:dyDescent="0.3">
      <c r="A31" s="2" t="s">
        <v>76</v>
      </c>
      <c r="B31" s="2" t="s">
        <v>41</v>
      </c>
      <c r="C31" s="2" t="str">
        <f t="shared" si="0"/>
        <v>NO</v>
      </c>
      <c r="D31" s="2" t="s">
        <v>57</v>
      </c>
      <c r="E31" s="2" t="s">
        <v>36</v>
      </c>
      <c r="F31" s="2"/>
      <c r="G31" s="14">
        <v>44085</v>
      </c>
      <c r="H31" s="14">
        <v>44088</v>
      </c>
      <c r="I31" s="3">
        <v>1</v>
      </c>
      <c r="J31" s="4"/>
      <c r="K31" s="4"/>
      <c r="L31" s="5">
        <v>0.25</v>
      </c>
      <c r="M31" s="17">
        <v>120</v>
      </c>
      <c r="N31" s="2" t="s">
        <v>26</v>
      </c>
      <c r="O31" s="7">
        <v>3</v>
      </c>
      <c r="P31" s="6">
        <v>80</v>
      </c>
      <c r="Q31" s="8">
        <v>20</v>
      </c>
      <c r="R31" s="8">
        <v>20</v>
      </c>
      <c r="S31" s="8">
        <v>120</v>
      </c>
      <c r="T31" s="8">
        <f>Table1[[#This Row],[PartsCost]]+Table1[[#This Row],[LbrHrs]]</f>
        <v>120.25</v>
      </c>
      <c r="U31" s="8">
        <v>140</v>
      </c>
      <c r="V31" s="9" t="s">
        <v>32</v>
      </c>
      <c r="W31" s="9" t="s">
        <v>61</v>
      </c>
    </row>
    <row r="32" spans="1:23" x14ac:dyDescent="0.3">
      <c r="A32" s="2" t="s">
        <v>77</v>
      </c>
      <c r="B32" s="2" t="s">
        <v>78</v>
      </c>
      <c r="C32" s="2" t="str">
        <f t="shared" si="0"/>
        <v>NO</v>
      </c>
      <c r="D32" s="2" t="s">
        <v>35</v>
      </c>
      <c r="E32" s="2" t="s">
        <v>31</v>
      </c>
      <c r="F32" s="2"/>
      <c r="G32" s="14">
        <v>44085</v>
      </c>
      <c r="H32" s="14">
        <v>44089</v>
      </c>
      <c r="I32" s="3">
        <v>2</v>
      </c>
      <c r="J32" s="4"/>
      <c r="K32" s="4"/>
      <c r="L32" s="5">
        <v>0.5</v>
      </c>
      <c r="M32" s="17">
        <v>535.62480000000005</v>
      </c>
      <c r="N32" s="2" t="s">
        <v>49</v>
      </c>
      <c r="O32" s="7">
        <v>4</v>
      </c>
      <c r="P32" s="6">
        <v>140</v>
      </c>
      <c r="Q32" s="8">
        <v>70</v>
      </c>
      <c r="R32" s="8">
        <v>70</v>
      </c>
      <c r="S32" s="8">
        <v>535.62480000000005</v>
      </c>
      <c r="T32" s="8">
        <f>Table1[[#This Row],[PartsCost]]+Table1[[#This Row],[LbrHrs]]</f>
        <v>536.12480000000005</v>
      </c>
      <c r="U32" s="8">
        <v>605.62480000000005</v>
      </c>
      <c r="V32" s="9" t="s">
        <v>32</v>
      </c>
      <c r="W32" s="9" t="s">
        <v>27</v>
      </c>
    </row>
    <row r="33" spans="1:23" x14ac:dyDescent="0.3">
      <c r="A33" s="2" t="s">
        <v>79</v>
      </c>
      <c r="B33" s="2" t="s">
        <v>41</v>
      </c>
      <c r="C33" s="2" t="str">
        <f t="shared" si="0"/>
        <v>NO</v>
      </c>
      <c r="D33" s="2" t="s">
        <v>24</v>
      </c>
      <c r="E33" s="2" t="s">
        <v>25</v>
      </c>
      <c r="F33" s="2"/>
      <c r="G33" s="14">
        <v>44085</v>
      </c>
      <c r="H33" s="14">
        <v>44097</v>
      </c>
      <c r="I33" s="3">
        <v>2</v>
      </c>
      <c r="J33" s="4"/>
      <c r="K33" s="4"/>
      <c r="L33" s="5">
        <v>0.25</v>
      </c>
      <c r="M33" s="17">
        <v>24.63</v>
      </c>
      <c r="N33" s="2" t="s">
        <v>26</v>
      </c>
      <c r="O33" s="7">
        <v>12</v>
      </c>
      <c r="P33" s="6">
        <v>140</v>
      </c>
      <c r="Q33" s="8">
        <v>35</v>
      </c>
      <c r="R33" s="8">
        <v>35</v>
      </c>
      <c r="S33" s="8">
        <v>24.63</v>
      </c>
      <c r="T33" s="8">
        <f>Table1[[#This Row],[PartsCost]]+Table1[[#This Row],[LbrHrs]]</f>
        <v>24.88</v>
      </c>
      <c r="U33" s="8">
        <v>59.629999999999995</v>
      </c>
      <c r="V33" s="9" t="s">
        <v>32</v>
      </c>
      <c r="W33" s="9" t="s">
        <v>45</v>
      </c>
    </row>
    <row r="34" spans="1:23" x14ac:dyDescent="0.3">
      <c r="A34" s="2" t="s">
        <v>80</v>
      </c>
      <c r="B34" s="2" t="s">
        <v>41</v>
      </c>
      <c r="C34" s="2" t="str">
        <f t="shared" si="0"/>
        <v>NO</v>
      </c>
      <c r="D34" s="2" t="s">
        <v>24</v>
      </c>
      <c r="E34" s="2" t="s">
        <v>31</v>
      </c>
      <c r="F34" s="2"/>
      <c r="G34" s="14">
        <v>44085</v>
      </c>
      <c r="H34" s="14">
        <v>44100</v>
      </c>
      <c r="I34" s="3">
        <v>2</v>
      </c>
      <c r="J34" s="4"/>
      <c r="K34" s="4"/>
      <c r="L34" s="5">
        <v>0.5</v>
      </c>
      <c r="M34" s="17">
        <v>43.26</v>
      </c>
      <c r="N34" s="2" t="s">
        <v>26</v>
      </c>
      <c r="O34" s="7">
        <v>15</v>
      </c>
      <c r="P34" s="6">
        <v>140</v>
      </c>
      <c r="Q34" s="8">
        <v>70</v>
      </c>
      <c r="R34" s="8">
        <v>70</v>
      </c>
      <c r="S34" s="8">
        <v>43.26</v>
      </c>
      <c r="T34" s="8">
        <f>Table1[[#This Row],[PartsCost]]+Table1[[#This Row],[LbrHrs]]</f>
        <v>43.76</v>
      </c>
      <c r="U34" s="8">
        <v>113.25999999999999</v>
      </c>
      <c r="V34" s="9" t="s">
        <v>32</v>
      </c>
      <c r="W34" s="9" t="s">
        <v>58</v>
      </c>
    </row>
    <row r="35" spans="1:23" x14ac:dyDescent="0.3">
      <c r="A35" s="2" t="s">
        <v>81</v>
      </c>
      <c r="B35" s="2" t="s">
        <v>53</v>
      </c>
      <c r="C35" s="2" t="str">
        <f t="shared" si="0"/>
        <v>NO</v>
      </c>
      <c r="D35" s="2" t="s">
        <v>24</v>
      </c>
      <c r="E35" s="2" t="s">
        <v>25</v>
      </c>
      <c r="F35" s="2"/>
      <c r="G35" s="14">
        <v>44085</v>
      </c>
      <c r="H35" s="14">
        <v>44110</v>
      </c>
      <c r="I35" s="3">
        <v>1</v>
      </c>
      <c r="J35" s="4"/>
      <c r="K35" s="4"/>
      <c r="L35" s="5">
        <v>0.25</v>
      </c>
      <c r="M35" s="17">
        <v>21.33</v>
      </c>
      <c r="N35" s="2" t="s">
        <v>26</v>
      </c>
      <c r="O35" s="7">
        <v>25</v>
      </c>
      <c r="P35" s="6">
        <v>80</v>
      </c>
      <c r="Q35" s="8">
        <v>20</v>
      </c>
      <c r="R35" s="8">
        <v>20</v>
      </c>
      <c r="S35" s="8">
        <v>21.33</v>
      </c>
      <c r="T35" s="8">
        <f>Table1[[#This Row],[PartsCost]]+Table1[[#This Row],[LbrHrs]]</f>
        <v>21.58</v>
      </c>
      <c r="U35" s="8">
        <v>41.33</v>
      </c>
      <c r="V35" s="9" t="s">
        <v>32</v>
      </c>
      <c r="W35" s="9" t="s">
        <v>27</v>
      </c>
    </row>
    <row r="36" spans="1:23" x14ac:dyDescent="0.3">
      <c r="A36" s="2" t="s">
        <v>82</v>
      </c>
      <c r="B36" s="2" t="s">
        <v>53</v>
      </c>
      <c r="C36" s="2" t="str">
        <f t="shared" si="0"/>
        <v>NO</v>
      </c>
      <c r="D36" s="2" t="s">
        <v>24</v>
      </c>
      <c r="E36" s="2" t="s">
        <v>31</v>
      </c>
      <c r="F36" s="2"/>
      <c r="G36" s="14">
        <v>44086</v>
      </c>
      <c r="H36" s="14">
        <v>44102</v>
      </c>
      <c r="I36" s="3">
        <v>1</v>
      </c>
      <c r="J36" s="4"/>
      <c r="K36" s="4"/>
      <c r="L36" s="5">
        <v>1</v>
      </c>
      <c r="M36" s="17">
        <v>0.45600000000000002</v>
      </c>
      <c r="N36" s="2" t="s">
        <v>49</v>
      </c>
      <c r="O36" s="7">
        <v>16</v>
      </c>
      <c r="P36" s="6">
        <v>80</v>
      </c>
      <c r="Q36" s="8">
        <v>80</v>
      </c>
      <c r="R36" s="8">
        <v>80</v>
      </c>
      <c r="S36" s="8">
        <v>0.45600000000000002</v>
      </c>
      <c r="T36" s="8">
        <f>Table1[[#This Row],[PartsCost]]+Table1[[#This Row],[LbrHrs]]</f>
        <v>1.456</v>
      </c>
      <c r="U36" s="8">
        <v>80.456000000000003</v>
      </c>
      <c r="V36" s="9" t="s">
        <v>58</v>
      </c>
      <c r="W36" s="9" t="s">
        <v>61</v>
      </c>
    </row>
    <row r="37" spans="1:23" x14ac:dyDescent="0.3">
      <c r="A37" s="2" t="s">
        <v>83</v>
      </c>
      <c r="B37" s="2" t="s">
        <v>41</v>
      </c>
      <c r="C37" s="2" t="str">
        <f t="shared" si="0"/>
        <v>NO</v>
      </c>
      <c r="D37" s="2" t="s">
        <v>24</v>
      </c>
      <c r="E37" s="2" t="s">
        <v>25</v>
      </c>
      <c r="F37" s="2"/>
      <c r="G37" s="14">
        <v>44088</v>
      </c>
      <c r="H37" s="14">
        <v>44098</v>
      </c>
      <c r="I37" s="3">
        <v>2</v>
      </c>
      <c r="J37" s="4"/>
      <c r="K37" s="4"/>
      <c r="L37" s="5">
        <v>0.25</v>
      </c>
      <c r="M37" s="17">
        <v>126.62309999999999</v>
      </c>
      <c r="N37" s="2" t="s">
        <v>49</v>
      </c>
      <c r="O37" s="7">
        <v>10</v>
      </c>
      <c r="P37" s="6">
        <v>140</v>
      </c>
      <c r="Q37" s="8">
        <v>35</v>
      </c>
      <c r="R37" s="8">
        <v>35</v>
      </c>
      <c r="S37" s="8">
        <v>126.62309999999999</v>
      </c>
      <c r="T37" s="8">
        <f>Table1[[#This Row],[PartsCost]]+Table1[[#This Row],[LbrHrs]]</f>
        <v>126.87309999999999</v>
      </c>
      <c r="U37" s="8">
        <v>161.62309999999999</v>
      </c>
      <c r="V37" s="9" t="s">
        <v>61</v>
      </c>
      <c r="W37" s="9" t="s">
        <v>38</v>
      </c>
    </row>
    <row r="38" spans="1:23" x14ac:dyDescent="0.3">
      <c r="A38" s="2" t="s">
        <v>84</v>
      </c>
      <c r="B38" s="2" t="s">
        <v>53</v>
      </c>
      <c r="C38" s="2" t="str">
        <f t="shared" si="0"/>
        <v>NO</v>
      </c>
      <c r="D38" s="2" t="s">
        <v>24</v>
      </c>
      <c r="E38" s="2" t="s">
        <v>31</v>
      </c>
      <c r="F38" s="2"/>
      <c r="G38" s="14">
        <v>44088</v>
      </c>
      <c r="H38" s="14">
        <v>44102</v>
      </c>
      <c r="I38" s="3">
        <v>1</v>
      </c>
      <c r="J38" s="4"/>
      <c r="K38" s="4"/>
      <c r="L38" s="5">
        <v>1.5</v>
      </c>
      <c r="M38" s="17">
        <v>251.0033</v>
      </c>
      <c r="N38" s="2" t="s">
        <v>26</v>
      </c>
      <c r="O38" s="7">
        <v>14</v>
      </c>
      <c r="P38" s="6">
        <v>80</v>
      </c>
      <c r="Q38" s="8">
        <v>120</v>
      </c>
      <c r="R38" s="8">
        <v>120</v>
      </c>
      <c r="S38" s="8">
        <v>251.0033</v>
      </c>
      <c r="T38" s="8">
        <f>Table1[[#This Row],[PartsCost]]+Table1[[#This Row],[LbrHrs]]</f>
        <v>252.5033</v>
      </c>
      <c r="U38" s="8">
        <v>371.00329999999997</v>
      </c>
      <c r="V38" s="9" t="s">
        <v>61</v>
      </c>
      <c r="W38" s="9" t="s">
        <v>61</v>
      </c>
    </row>
    <row r="39" spans="1:23" x14ac:dyDescent="0.3">
      <c r="A39" s="2" t="s">
        <v>85</v>
      </c>
      <c r="B39" s="2" t="s">
        <v>66</v>
      </c>
      <c r="C39" s="2" t="str">
        <f t="shared" si="0"/>
        <v>NO</v>
      </c>
      <c r="D39" s="2" t="s">
        <v>35</v>
      </c>
      <c r="E39" s="2" t="s">
        <v>25</v>
      </c>
      <c r="F39" s="2" t="s">
        <v>42</v>
      </c>
      <c r="G39" s="14">
        <v>44088</v>
      </c>
      <c r="H39" s="14">
        <v>44109</v>
      </c>
      <c r="I39" s="3">
        <v>1</v>
      </c>
      <c r="J39" s="4"/>
      <c r="K39" s="4"/>
      <c r="L39" s="5">
        <v>0.5</v>
      </c>
      <c r="M39" s="17">
        <v>395.28</v>
      </c>
      <c r="N39" s="2" t="s">
        <v>37</v>
      </c>
      <c r="O39" s="7">
        <v>21</v>
      </c>
      <c r="P39" s="6">
        <v>80</v>
      </c>
      <c r="Q39" s="8">
        <v>40</v>
      </c>
      <c r="R39" s="8">
        <v>40</v>
      </c>
      <c r="S39" s="8">
        <v>395.28</v>
      </c>
      <c r="T39" s="8">
        <f>Table1[[#This Row],[PartsCost]]+Table1[[#This Row],[LbrHrs]]</f>
        <v>395.78</v>
      </c>
      <c r="U39" s="8">
        <v>435.28</v>
      </c>
      <c r="V39" s="9" t="s">
        <v>61</v>
      </c>
      <c r="W39" s="9" t="s">
        <v>61</v>
      </c>
    </row>
    <row r="40" spans="1:23" x14ac:dyDescent="0.3">
      <c r="A40" s="2" t="s">
        <v>86</v>
      </c>
      <c r="B40" s="2" t="s">
        <v>41</v>
      </c>
      <c r="C40" s="2" t="str">
        <f t="shared" si="0"/>
        <v>NO</v>
      </c>
      <c r="D40" s="2" t="s">
        <v>57</v>
      </c>
      <c r="E40" s="2" t="s">
        <v>36</v>
      </c>
      <c r="F40" s="2" t="s">
        <v>42</v>
      </c>
      <c r="G40" s="14">
        <v>44088</v>
      </c>
      <c r="H40" s="14">
        <v>44111</v>
      </c>
      <c r="I40" s="3">
        <v>1</v>
      </c>
      <c r="J40" s="4"/>
      <c r="K40" s="4"/>
      <c r="L40" s="5">
        <v>0.25</v>
      </c>
      <c r="M40" s="17">
        <v>36</v>
      </c>
      <c r="N40" s="2" t="s">
        <v>26</v>
      </c>
      <c r="O40" s="7">
        <v>23</v>
      </c>
      <c r="P40" s="6">
        <v>80</v>
      </c>
      <c r="Q40" s="8">
        <v>20</v>
      </c>
      <c r="R40" s="8">
        <v>20</v>
      </c>
      <c r="S40" s="8">
        <v>36</v>
      </c>
      <c r="T40" s="8">
        <f>Table1[[#This Row],[PartsCost]]+Table1[[#This Row],[LbrHrs]]</f>
        <v>36.25</v>
      </c>
      <c r="U40" s="8">
        <v>56</v>
      </c>
      <c r="V40" s="9" t="s">
        <v>61</v>
      </c>
      <c r="W40" s="9" t="s">
        <v>45</v>
      </c>
    </row>
    <row r="41" spans="1:23" x14ac:dyDescent="0.3">
      <c r="A41" s="2" t="s">
        <v>87</v>
      </c>
      <c r="B41" s="2" t="s">
        <v>29</v>
      </c>
      <c r="C41" s="2" t="str">
        <f t="shared" si="0"/>
        <v>NO</v>
      </c>
      <c r="D41" s="2" t="s">
        <v>30</v>
      </c>
      <c r="E41" s="2" t="s">
        <v>25</v>
      </c>
      <c r="F41" s="2"/>
      <c r="G41" s="14">
        <v>44088</v>
      </c>
      <c r="H41" s="14">
        <v>44158</v>
      </c>
      <c r="I41" s="3">
        <v>1</v>
      </c>
      <c r="J41" s="4"/>
      <c r="K41" s="4"/>
      <c r="L41" s="5">
        <v>1.75</v>
      </c>
      <c r="M41" s="17">
        <v>510.67529999999999</v>
      </c>
      <c r="N41" s="2" t="s">
        <v>37</v>
      </c>
      <c r="O41" s="7">
        <v>70</v>
      </c>
      <c r="P41" s="6">
        <v>80</v>
      </c>
      <c r="Q41" s="8">
        <v>140</v>
      </c>
      <c r="R41" s="8">
        <v>140</v>
      </c>
      <c r="S41" s="8">
        <v>510.67529999999999</v>
      </c>
      <c r="T41" s="8">
        <f>Table1[[#This Row],[PartsCost]]+Table1[[#This Row],[LbrHrs]]</f>
        <v>512.42529999999999</v>
      </c>
      <c r="U41" s="8">
        <v>650.67529999999999</v>
      </c>
      <c r="V41" s="9" t="s">
        <v>61</v>
      </c>
      <c r="W41" s="9" t="s">
        <v>61</v>
      </c>
    </row>
    <row r="42" spans="1:23" x14ac:dyDescent="0.3">
      <c r="A42" s="2" t="s">
        <v>88</v>
      </c>
      <c r="B42" s="2" t="s">
        <v>41</v>
      </c>
      <c r="C42" s="2" t="str">
        <f t="shared" si="0"/>
        <v>NO</v>
      </c>
      <c r="D42" s="2" t="s">
        <v>57</v>
      </c>
      <c r="E42" s="2" t="s">
        <v>31</v>
      </c>
      <c r="F42" s="2"/>
      <c r="G42" s="14">
        <v>44089</v>
      </c>
      <c r="H42" s="14">
        <v>44111</v>
      </c>
      <c r="I42" s="3">
        <v>2</v>
      </c>
      <c r="J42" s="4"/>
      <c r="K42" s="4"/>
      <c r="L42" s="5">
        <v>0.5</v>
      </c>
      <c r="M42" s="17">
        <v>42.66</v>
      </c>
      <c r="N42" s="2" t="s">
        <v>26</v>
      </c>
      <c r="O42" s="7">
        <v>22</v>
      </c>
      <c r="P42" s="6">
        <v>140</v>
      </c>
      <c r="Q42" s="8">
        <v>70</v>
      </c>
      <c r="R42" s="8">
        <v>70</v>
      </c>
      <c r="S42" s="8">
        <v>42.66</v>
      </c>
      <c r="T42" s="8">
        <f>Table1[[#This Row],[PartsCost]]+Table1[[#This Row],[LbrHrs]]</f>
        <v>43.16</v>
      </c>
      <c r="U42" s="8">
        <v>112.66</v>
      </c>
      <c r="V42" s="9" t="s">
        <v>27</v>
      </c>
      <c r="W42" s="9" t="s">
        <v>45</v>
      </c>
    </row>
    <row r="43" spans="1:23" x14ac:dyDescent="0.3">
      <c r="A43" s="2" t="s">
        <v>89</v>
      </c>
      <c r="B43" s="2" t="s">
        <v>53</v>
      </c>
      <c r="C43" s="2" t="str">
        <f t="shared" si="0"/>
        <v>NO</v>
      </c>
      <c r="D43" s="2" t="s">
        <v>24</v>
      </c>
      <c r="E43" s="2" t="s">
        <v>31</v>
      </c>
      <c r="F43" s="2"/>
      <c r="G43" s="14">
        <v>44090</v>
      </c>
      <c r="H43" s="14">
        <v>44102</v>
      </c>
      <c r="I43" s="3">
        <v>1</v>
      </c>
      <c r="J43" s="4"/>
      <c r="K43" s="4"/>
      <c r="L43" s="5">
        <v>1</v>
      </c>
      <c r="M43" s="17">
        <v>5.4720000000000004</v>
      </c>
      <c r="N43" s="2" t="s">
        <v>49</v>
      </c>
      <c r="O43" s="7">
        <v>12</v>
      </c>
      <c r="P43" s="6">
        <v>80</v>
      </c>
      <c r="Q43" s="8">
        <v>80</v>
      </c>
      <c r="R43" s="8">
        <v>80</v>
      </c>
      <c r="S43" s="8">
        <v>5.4720000000000004</v>
      </c>
      <c r="T43" s="8">
        <f>Table1[[#This Row],[PartsCost]]+Table1[[#This Row],[LbrHrs]]</f>
        <v>6.4720000000000004</v>
      </c>
      <c r="U43" s="8">
        <v>85.471999999999994</v>
      </c>
      <c r="V43" s="9" t="s">
        <v>45</v>
      </c>
      <c r="W43" s="9" t="s">
        <v>61</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A3B2-5195-44D3-9A9A-429AD86CD659}">
  <dimension ref="B3:C3"/>
  <sheetViews>
    <sheetView workbookViewId="0">
      <selection activeCell="C4" sqref="C4"/>
    </sheetView>
  </sheetViews>
  <sheetFormatPr defaultRowHeight="14.4" x14ac:dyDescent="0.3"/>
  <cols>
    <col min="2" max="2" width="44.5546875" customWidth="1"/>
  </cols>
  <sheetData>
    <row r="3" spans="2:3" ht="15.6" x14ac:dyDescent="0.3">
      <c r="B3" s="19" t="s">
        <v>91</v>
      </c>
      <c r="C3">
        <f>COUNTBLANK(Table1[Rush])</f>
        <v>34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56406D-5F46-417A-8ECD-BF9C9CBA3F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Adepoju oluwadara</dc:creator>
  <cp:lastModifiedBy>Jamal Adeyemi</cp:lastModifiedBy>
  <dcterms:created xsi:type="dcterms:W3CDTF">2022-06-24T20:14:12Z</dcterms:created>
  <dcterms:modified xsi:type="dcterms:W3CDTF">2022-06-25T15:02:11Z</dcterms:modified>
</cp:coreProperties>
</file>