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avi\Downloads\"/>
    </mc:Choice>
  </mc:AlternateContent>
  <xr:revisionPtr revIDLastSave="0" documentId="8_{EF0EC9E4-D288-4D8E-9FC9-A20F4229BB02}" xr6:coauthVersionLast="47" xr6:coauthVersionMax="47" xr10:uidLastSave="{00000000-0000-0000-0000-000000000000}"/>
  <bookViews>
    <workbookView xWindow="6468" yWindow="696" windowWidth="16572" windowHeight="9420" activeTab="1" xr2:uid="{00000000-000D-0000-FFFF-FFFF00000000}"/>
  </bookViews>
  <sheets>
    <sheet name="Folha2" sheetId="2" r:id="rId1"/>
    <sheet name="Folha1" sheetId="1" r:id="rId2"/>
  </sheets>
  <calcPr calcId="181029"/>
</workbook>
</file>

<file path=xl/calcChain.xml><?xml version="1.0" encoding="utf-8"?>
<calcChain xmlns="http://schemas.openxmlformats.org/spreadsheetml/2006/main">
  <c r="F41" i="1" l="1"/>
  <c r="E41" i="1"/>
  <c r="D41" i="1"/>
  <c r="C41" i="1"/>
  <c r="B41" i="1"/>
  <c r="B28" i="1"/>
  <c r="B29" i="1" s="1"/>
  <c r="B30" i="1" s="1"/>
  <c r="C33" i="1"/>
  <c r="D33" i="1"/>
  <c r="E33" i="1" s="1"/>
  <c r="F33" i="1" s="1"/>
  <c r="C35" i="1"/>
  <c r="D35" i="1"/>
  <c r="B36" i="1"/>
  <c r="B40" i="1" s="1"/>
  <c r="B18" i="1"/>
  <c r="B19" i="1" s="1"/>
  <c r="B59" i="1"/>
  <c r="B60" i="1" s="1"/>
  <c r="B61" i="1" s="1"/>
  <c r="F9" i="1"/>
  <c r="F10" i="1" s="1"/>
  <c r="E9" i="1"/>
  <c r="E10" i="1" s="1"/>
  <c r="D9" i="1"/>
  <c r="D10" i="1" s="1"/>
  <c r="C9" i="1"/>
  <c r="C10" i="1" s="1"/>
  <c r="B9" i="1"/>
  <c r="B10" i="1" s="1"/>
  <c r="D36" i="1" l="1"/>
  <c r="D40" i="1" s="1"/>
  <c r="C36" i="1"/>
  <c r="C40" i="1" s="1"/>
  <c r="E35" i="1"/>
  <c r="E36" i="1" l="1"/>
  <c r="E40" i="1" s="1"/>
  <c r="F35" i="1"/>
  <c r="F36" i="1" s="1"/>
  <c r="F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Flávio Eleutério</author>
  </authors>
  <commentList>
    <comment ref="A11" authorId="0" shapeId="0" xr:uid="{C4B882BC-2151-4BA3-AA24-953DA37DA9CA}">
      <text>
        <r>
          <rPr>
            <b/>
            <sz val="9"/>
            <color indexed="81"/>
            <rFont val="Tahoma"/>
            <family val="2"/>
          </rPr>
          <t>Flávio Eleutério
CAPEX- Inseri os portateis e fiz o calculo para pagar a 5 anos (valor mensal)</t>
        </r>
      </text>
    </comment>
    <comment ref="A32" authorId="0" shapeId="0" xr:uid="{28E62197-A4CB-4A55-8B19-531D920E176A}">
      <text>
        <r>
          <rPr>
            <b/>
            <sz val="9"/>
            <color indexed="81"/>
            <rFont val="Tahoma"/>
            <family val="2"/>
          </rPr>
          <t>Flávio Eleutério:</t>
        </r>
        <r>
          <rPr>
            <sz val="9"/>
            <color indexed="81"/>
            <rFont val="Tahoma"/>
            <family val="2"/>
          </rPr>
          <t xml:space="preserve">
Valores de OPEX + OPEX Coud e CAPEX. Valores com aumento de 10% anual para OPEX e CAPEX </t>
        </r>
      </text>
    </comment>
    <comment ref="A41" authorId="0" shapeId="0" xr:uid="{25124479-DFD1-4822-AFE3-6D81224F7B0D}">
      <text>
        <r>
          <rPr>
            <b/>
            <sz val="9"/>
            <color indexed="81"/>
            <rFont val="Tahoma"/>
            <family val="2"/>
          </rPr>
          <t>Flávio Eleutério:</t>
        </r>
        <r>
          <rPr>
            <sz val="9"/>
            <color indexed="81"/>
            <rFont val="Tahoma"/>
            <family val="2"/>
          </rPr>
          <t xml:space="preserve">
Nota: Cliente Premium tem uma despesa mensal associada de, no mínimo, 100€ (dependendo dos requerimentos do cliente o valor pode existir um acrescimo ao valor)</t>
        </r>
      </text>
    </comment>
  </commentList>
</comments>
</file>

<file path=xl/sharedStrings.xml><?xml version="1.0" encoding="utf-8"?>
<sst xmlns="http://schemas.openxmlformats.org/spreadsheetml/2006/main" count="68" uniqueCount="44">
  <si>
    <t>MS Azure Cloud</t>
  </si>
  <si>
    <t>1º Ano</t>
  </si>
  <si>
    <t>2º Ano</t>
  </si>
  <si>
    <t>3º Ano</t>
  </si>
  <si>
    <t>4º Ano</t>
  </si>
  <si>
    <t>5º Ano</t>
  </si>
  <si>
    <t>Azure AppService</t>
  </si>
  <si>
    <t>Azure Database para MySQL</t>
  </si>
  <si>
    <t>Azure Functions</t>
  </si>
  <si>
    <t>Azure Active Directory e Key Vault</t>
  </si>
  <si>
    <t>IoT Hub</t>
  </si>
  <si>
    <t>Stream Analytics</t>
  </si>
  <si>
    <t>Totais Anuais</t>
  </si>
  <si>
    <t>Totais Mensais</t>
  </si>
  <si>
    <t xml:space="preserve">RFID Leitores Portátil </t>
  </si>
  <si>
    <t>RFID Gateway</t>
  </si>
  <si>
    <t>RFID Tags Resistentes</t>
  </si>
  <si>
    <t>PC portátil Acer Aspire</t>
  </si>
  <si>
    <t>Impressoras RFID</t>
  </si>
  <si>
    <t>Aluguer Escritório e despesas inerentes</t>
  </si>
  <si>
    <t>RFID Etiquetas Consumíveis</t>
  </si>
  <si>
    <t>Valores Anuais 1º Ano da Empresa</t>
  </si>
  <si>
    <t>Leasing Viaturas Automóveis e seus consumiveis</t>
  </si>
  <si>
    <t>Gastos com Pessoal</t>
  </si>
  <si>
    <t>Fornecimentos e Serviços Externos</t>
  </si>
  <si>
    <t>Outros Gastos Gerais</t>
  </si>
  <si>
    <t>Crescimento Geral da Empresa  em %</t>
  </si>
  <si>
    <t>Valores Anuais</t>
  </si>
  <si>
    <t>Para 1 Cliente</t>
  </si>
  <si>
    <t>Valores mensal por cliente</t>
  </si>
  <si>
    <t>CAPEX</t>
  </si>
  <si>
    <t>Ano</t>
  </si>
  <si>
    <t>OPEX</t>
  </si>
  <si>
    <t>Valor Total 1º Ano</t>
  </si>
  <si>
    <t>Valor Mensal</t>
  </si>
  <si>
    <t>Valor Mensal a Dividir por 5 Anos</t>
  </si>
  <si>
    <t>OPEX CLOUD</t>
  </si>
  <si>
    <t>Despesas / Valores Mensais</t>
  </si>
  <si>
    <t xml:space="preserve">VALOR TOTAL MENSAL </t>
  </si>
  <si>
    <t>CAPEX  5 Anos</t>
  </si>
  <si>
    <t>Valor / Cliente</t>
  </si>
  <si>
    <t>Cliente Premium</t>
  </si>
  <si>
    <t>Cliente Standard</t>
  </si>
  <si>
    <t>Valor / Cliente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</si>
</sst>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[$€-1]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2" borderId="9" xfId="0" applyNumberFormat="1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0" fillId="0" borderId="14" xfId="0" applyNumberFormat="1" applyBorder="1"/>
    <xf numFmtId="0" fontId="0" fillId="2" borderId="9" xfId="0" applyFill="1" applyBorder="1"/>
    <xf numFmtId="165" fontId="0" fillId="0" borderId="17" xfId="0" applyNumberFormat="1" applyBorder="1"/>
    <xf numFmtId="165" fontId="0" fillId="0" borderId="14" xfId="0" applyNumberFormat="1" applyBorder="1"/>
    <xf numFmtId="165" fontId="0" fillId="0" borderId="16" xfId="0" applyNumberFormat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164" fontId="4" fillId="4" borderId="5" xfId="0" applyNumberFormat="1" applyFont="1" applyFill="1" applyBorder="1"/>
    <xf numFmtId="0" fontId="0" fillId="4" borderId="1" xfId="0" applyFill="1" applyBorder="1"/>
    <xf numFmtId="164" fontId="4" fillId="4" borderId="9" xfId="0" applyNumberFormat="1" applyFont="1" applyFill="1" applyBorder="1"/>
    <xf numFmtId="0" fontId="0" fillId="3" borderId="2" xfId="0" applyFill="1" applyBorder="1"/>
    <xf numFmtId="0" fontId="0" fillId="3" borderId="4" xfId="0" applyFill="1" applyBorder="1"/>
    <xf numFmtId="164" fontId="0" fillId="3" borderId="9" xfId="0" applyNumberFormat="1" applyFill="1" applyBorder="1"/>
    <xf numFmtId="0" fontId="5" fillId="5" borderId="4" xfId="0" applyFont="1" applyFill="1" applyBorder="1"/>
    <xf numFmtId="0" fontId="6" fillId="5" borderId="9" xfId="0" applyFont="1" applyFill="1" applyBorder="1"/>
    <xf numFmtId="0" fontId="7" fillId="5" borderId="0" xfId="0" applyFont="1" applyFill="1"/>
    <xf numFmtId="164" fontId="8" fillId="5" borderId="20" xfId="0" applyNumberFormat="1" applyFont="1" applyFill="1" applyBorder="1"/>
    <xf numFmtId="164" fontId="8" fillId="5" borderId="18" xfId="0" applyNumberFormat="1" applyFont="1" applyFill="1" applyBorder="1"/>
    <xf numFmtId="0" fontId="6" fillId="5" borderId="0" xfId="0" applyFont="1" applyFill="1"/>
    <xf numFmtId="164" fontId="8" fillId="5" borderId="19" xfId="0" applyNumberFormat="1" applyFont="1" applyFill="1" applyBorder="1"/>
    <xf numFmtId="164" fontId="9" fillId="5" borderId="9" xfId="0" applyNumberFormat="1" applyFont="1" applyFill="1" applyBorder="1"/>
    <xf numFmtId="164" fontId="9" fillId="5" borderId="10" xfId="0" applyNumberFormat="1" applyFont="1" applyFill="1" applyBorder="1"/>
    <xf numFmtId="0" fontId="10" fillId="5" borderId="3" xfId="0" applyFont="1" applyFill="1" applyBorder="1"/>
    <xf numFmtId="164" fontId="8" fillId="5" borderId="13" xfId="0" applyNumberFormat="1" applyFont="1" applyFill="1" applyBorder="1"/>
    <xf numFmtId="164" fontId="8" fillId="5" borderId="15" xfId="0" applyNumberFormat="1" applyFont="1" applyFill="1" applyBorder="1"/>
    <xf numFmtId="0" fontId="0" fillId="5" borderId="0" xfId="0" applyFill="1"/>
    <xf numFmtId="0" fontId="11" fillId="5" borderId="1" xfId="0" applyFont="1" applyFill="1" applyBorder="1"/>
    <xf numFmtId="164" fontId="0" fillId="5" borderId="0" xfId="0" applyNumberFormat="1" applyFill="1"/>
    <xf numFmtId="0" fontId="11" fillId="5" borderId="11" xfId="0" applyFont="1" applyFill="1" applyBorder="1"/>
    <xf numFmtId="0" fontId="11" fillId="5" borderId="12" xfId="0" applyFont="1" applyFill="1" applyBorder="1"/>
    <xf numFmtId="0" fontId="6" fillId="5" borderId="10" xfId="0" applyFont="1" applyFill="1" applyBorder="1"/>
    <xf numFmtId="164" fontId="2" fillId="5" borderId="10" xfId="0" applyNumberFormat="1" applyFont="1" applyFill="1" applyBorder="1"/>
    <xf numFmtId="164" fontId="2" fillId="5" borderId="13" xfId="0" applyNumberFormat="1" applyFont="1" applyFill="1" applyBorder="1"/>
    <xf numFmtId="164" fontId="0" fillId="5" borderId="11" xfId="0" applyNumberFormat="1" applyFill="1" applyBorder="1"/>
    <xf numFmtId="164" fontId="0" fillId="5" borderId="12" xfId="0" applyNumberFormat="1" applyFill="1" applyBorder="1"/>
    <xf numFmtId="164" fontId="0" fillId="5" borderId="13" xfId="0" applyNumberFormat="1" applyFill="1" applyBorder="1"/>
    <xf numFmtId="0" fontId="11" fillId="5" borderId="9" xfId="0" applyFont="1" applyFill="1" applyBorder="1"/>
    <xf numFmtId="165" fontId="4" fillId="5" borderId="0" xfId="0" applyNumberFormat="1" applyFont="1" applyFill="1"/>
    <xf numFmtId="165" fontId="4" fillId="4" borderId="5" xfId="0" applyNumberFormat="1" applyFont="1" applyFill="1" applyBorder="1"/>
    <xf numFmtId="0" fontId="11" fillId="5" borderId="4" xfId="0" applyFont="1" applyFill="1" applyBorder="1"/>
    <xf numFmtId="0" fontId="11" fillId="0" borderId="9" xfId="0" applyFont="1" applyBorder="1"/>
    <xf numFmtId="0" fontId="11" fillId="0" borderId="10" xfId="0" applyFont="1" applyBorder="1"/>
    <xf numFmtId="164" fontId="11" fillId="0" borderId="10" xfId="0" applyNumberFormat="1" applyFont="1" applyBorder="1"/>
    <xf numFmtId="164" fontId="11" fillId="0" borderId="9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OPEX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1º Ano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Folha1!$B$3:$B$10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81.36</c:v>
                </c:pt>
                <c:pt idx="3">
                  <c:v>1454.52</c:v>
                </c:pt>
                <c:pt idx="4">
                  <c:v>475.68</c:v>
                </c:pt>
                <c:pt idx="5">
                  <c:v>2991.6</c:v>
                </c:pt>
                <c:pt idx="6">
                  <c:v>8403.2199999999993</c:v>
                </c:pt>
                <c:pt idx="7">
                  <c:v>700.26833333333332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A-4885-AC0E-EB3E66EBDEE5}"/>
            </c:ext>
          </c:extLst>
        </c:ser>
        <c:ser>
          <c:idx val="1"/>
          <c:order val="1"/>
          <c:tx>
            <c:v>2º Ano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Folha1!$C$3:$C$10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486</c:v>
                </c:pt>
                <c:pt idx="3">
                  <c:v>1454.52</c:v>
                </c:pt>
                <c:pt idx="4">
                  <c:v>760.92</c:v>
                </c:pt>
                <c:pt idx="5">
                  <c:v>6980.4</c:v>
                </c:pt>
                <c:pt idx="6">
                  <c:v>13081.900000000001</c:v>
                </c:pt>
                <c:pt idx="7">
                  <c:v>1090.1583333333335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A-4885-AC0E-EB3E66EBDEE5}"/>
            </c:ext>
          </c:extLst>
        </c:ser>
        <c:ser>
          <c:idx val="2"/>
          <c:order val="2"/>
          <c:tx>
            <c:v>3º Ano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Folha1!$D$3:$D$10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6532.2</c:v>
                </c:pt>
                <c:pt idx="2">
                  <c:v>673.08</c:v>
                </c:pt>
                <c:pt idx="3">
                  <c:v>1454.52</c:v>
                </c:pt>
                <c:pt idx="4">
                  <c:v>951.48</c:v>
                </c:pt>
                <c:pt idx="5">
                  <c:v>10969.08</c:v>
                </c:pt>
                <c:pt idx="6">
                  <c:v>20712.22</c:v>
                </c:pt>
                <c:pt idx="7">
                  <c:v>1726.0183333333334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A-4885-AC0E-EB3E66EBDEE5}"/>
            </c:ext>
          </c:extLst>
        </c:ser>
        <c:ser>
          <c:idx val="3"/>
          <c:order val="3"/>
          <c:tx>
            <c:v>4º Ano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Folha1!$E$3:$E$10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9804.6</c:v>
                </c:pt>
                <c:pt idx="2">
                  <c:v>1140.8399999999999</c:v>
                </c:pt>
                <c:pt idx="3">
                  <c:v>1454.52</c:v>
                </c:pt>
                <c:pt idx="4">
                  <c:v>1425.96</c:v>
                </c:pt>
                <c:pt idx="5">
                  <c:v>17949.48</c:v>
                </c:pt>
                <c:pt idx="6">
                  <c:v>31907.260000000002</c:v>
                </c:pt>
                <c:pt idx="7">
                  <c:v>2658.9383333333335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BA-4885-AC0E-EB3E66EBDEE5}"/>
            </c:ext>
          </c:extLst>
        </c:ser>
        <c:ser>
          <c:idx val="4"/>
          <c:order val="4"/>
          <c:tx>
            <c:v>5º Ano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Folha1!$F$3:$F$10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13072.8</c:v>
                </c:pt>
                <c:pt idx="2">
                  <c:v>1889.16</c:v>
                </c:pt>
                <c:pt idx="3">
                  <c:v>1454.52</c:v>
                </c:pt>
                <c:pt idx="4">
                  <c:v>2186.88</c:v>
                </c:pt>
                <c:pt idx="5">
                  <c:v>29915.759999999998</c:v>
                </c:pt>
                <c:pt idx="6">
                  <c:v>48650.979999999996</c:v>
                </c:pt>
                <c:pt idx="7">
                  <c:v>4054.248333333333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BA-4885-AC0E-EB3E66EB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516862135"/>
        <c:axId val="1792692039"/>
      </c:barChart>
      <c:catAx>
        <c:axId val="516862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92039"/>
        <c:crosses val="autoZero"/>
        <c:auto val="1"/>
        <c:lblAlgn val="ctr"/>
        <c:lblOffset val="100"/>
        <c:noMultiLvlLbl val="0"/>
      </c:catAx>
      <c:valAx>
        <c:axId val="179269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86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Custos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1º 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Folha1!$B$3:$B$10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81.36</c:v>
                </c:pt>
                <c:pt idx="3">
                  <c:v>1454.52</c:v>
                </c:pt>
                <c:pt idx="4">
                  <c:v>475.68</c:v>
                </c:pt>
                <c:pt idx="5">
                  <c:v>2991.6</c:v>
                </c:pt>
                <c:pt idx="6">
                  <c:v>8403.2199999999993</c:v>
                </c:pt>
                <c:pt idx="7">
                  <c:v>700.26833333333332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4794-AFAA-BBD6BC60EBBF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2º 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Folha1!$C$3:$C$10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3268.2</c:v>
                </c:pt>
                <c:pt idx="2">
                  <c:v>486</c:v>
                </c:pt>
                <c:pt idx="3">
                  <c:v>1454.52</c:v>
                </c:pt>
                <c:pt idx="4">
                  <c:v>760.92</c:v>
                </c:pt>
                <c:pt idx="5">
                  <c:v>6980.4</c:v>
                </c:pt>
                <c:pt idx="6">
                  <c:v>13081.900000000001</c:v>
                </c:pt>
                <c:pt idx="7">
                  <c:v>1090.1583333333335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9-4794-AFAA-BBD6BC60EBBF}"/>
            </c:ext>
          </c:extLst>
        </c:ser>
        <c:ser>
          <c:idx val="2"/>
          <c:order val="2"/>
          <c:tx>
            <c:strRef>
              <c:f>Folha1!$D$2</c:f>
              <c:strCache>
                <c:ptCount val="1"/>
                <c:pt idx="0">
                  <c:v>3º 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Folha1!$D$3:$D$10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6532.2</c:v>
                </c:pt>
                <c:pt idx="2">
                  <c:v>673.08</c:v>
                </c:pt>
                <c:pt idx="3">
                  <c:v>1454.52</c:v>
                </c:pt>
                <c:pt idx="4">
                  <c:v>951.48</c:v>
                </c:pt>
                <c:pt idx="5">
                  <c:v>10969.08</c:v>
                </c:pt>
                <c:pt idx="6">
                  <c:v>20712.22</c:v>
                </c:pt>
                <c:pt idx="7">
                  <c:v>1726.0183333333334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9-4794-AFAA-BBD6BC60EBBF}"/>
            </c:ext>
          </c:extLst>
        </c:ser>
        <c:ser>
          <c:idx val="3"/>
          <c:order val="3"/>
          <c:tx>
            <c:strRef>
              <c:f>Folha1!$E$2</c:f>
              <c:strCache>
                <c:ptCount val="1"/>
                <c:pt idx="0">
                  <c:v>4º Ano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Folha1!$E$3:$E$10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9804.6</c:v>
                </c:pt>
                <c:pt idx="2">
                  <c:v>1140.8399999999999</c:v>
                </c:pt>
                <c:pt idx="3">
                  <c:v>1454.52</c:v>
                </c:pt>
                <c:pt idx="4">
                  <c:v>1425.96</c:v>
                </c:pt>
                <c:pt idx="5">
                  <c:v>17949.48</c:v>
                </c:pt>
                <c:pt idx="6">
                  <c:v>31907.260000000002</c:v>
                </c:pt>
                <c:pt idx="7">
                  <c:v>2658.9383333333335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29-4794-AFAA-BBD6BC60EBBF}"/>
            </c:ext>
          </c:extLst>
        </c:ser>
        <c:ser>
          <c:idx val="4"/>
          <c:order val="4"/>
          <c:tx>
            <c:strRef>
              <c:f>Folha1!$F$2</c:f>
              <c:strCache>
                <c:ptCount val="1"/>
                <c:pt idx="0">
                  <c:v>5º 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Folha1!$A$3:$A$10</c:f>
              <c:strCache>
                <c:ptCount val="8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Totais Anuais</c:v>
                </c:pt>
                <c:pt idx="7">
                  <c:v>Totais Mensais</c:v>
                </c:pt>
              </c:strCache>
            </c:strRef>
          </c:cat>
          <c:val>
            <c:numRef>
              <c:f>Folha1!$F$3:$F$10</c:f>
              <c:numCache>
                <c:formatCode>#\ ##0.00\ "€"</c:formatCode>
                <c:ptCount val="8"/>
                <c:pt idx="0">
                  <c:v>131.86000000000001</c:v>
                </c:pt>
                <c:pt idx="1">
                  <c:v>13072.8</c:v>
                </c:pt>
                <c:pt idx="2">
                  <c:v>1889.16</c:v>
                </c:pt>
                <c:pt idx="3">
                  <c:v>1454.52</c:v>
                </c:pt>
                <c:pt idx="4">
                  <c:v>2186.88</c:v>
                </c:pt>
                <c:pt idx="5">
                  <c:v>29915.759999999998</c:v>
                </c:pt>
                <c:pt idx="6">
                  <c:v>48650.979999999996</c:v>
                </c:pt>
                <c:pt idx="7">
                  <c:v>4054.248333333333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29-4794-AFAA-BBD6BC60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0568728"/>
        <c:axId val="1102873031"/>
      </c:barChart>
      <c:catAx>
        <c:axId val="900568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2873031"/>
        <c:crosses val="autoZero"/>
        <c:auto val="1"/>
        <c:lblAlgn val="ctr"/>
        <c:lblOffset val="100"/>
        <c:noMultiLvlLbl val="0"/>
      </c:catAx>
      <c:valAx>
        <c:axId val="1102873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05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Investimento Inicial - CAPEX</a:t>
            </a:r>
          </a:p>
        </c:rich>
      </c:tx>
      <c:layout>
        <c:manualLayout>
          <c:xMode val="edge"/>
          <c:yMode val="edge"/>
          <c:x val="0.31819531179292249"/>
          <c:y val="0.14035087719298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Valor em 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Folha1!#REF!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159-48FE-94A9-79E90D8D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068066679"/>
        <c:axId val="884625031"/>
      </c:barChart>
      <c:catAx>
        <c:axId val="1068066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4625031"/>
        <c:crosses val="autoZero"/>
        <c:auto val="1"/>
        <c:lblAlgn val="ctr"/>
        <c:lblOffset val="100"/>
        <c:noMultiLvlLbl val="0"/>
      </c:catAx>
      <c:valAx>
        <c:axId val="88462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806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49</xdr:row>
      <xdr:rowOff>0</xdr:rowOff>
    </xdr:from>
    <xdr:to>
      <xdr:col>15</xdr:col>
      <xdr:colOff>114300</xdr:colOff>
      <xdr:row>64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47A060B-A42E-6E6D-D1D0-A273C767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0</xdr:row>
      <xdr:rowOff>137160</xdr:rowOff>
    </xdr:from>
    <xdr:to>
      <xdr:col>18</xdr:col>
      <xdr:colOff>0</xdr:colOff>
      <xdr:row>48</xdr:row>
      <xdr:rowOff>184785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B34F16-3A16-808C-231D-E13D96F85F55}"/>
            </a:ext>
            <a:ext uri="{147F2762-F138-4A5C-976F-8EAC2B608ADB}">
              <a16:predDERef xmlns:a16="http://schemas.microsoft.com/office/drawing/2014/main" pred="{647A060B-A42E-6E6D-D1D0-A273C767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56</xdr:row>
      <xdr:rowOff>9526</xdr:rowOff>
    </xdr:from>
    <xdr:to>
      <xdr:col>15</xdr:col>
      <xdr:colOff>78105</xdr:colOff>
      <xdr:row>81</xdr:row>
      <xdr:rowOff>125730</xdr:rowOff>
    </xdr:to>
    <xdr:graphicFrame macro="">
      <xdr:nvGraphicFramePr>
        <xdr:cNvPr id="17" name="Gráfico 4">
          <a:extLst>
            <a:ext uri="{FF2B5EF4-FFF2-40B4-BE49-F238E27FC236}">
              <a16:creationId xmlns:a16="http://schemas.microsoft.com/office/drawing/2014/main" id="{6D77098B-C1F3-57F7-0472-7D02FB4478B1}"/>
            </a:ext>
            <a:ext uri="{147F2762-F138-4A5C-976F-8EAC2B608ADB}">
              <a16:predDERef xmlns:a16="http://schemas.microsoft.com/office/drawing/2014/main" pred="{29B34F16-3A16-808C-231D-E13D96F85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4611-F6A0-4D0A-8F14-554572992CC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A25" workbookViewId="0">
      <selection activeCell="A41" sqref="A41"/>
    </sheetView>
  </sheetViews>
  <sheetFormatPr defaultRowHeight="14.4" x14ac:dyDescent="0.3"/>
  <cols>
    <col min="1" max="1" width="44.6640625" customWidth="1"/>
    <col min="2" max="7" width="15.6640625" customWidth="1"/>
  </cols>
  <sheetData>
    <row r="1" spans="1:8" ht="15" thickBot="1" x14ac:dyDescent="0.35">
      <c r="A1" t="s">
        <v>0</v>
      </c>
      <c r="B1">
        <v>12</v>
      </c>
    </row>
    <row r="2" spans="1:8" ht="24" thickBot="1" x14ac:dyDescent="0.5">
      <c r="A2" s="29" t="s">
        <v>0</v>
      </c>
      <c r="B2" s="30" t="s">
        <v>1</v>
      </c>
      <c r="C2" s="46" t="s">
        <v>2</v>
      </c>
      <c r="D2" s="30" t="s">
        <v>3</v>
      </c>
      <c r="E2" s="46" t="s">
        <v>4</v>
      </c>
      <c r="F2" s="30" t="s">
        <v>5</v>
      </c>
    </row>
    <row r="3" spans="1:8" ht="18" x14ac:dyDescent="0.35">
      <c r="A3" s="31" t="s">
        <v>6</v>
      </c>
      <c r="B3" s="32">
        <v>131.86000000000001</v>
      </c>
      <c r="C3" s="32">
        <v>131.86000000000001</v>
      </c>
      <c r="D3" s="32">
        <v>131.86000000000001</v>
      </c>
      <c r="E3" s="32">
        <v>131.86000000000001</v>
      </c>
      <c r="F3" s="32">
        <v>131.86000000000001</v>
      </c>
    </row>
    <row r="4" spans="1:8" ht="18" x14ac:dyDescent="0.35">
      <c r="A4" s="34" t="s">
        <v>7</v>
      </c>
      <c r="B4" s="33">
        <v>3268.2</v>
      </c>
      <c r="C4" s="33">
        <v>3268.2</v>
      </c>
      <c r="D4" s="33">
        <v>6532.2</v>
      </c>
      <c r="E4" s="33">
        <v>9804.6</v>
      </c>
      <c r="F4" s="33">
        <v>13072.8</v>
      </c>
    </row>
    <row r="5" spans="1:8" ht="18" x14ac:dyDescent="0.35">
      <c r="A5" s="34" t="s">
        <v>8</v>
      </c>
      <c r="B5" s="33">
        <v>81.36</v>
      </c>
      <c r="C5" s="33">
        <v>486</v>
      </c>
      <c r="D5" s="33">
        <v>673.08</v>
      </c>
      <c r="E5" s="33">
        <v>1140.8399999999999</v>
      </c>
      <c r="F5" s="33">
        <v>1889.16</v>
      </c>
    </row>
    <row r="6" spans="1:8" ht="18" x14ac:dyDescent="0.35">
      <c r="A6" s="31" t="s">
        <v>9</v>
      </c>
      <c r="B6" s="33">
        <v>1454.52</v>
      </c>
      <c r="C6" s="33">
        <v>1454.52</v>
      </c>
      <c r="D6" s="33">
        <v>1454.52</v>
      </c>
      <c r="E6" s="33">
        <v>1454.52</v>
      </c>
      <c r="F6" s="33">
        <v>1454.52</v>
      </c>
    </row>
    <row r="7" spans="1:8" ht="18" x14ac:dyDescent="0.35">
      <c r="A7" s="34" t="s">
        <v>10</v>
      </c>
      <c r="B7" s="33">
        <v>475.68</v>
      </c>
      <c r="C7" s="33">
        <v>760.92</v>
      </c>
      <c r="D7" s="33">
        <v>951.48</v>
      </c>
      <c r="E7" s="33">
        <v>1425.96</v>
      </c>
      <c r="F7" s="33">
        <v>2186.88</v>
      </c>
    </row>
    <row r="8" spans="1:8" ht="18.600000000000001" thickBot="1" x14ac:dyDescent="0.4">
      <c r="A8" s="34" t="s">
        <v>11</v>
      </c>
      <c r="B8" s="35">
        <v>2991.6</v>
      </c>
      <c r="C8" s="35">
        <v>6980.4</v>
      </c>
      <c r="D8" s="35">
        <v>10969.08</v>
      </c>
      <c r="E8" s="35">
        <v>17949.48</v>
      </c>
      <c r="F8" s="35">
        <v>29915.759999999998</v>
      </c>
    </row>
    <row r="9" spans="1:8" ht="18.600000000000001" thickBot="1" x14ac:dyDescent="0.4">
      <c r="A9" s="30" t="s">
        <v>12</v>
      </c>
      <c r="B9" s="36">
        <f>SUM(B8,B7,B6,B5,B4,B3)</f>
        <v>8403.2199999999993</v>
      </c>
      <c r="C9" s="37">
        <f t="shared" ref="C9:F9" si="0">SUM(C8,C7,C6,C5,C4,C3)</f>
        <v>13081.900000000001</v>
      </c>
      <c r="D9" s="36">
        <f t="shared" si="0"/>
        <v>20712.22</v>
      </c>
      <c r="E9" s="37">
        <f t="shared" si="0"/>
        <v>31907.260000000002</v>
      </c>
      <c r="F9" s="36">
        <f t="shared" si="0"/>
        <v>48650.979999999996</v>
      </c>
    </row>
    <row r="10" spans="1:8" ht="18.600000000000001" thickBot="1" x14ac:dyDescent="0.4">
      <c r="A10" s="38" t="s">
        <v>13</v>
      </c>
      <c r="B10" s="39">
        <f>B9/12</f>
        <v>700.26833333333332</v>
      </c>
      <c r="C10" s="40">
        <f t="shared" ref="C10:F10" si="1">C9/12</f>
        <v>1090.1583333333335</v>
      </c>
      <c r="D10" s="39">
        <f t="shared" si="1"/>
        <v>1726.0183333333334</v>
      </c>
      <c r="E10" s="40">
        <f t="shared" si="1"/>
        <v>2658.9383333333335</v>
      </c>
      <c r="F10" s="39">
        <f t="shared" si="1"/>
        <v>4054.248333333333</v>
      </c>
    </row>
    <row r="11" spans="1:8" ht="15" thickBot="1" x14ac:dyDescent="0.35">
      <c r="A11" s="13" t="s">
        <v>27</v>
      </c>
      <c r="B11" s="14" t="s">
        <v>28</v>
      </c>
      <c r="C11" s="3"/>
      <c r="E11" s="1"/>
      <c r="F11" s="1"/>
      <c r="G11" s="2"/>
      <c r="H11" s="1"/>
    </row>
    <row r="12" spans="1:8" x14ac:dyDescent="0.3">
      <c r="A12" s="20" t="s">
        <v>14</v>
      </c>
      <c r="B12" s="17">
        <v>5184</v>
      </c>
    </row>
    <row r="13" spans="1:8" x14ac:dyDescent="0.3">
      <c r="A13" s="21" t="s">
        <v>15</v>
      </c>
      <c r="B13" s="18">
        <v>2694</v>
      </c>
    </row>
    <row r="14" spans="1:8" x14ac:dyDescent="0.3">
      <c r="A14" s="21" t="s">
        <v>16</v>
      </c>
      <c r="B14" s="18">
        <v>450</v>
      </c>
    </row>
    <row r="15" spans="1:8" x14ac:dyDescent="0.3">
      <c r="A15" s="21" t="s">
        <v>17</v>
      </c>
      <c r="B15" s="15">
        <v>1500</v>
      </c>
    </row>
    <row r="16" spans="1:8" x14ac:dyDescent="0.3">
      <c r="A16" s="21" t="s">
        <v>18</v>
      </c>
      <c r="B16" s="18">
        <v>1606</v>
      </c>
    </row>
    <row r="17" spans="1:6" ht="15" thickBot="1" x14ac:dyDescent="0.35">
      <c r="A17" s="22" t="s">
        <v>20</v>
      </c>
      <c r="B17" s="19">
        <v>400</v>
      </c>
    </row>
    <row r="18" spans="1:6" ht="15" thickBot="1" x14ac:dyDescent="0.35">
      <c r="A18" s="24"/>
      <c r="B18" s="12">
        <f>SUM(B12:B17)</f>
        <v>11834</v>
      </c>
    </row>
    <row r="19" spans="1:6" ht="15" thickBot="1" x14ac:dyDescent="0.35">
      <c r="A19" s="16" t="s">
        <v>29</v>
      </c>
      <c r="B19" s="54">
        <f>B18/12</f>
        <v>986.16666666666663</v>
      </c>
    </row>
    <row r="21" spans="1:6" ht="15" thickBot="1" x14ac:dyDescent="0.35">
      <c r="A21" s="41"/>
      <c r="B21" s="53"/>
    </row>
    <row r="22" spans="1:6" ht="15" thickBot="1" x14ac:dyDescent="0.35">
      <c r="A22" s="60" t="s">
        <v>21</v>
      </c>
      <c r="B22" s="61"/>
    </row>
    <row r="23" spans="1:6" x14ac:dyDescent="0.3">
      <c r="A23" s="4" t="s">
        <v>19</v>
      </c>
      <c r="B23" s="7">
        <v>35000</v>
      </c>
    </row>
    <row r="24" spans="1:6" x14ac:dyDescent="0.3">
      <c r="A24" s="5" t="s">
        <v>22</v>
      </c>
      <c r="B24" s="8">
        <v>16776</v>
      </c>
    </row>
    <row r="25" spans="1:6" x14ac:dyDescent="0.3">
      <c r="A25" s="5" t="s">
        <v>23</v>
      </c>
      <c r="B25" s="8">
        <v>110000</v>
      </c>
    </row>
    <row r="26" spans="1:6" x14ac:dyDescent="0.3">
      <c r="A26" s="5" t="s">
        <v>24</v>
      </c>
      <c r="B26" s="8">
        <v>62000</v>
      </c>
    </row>
    <row r="27" spans="1:6" ht="15" thickBot="1" x14ac:dyDescent="0.35">
      <c r="A27" s="6" t="s">
        <v>25</v>
      </c>
      <c r="B27" s="9">
        <v>9000</v>
      </c>
    </row>
    <row r="28" spans="1:6" ht="15" thickBot="1" x14ac:dyDescent="0.35">
      <c r="A28" s="26" t="s">
        <v>33</v>
      </c>
      <c r="B28" s="28">
        <f>SUM(B23:B27)</f>
        <v>232776</v>
      </c>
    </row>
    <row r="29" spans="1:6" ht="15" thickBot="1" x14ac:dyDescent="0.35">
      <c r="A29" s="27" t="s">
        <v>34</v>
      </c>
      <c r="B29" s="23">
        <f>B28/12</f>
        <v>19398</v>
      </c>
    </row>
    <row r="30" spans="1:6" ht="15" thickBot="1" x14ac:dyDescent="0.35">
      <c r="A30" s="27" t="s">
        <v>35</v>
      </c>
      <c r="B30" s="25">
        <f>B29/5</f>
        <v>3879.6</v>
      </c>
    </row>
    <row r="31" spans="1:6" ht="15" thickBot="1" x14ac:dyDescent="0.35">
      <c r="A31" s="41"/>
      <c r="B31" s="41"/>
      <c r="C31" s="41"/>
      <c r="D31" s="41"/>
      <c r="E31" s="41"/>
      <c r="F31" s="41"/>
    </row>
    <row r="32" spans="1:6" ht="18.600000000000001" thickBot="1" x14ac:dyDescent="0.4">
      <c r="A32" s="42" t="s">
        <v>37</v>
      </c>
      <c r="B32" s="30" t="s">
        <v>1</v>
      </c>
      <c r="C32" s="46" t="s">
        <v>2</v>
      </c>
      <c r="D32" s="30" t="s">
        <v>3</v>
      </c>
      <c r="E32" s="46" t="s">
        <v>4</v>
      </c>
      <c r="F32" s="30" t="s">
        <v>5</v>
      </c>
    </row>
    <row r="33" spans="1:7" ht="18" x14ac:dyDescent="0.35">
      <c r="A33" s="44" t="s">
        <v>32</v>
      </c>
      <c r="B33" s="49">
        <v>3879.6</v>
      </c>
      <c r="C33" s="43">
        <f t="shared" ref="C33:F33" si="2">B33*1.1</f>
        <v>4267.5600000000004</v>
      </c>
      <c r="D33" s="49">
        <f t="shared" si="2"/>
        <v>4694.3160000000007</v>
      </c>
      <c r="E33" s="43">
        <f t="shared" si="2"/>
        <v>5163.7476000000015</v>
      </c>
      <c r="F33" s="49">
        <f t="shared" si="2"/>
        <v>5680.1223600000021</v>
      </c>
    </row>
    <row r="34" spans="1:7" ht="18" x14ac:dyDescent="0.35">
      <c r="A34" s="45" t="s">
        <v>36</v>
      </c>
      <c r="B34" s="50">
        <v>700.26833333333332</v>
      </c>
      <c r="C34" s="43">
        <v>1090.1583333333335</v>
      </c>
      <c r="D34" s="50">
        <v>1726.0183333333334</v>
      </c>
      <c r="E34" s="43">
        <v>2658.9383333333335</v>
      </c>
      <c r="F34" s="50">
        <v>4054.248333333333</v>
      </c>
    </row>
    <row r="35" spans="1:7" ht="18.600000000000001" thickBot="1" x14ac:dyDescent="0.4">
      <c r="A35" s="45" t="s">
        <v>39</v>
      </c>
      <c r="B35" s="51">
        <v>986.16666666666663</v>
      </c>
      <c r="C35" s="43">
        <f>B35*1.1</f>
        <v>1084.7833333333333</v>
      </c>
      <c r="D35" s="51">
        <f t="shared" ref="D35:F35" si="3">C35*1.1</f>
        <v>1193.2616666666668</v>
      </c>
      <c r="E35" s="43">
        <f t="shared" si="3"/>
        <v>1312.5878333333335</v>
      </c>
      <c r="F35" s="51">
        <f t="shared" si="3"/>
        <v>1443.8466166666669</v>
      </c>
    </row>
    <row r="36" spans="1:7" ht="18.600000000000001" thickBot="1" x14ac:dyDescent="0.4">
      <c r="A36" s="52" t="s">
        <v>38</v>
      </c>
      <c r="B36" s="48">
        <f>SUM(B35,B34,B33)</f>
        <v>5566.0349999999999</v>
      </c>
      <c r="C36" s="47">
        <f t="shared" ref="C36:F36" si="4">SUM(C35,C34,C33)</f>
        <v>6442.501666666667</v>
      </c>
      <c r="D36" s="48">
        <f t="shared" si="4"/>
        <v>7613.5960000000014</v>
      </c>
      <c r="E36" s="47">
        <f t="shared" si="4"/>
        <v>9135.273766666669</v>
      </c>
      <c r="F36" s="48">
        <f t="shared" si="4"/>
        <v>11178.217310000002</v>
      </c>
    </row>
    <row r="37" spans="1:7" ht="18.600000000000001" thickBot="1" x14ac:dyDescent="0.4">
      <c r="A37" s="55" t="s">
        <v>42</v>
      </c>
      <c r="B37" s="56">
        <v>27</v>
      </c>
      <c r="C37" s="57">
        <v>67</v>
      </c>
      <c r="D37" s="56">
        <v>94</v>
      </c>
      <c r="E37" s="57">
        <v>162</v>
      </c>
      <c r="F37" s="56">
        <v>270</v>
      </c>
    </row>
    <row r="38" spans="1:7" ht="18.600000000000001" thickBot="1" x14ac:dyDescent="0.4">
      <c r="A38" s="55" t="s">
        <v>41</v>
      </c>
      <c r="B38" s="56">
        <v>3</v>
      </c>
      <c r="C38" s="57">
        <v>8</v>
      </c>
      <c r="D38" s="56">
        <v>11</v>
      </c>
      <c r="E38" s="57">
        <v>18</v>
      </c>
      <c r="F38" s="56">
        <v>30</v>
      </c>
    </row>
    <row r="39" spans="1:7" ht="18.600000000000001" thickBot="1" x14ac:dyDescent="0.4">
      <c r="A39" s="55"/>
      <c r="B39" s="56"/>
      <c r="C39" s="57"/>
      <c r="D39" s="56"/>
      <c r="E39" s="57"/>
      <c r="F39" s="56"/>
    </row>
    <row r="40" spans="1:7" ht="18.600000000000001" thickBot="1" x14ac:dyDescent="0.4">
      <c r="A40" s="55" t="s">
        <v>40</v>
      </c>
      <c r="B40" s="59">
        <f>B36/B37</f>
        <v>206.14944444444444</v>
      </c>
      <c r="C40" s="58">
        <f t="shared" ref="C40:F40" si="5">C36/C37</f>
        <v>96.156741293532349</v>
      </c>
      <c r="D40" s="59">
        <f t="shared" si="5"/>
        <v>80.995702127659584</v>
      </c>
      <c r="E40" s="58">
        <f t="shared" si="5"/>
        <v>56.390578806584379</v>
      </c>
      <c r="F40" s="59">
        <f t="shared" si="5"/>
        <v>41.400804851851859</v>
      </c>
    </row>
    <row r="41" spans="1:7" ht="18.600000000000001" thickBot="1" x14ac:dyDescent="0.4">
      <c r="A41" s="56" t="s">
        <v>43</v>
      </c>
      <c r="B41" s="59">
        <f>B40+100</f>
        <v>306.14944444444444</v>
      </c>
      <c r="C41" s="59">
        <f t="shared" ref="C41:F41" si="6">C40+100</f>
        <v>196.15674129353235</v>
      </c>
      <c r="D41" s="59">
        <f t="shared" si="6"/>
        <v>180.99570212765957</v>
      </c>
      <c r="E41" s="59">
        <f t="shared" si="6"/>
        <v>156.39057880658439</v>
      </c>
      <c r="F41" s="59">
        <f t="shared" si="6"/>
        <v>141.40080485185186</v>
      </c>
    </row>
    <row r="48" spans="1:7" x14ac:dyDescent="0.3">
      <c r="A48" s="63"/>
      <c r="B48" s="63"/>
      <c r="C48" s="63"/>
      <c r="D48" s="63"/>
      <c r="E48" s="63"/>
      <c r="F48" s="63"/>
      <c r="G48" s="63"/>
    </row>
    <row r="49" spans="1:3" x14ac:dyDescent="0.3">
      <c r="A49" t="s">
        <v>30</v>
      </c>
    </row>
    <row r="52" spans="1:3" ht="15" thickBot="1" x14ac:dyDescent="0.35">
      <c r="A52" t="s">
        <v>32</v>
      </c>
    </row>
    <row r="53" spans="1:3" ht="15" thickBot="1" x14ac:dyDescent="0.35">
      <c r="A53" s="60" t="s">
        <v>21</v>
      </c>
      <c r="B53" s="61"/>
    </row>
    <row r="54" spans="1:3" x14ac:dyDescent="0.3">
      <c r="A54" s="4" t="s">
        <v>19</v>
      </c>
      <c r="B54" s="7">
        <v>35000</v>
      </c>
      <c r="C54" t="s">
        <v>31</v>
      </c>
    </row>
    <row r="55" spans="1:3" x14ac:dyDescent="0.3">
      <c r="A55" s="5" t="s">
        <v>22</v>
      </c>
      <c r="B55" s="8">
        <v>16776</v>
      </c>
      <c r="C55" t="s">
        <v>31</v>
      </c>
    </row>
    <row r="56" spans="1:3" x14ac:dyDescent="0.3">
      <c r="A56" s="5" t="s">
        <v>23</v>
      </c>
      <c r="B56" s="8">
        <v>110000</v>
      </c>
      <c r="C56" t="s">
        <v>31</v>
      </c>
    </row>
    <row r="57" spans="1:3" x14ac:dyDescent="0.3">
      <c r="A57" s="5" t="s">
        <v>24</v>
      </c>
      <c r="B57" s="8">
        <v>62000</v>
      </c>
      <c r="C57" t="s">
        <v>31</v>
      </c>
    </row>
    <row r="58" spans="1:3" ht="15" thickBot="1" x14ac:dyDescent="0.35">
      <c r="A58" s="6" t="s">
        <v>25</v>
      </c>
      <c r="B58" s="9">
        <v>9000</v>
      </c>
      <c r="C58" t="s">
        <v>31</v>
      </c>
    </row>
    <row r="59" spans="1:3" ht="15" thickBot="1" x14ac:dyDescent="0.35">
      <c r="A59" s="26" t="s">
        <v>33</v>
      </c>
      <c r="B59" s="28">
        <f>SUM(B54:B58)</f>
        <v>232776</v>
      </c>
    </row>
    <row r="60" spans="1:3" ht="15" thickBot="1" x14ac:dyDescent="0.35">
      <c r="A60" s="27" t="s">
        <v>34</v>
      </c>
      <c r="B60" s="23">
        <f>B59/12</f>
        <v>19398</v>
      </c>
    </row>
    <row r="61" spans="1:3" ht="15" thickBot="1" x14ac:dyDescent="0.35">
      <c r="A61" s="27" t="s">
        <v>35</v>
      </c>
      <c r="B61" s="25">
        <f>B60/5</f>
        <v>3879.6</v>
      </c>
    </row>
    <row r="71" spans="2:5" ht="18" x14ac:dyDescent="0.35">
      <c r="B71" s="62" t="s">
        <v>26</v>
      </c>
      <c r="C71" s="62"/>
      <c r="D71" s="62"/>
      <c r="E71" s="62"/>
    </row>
    <row r="72" spans="2:5" x14ac:dyDescent="0.3">
      <c r="B72" s="3" t="s">
        <v>2</v>
      </c>
      <c r="C72" s="3" t="s">
        <v>3</v>
      </c>
      <c r="D72" s="3" t="s">
        <v>4</v>
      </c>
      <c r="E72" s="3" t="s">
        <v>5</v>
      </c>
    </row>
    <row r="73" spans="2:5" x14ac:dyDescent="0.3">
      <c r="B73" s="10">
        <v>2.5</v>
      </c>
      <c r="C73" s="10">
        <v>0.4</v>
      </c>
      <c r="D73" s="11">
        <v>0.71399999999999997</v>
      </c>
      <c r="E73" s="10">
        <v>0.66</v>
      </c>
    </row>
  </sheetData>
  <mergeCells count="4">
    <mergeCell ref="A53:B53"/>
    <mergeCell ref="B71:E71"/>
    <mergeCell ref="A48:G48"/>
    <mergeCell ref="A22:B22"/>
  </mergeCells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Rogelio Ribeiro</dc:creator>
  <cp:keywords/>
  <dc:description/>
  <cp:lastModifiedBy>Flávio Eleutério</cp:lastModifiedBy>
  <cp:revision/>
  <dcterms:created xsi:type="dcterms:W3CDTF">2022-06-22T16:38:00Z</dcterms:created>
  <dcterms:modified xsi:type="dcterms:W3CDTF">2022-06-23T10:25:51Z</dcterms:modified>
  <cp:category/>
  <cp:contentStatus/>
</cp:coreProperties>
</file>