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data" sheetId="3" r:id="rId1"/>
    <sheet name="track" sheetId="4" r:id="rId2"/>
    <sheet name="d_path_edge" sheetId="5" r:id="rId3"/>
    <sheet name="Sheet5" sheetId="6" r:id="rId4"/>
  </sheets>
  <calcPr calcId="145621"/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K43" i="6"/>
  <c r="H43" i="6"/>
  <c r="G43" i="6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B3" i="3" l="1"/>
  <c r="B7" i="3"/>
  <c r="B11" i="3"/>
  <c r="B15" i="3"/>
  <c r="B19" i="3"/>
  <c r="B23" i="3"/>
  <c r="B27" i="3"/>
  <c r="B31" i="3"/>
  <c r="B35" i="3"/>
  <c r="B39" i="3"/>
  <c r="B43" i="3"/>
  <c r="B47" i="3"/>
  <c r="B51" i="3"/>
  <c r="B55" i="3"/>
  <c r="B59" i="3"/>
  <c r="B63" i="3"/>
  <c r="B67" i="3"/>
  <c r="B71" i="3"/>
  <c r="B75" i="3"/>
  <c r="B79" i="3"/>
  <c r="B83" i="3"/>
  <c r="B87" i="3"/>
  <c r="B91" i="3"/>
  <c r="B95" i="3"/>
  <c r="B99" i="3"/>
  <c r="B103" i="3"/>
  <c r="B107" i="3"/>
  <c r="B111" i="3"/>
  <c r="B115" i="3"/>
  <c r="B119" i="3"/>
  <c r="B123" i="3"/>
  <c r="B127" i="3"/>
  <c r="B131" i="3"/>
  <c r="B135" i="3"/>
  <c r="B139" i="3"/>
  <c r="B143" i="3"/>
  <c r="B147" i="3"/>
  <c r="B151" i="3"/>
  <c r="B155" i="3"/>
  <c r="B159" i="3"/>
  <c r="B163" i="3"/>
  <c r="B167" i="3"/>
  <c r="B171" i="3"/>
  <c r="B175" i="3"/>
  <c r="B179" i="3"/>
  <c r="B183" i="3"/>
  <c r="B187" i="3"/>
  <c r="B191" i="3"/>
  <c r="B195" i="3"/>
  <c r="B199" i="3"/>
  <c r="B203" i="3"/>
  <c r="B207" i="3"/>
  <c r="B211" i="3"/>
  <c r="B215" i="3"/>
  <c r="B219" i="3"/>
  <c r="B223" i="3"/>
  <c r="B227" i="3"/>
  <c r="B231" i="3"/>
  <c r="B235" i="3"/>
  <c r="B239" i="3"/>
  <c r="B243" i="3"/>
  <c r="B247" i="3"/>
  <c r="B251" i="3"/>
  <c r="B255" i="3"/>
  <c r="B259" i="3"/>
  <c r="B263" i="3"/>
  <c r="B267" i="3"/>
  <c r="B271" i="3"/>
  <c r="B275" i="3"/>
  <c r="B279" i="3"/>
  <c r="B283" i="3"/>
  <c r="B287" i="3"/>
  <c r="B291" i="3"/>
  <c r="B295" i="3"/>
  <c r="B299" i="3"/>
  <c r="B303" i="3"/>
  <c r="B307" i="3"/>
  <c r="B311" i="3"/>
  <c r="B315" i="3"/>
  <c r="B319" i="3"/>
  <c r="B323" i="3"/>
  <c r="B327" i="3"/>
  <c r="B331" i="3"/>
  <c r="B335" i="3"/>
  <c r="B339" i="3"/>
  <c r="B4" i="3"/>
  <c r="B8" i="3"/>
  <c r="B12" i="3"/>
  <c r="B16" i="3"/>
  <c r="B20" i="3"/>
  <c r="B24" i="3"/>
  <c r="B28" i="3"/>
  <c r="B32" i="3"/>
  <c r="B36" i="3"/>
  <c r="B40" i="3"/>
  <c r="B44" i="3"/>
  <c r="B48" i="3"/>
  <c r="B52" i="3"/>
  <c r="B56" i="3"/>
  <c r="B60" i="3"/>
  <c r="B64" i="3"/>
  <c r="B68" i="3"/>
  <c r="B72" i="3"/>
  <c r="B76" i="3"/>
  <c r="B80" i="3"/>
  <c r="B84" i="3"/>
  <c r="B88" i="3"/>
  <c r="B92" i="3"/>
  <c r="B96" i="3"/>
  <c r="B100" i="3"/>
  <c r="B104" i="3"/>
  <c r="B108" i="3"/>
  <c r="B112" i="3"/>
  <c r="B116" i="3"/>
  <c r="B120" i="3"/>
  <c r="B124" i="3"/>
  <c r="B128" i="3"/>
  <c r="B132" i="3"/>
  <c r="B136" i="3"/>
  <c r="B140" i="3"/>
  <c r="B144" i="3"/>
  <c r="B148" i="3"/>
  <c r="B152" i="3"/>
  <c r="B156" i="3"/>
  <c r="B160" i="3"/>
  <c r="B164" i="3"/>
  <c r="B168" i="3"/>
  <c r="B172" i="3"/>
  <c r="B176" i="3"/>
  <c r="B180" i="3"/>
  <c r="B184" i="3"/>
  <c r="B188" i="3"/>
  <c r="B192" i="3"/>
  <c r="B196" i="3"/>
  <c r="B200" i="3"/>
  <c r="B204" i="3"/>
  <c r="B208" i="3"/>
  <c r="B212" i="3"/>
  <c r="B216" i="3"/>
  <c r="B220" i="3"/>
  <c r="B224" i="3"/>
  <c r="B228" i="3"/>
  <c r="B232" i="3"/>
  <c r="B236" i="3"/>
  <c r="B240" i="3"/>
  <c r="B244" i="3"/>
  <c r="B248" i="3"/>
  <c r="B252" i="3"/>
  <c r="B256" i="3"/>
  <c r="B260" i="3"/>
  <c r="B264" i="3"/>
  <c r="B268" i="3"/>
  <c r="B272" i="3"/>
  <c r="B276" i="3"/>
  <c r="B280" i="3"/>
  <c r="B284" i="3"/>
  <c r="B288" i="3"/>
  <c r="B292" i="3"/>
  <c r="B296" i="3"/>
  <c r="B300" i="3"/>
  <c r="B304" i="3"/>
  <c r="B308" i="3"/>
  <c r="B312" i="3"/>
  <c r="B316" i="3"/>
  <c r="B320" i="3"/>
  <c r="B324" i="3"/>
  <c r="B328" i="3"/>
  <c r="B332" i="3"/>
  <c r="B336" i="3"/>
  <c r="B340" i="3"/>
  <c r="B5" i="3"/>
  <c r="B13" i="3"/>
  <c r="B21" i="3"/>
  <c r="B29" i="3"/>
  <c r="B37" i="3"/>
  <c r="B45" i="3"/>
  <c r="B53" i="3"/>
  <c r="B61" i="3"/>
  <c r="B69" i="3"/>
  <c r="B77" i="3"/>
  <c r="B85" i="3"/>
  <c r="B93" i="3"/>
  <c r="B101" i="3"/>
  <c r="B109" i="3"/>
  <c r="B117" i="3"/>
  <c r="B125" i="3"/>
  <c r="B133" i="3"/>
  <c r="B141" i="3"/>
  <c r="B149" i="3"/>
  <c r="B157" i="3"/>
  <c r="B165" i="3"/>
  <c r="B173" i="3"/>
  <c r="B181" i="3"/>
  <c r="B189" i="3"/>
  <c r="B197" i="3"/>
  <c r="B205" i="3"/>
  <c r="B213" i="3"/>
  <c r="B221" i="3"/>
  <c r="B229" i="3"/>
  <c r="B237" i="3"/>
  <c r="B245" i="3"/>
  <c r="B253" i="3"/>
  <c r="B261" i="3"/>
  <c r="B269" i="3"/>
  <c r="B277" i="3"/>
  <c r="B285" i="3"/>
  <c r="B293" i="3"/>
  <c r="B301" i="3"/>
  <c r="B309" i="3"/>
  <c r="B317" i="3"/>
  <c r="B325" i="3"/>
  <c r="B333" i="3"/>
  <c r="B341" i="3"/>
  <c r="B345" i="3"/>
  <c r="B349" i="3"/>
  <c r="B353" i="3"/>
  <c r="B357" i="3"/>
  <c r="B361" i="3"/>
  <c r="B365" i="3"/>
  <c r="B369" i="3"/>
  <c r="B373" i="3"/>
  <c r="B377" i="3"/>
  <c r="B381" i="3"/>
  <c r="B385" i="3"/>
  <c r="B389" i="3"/>
  <c r="B393" i="3"/>
  <c r="B397" i="3"/>
  <c r="B401" i="3"/>
  <c r="B405" i="3"/>
  <c r="B409" i="3"/>
  <c r="B413" i="3"/>
  <c r="B417" i="3"/>
  <c r="B421" i="3"/>
  <c r="B425" i="3"/>
  <c r="B429" i="3"/>
  <c r="B433" i="3"/>
  <c r="B437" i="3"/>
  <c r="B441" i="3"/>
  <c r="B445" i="3"/>
  <c r="B449" i="3"/>
  <c r="B453" i="3"/>
  <c r="B457" i="3"/>
  <c r="B461" i="3"/>
  <c r="B465" i="3"/>
  <c r="B469" i="3"/>
  <c r="B473" i="3"/>
  <c r="B477" i="3"/>
  <c r="B481" i="3"/>
  <c r="B485" i="3"/>
  <c r="B489" i="3"/>
  <c r="B493" i="3"/>
  <c r="B497" i="3"/>
  <c r="B501" i="3"/>
  <c r="B505" i="3"/>
  <c r="B509" i="3"/>
  <c r="B513" i="3"/>
  <c r="B517" i="3"/>
  <c r="B521" i="3"/>
  <c r="B525" i="3"/>
  <c r="B529" i="3"/>
  <c r="B533" i="3"/>
  <c r="B537" i="3"/>
  <c r="B10" i="3"/>
  <c r="B18" i="3"/>
  <c r="B26" i="3"/>
  <c r="B34" i="3"/>
  <c r="B42" i="3"/>
  <c r="B50" i="3"/>
  <c r="B58" i="3"/>
  <c r="B66" i="3"/>
  <c r="B74" i="3"/>
  <c r="B82" i="3"/>
  <c r="B90" i="3"/>
  <c r="B98" i="3"/>
  <c r="B106" i="3"/>
  <c r="B114" i="3"/>
  <c r="B122" i="3"/>
  <c r="B130" i="3"/>
  <c r="B138" i="3"/>
  <c r="B146" i="3"/>
  <c r="B154" i="3"/>
  <c r="B162" i="3"/>
  <c r="B170" i="3"/>
  <c r="B178" i="3"/>
  <c r="B186" i="3"/>
  <c r="B194" i="3"/>
  <c r="B202" i="3"/>
  <c r="B210" i="3"/>
  <c r="B218" i="3"/>
  <c r="B226" i="3"/>
  <c r="B234" i="3"/>
  <c r="B242" i="3"/>
  <c r="B250" i="3"/>
  <c r="B258" i="3"/>
  <c r="B266" i="3"/>
  <c r="B274" i="3"/>
  <c r="B282" i="3"/>
  <c r="B290" i="3"/>
  <c r="B298" i="3"/>
  <c r="B306" i="3"/>
  <c r="B314" i="3"/>
  <c r="B322" i="3"/>
  <c r="B330" i="3"/>
  <c r="B338" i="3"/>
  <c r="B344" i="3"/>
  <c r="B348" i="3"/>
  <c r="B352" i="3"/>
  <c r="B356" i="3"/>
  <c r="B360" i="3"/>
  <c r="B364" i="3"/>
  <c r="B368" i="3"/>
  <c r="B372" i="3"/>
  <c r="B376" i="3"/>
  <c r="B380" i="3"/>
  <c r="B384" i="3"/>
  <c r="B388" i="3"/>
  <c r="B392" i="3"/>
  <c r="B396" i="3"/>
  <c r="B400" i="3"/>
  <c r="B404" i="3"/>
  <c r="B408" i="3"/>
  <c r="B412" i="3"/>
  <c r="B416" i="3"/>
  <c r="B420" i="3"/>
  <c r="B424" i="3"/>
  <c r="B428" i="3"/>
  <c r="B432" i="3"/>
  <c r="B436" i="3"/>
  <c r="B440" i="3"/>
  <c r="B444" i="3"/>
  <c r="B448" i="3"/>
  <c r="B452" i="3"/>
  <c r="B456" i="3"/>
  <c r="B460" i="3"/>
  <c r="B464" i="3"/>
  <c r="B468" i="3"/>
  <c r="B472" i="3"/>
  <c r="B476" i="3"/>
  <c r="B480" i="3"/>
  <c r="B484" i="3"/>
  <c r="B488" i="3"/>
  <c r="B492" i="3"/>
  <c r="B496" i="3"/>
  <c r="B500" i="3"/>
  <c r="B504" i="3"/>
  <c r="B508" i="3"/>
  <c r="B512" i="3"/>
  <c r="B6" i="3"/>
  <c r="B22" i="3"/>
  <c r="B38" i="3"/>
  <c r="B54" i="3"/>
  <c r="B70" i="3"/>
  <c r="B86" i="3"/>
  <c r="B102" i="3"/>
  <c r="B118" i="3"/>
  <c r="B134" i="3"/>
  <c r="B150" i="3"/>
  <c r="B166" i="3"/>
  <c r="B182" i="3"/>
  <c r="B198" i="3"/>
  <c r="B214" i="3"/>
  <c r="B230" i="3"/>
  <c r="B246" i="3"/>
  <c r="B262" i="3"/>
  <c r="B278" i="3"/>
  <c r="B294" i="3"/>
  <c r="B310" i="3"/>
  <c r="B326" i="3"/>
  <c r="B342" i="3"/>
  <c r="B350" i="3"/>
  <c r="B358" i="3"/>
  <c r="B366" i="3"/>
  <c r="B374" i="3"/>
  <c r="B382" i="3"/>
  <c r="B390" i="3"/>
  <c r="B398" i="3"/>
  <c r="B406" i="3"/>
  <c r="B414" i="3"/>
  <c r="B422" i="3"/>
  <c r="B430" i="3"/>
  <c r="B438" i="3"/>
  <c r="B446" i="3"/>
  <c r="B454" i="3"/>
  <c r="B462" i="3"/>
  <c r="B470" i="3"/>
  <c r="B478" i="3"/>
  <c r="B486" i="3"/>
  <c r="B494" i="3"/>
  <c r="B502" i="3"/>
  <c r="B510" i="3"/>
  <c r="B516" i="3"/>
  <c r="B522" i="3"/>
  <c r="B527" i="3"/>
  <c r="B532" i="3"/>
  <c r="B538" i="3"/>
  <c r="B542" i="3"/>
  <c r="B546" i="3"/>
  <c r="B550" i="3"/>
  <c r="B554" i="3"/>
  <c r="B558" i="3"/>
  <c r="B562" i="3"/>
  <c r="B566" i="3"/>
  <c r="B570" i="3"/>
  <c r="B574" i="3"/>
  <c r="B578" i="3"/>
  <c r="B582" i="3"/>
  <c r="B586" i="3"/>
  <c r="B590" i="3"/>
  <c r="B594" i="3"/>
  <c r="B598" i="3"/>
  <c r="B602" i="3"/>
  <c r="B606" i="3"/>
  <c r="B610" i="3"/>
  <c r="B614" i="3"/>
  <c r="B618" i="3"/>
  <c r="B622" i="3"/>
  <c r="B626" i="3"/>
  <c r="B630" i="3"/>
  <c r="B634" i="3"/>
  <c r="B638" i="3"/>
  <c r="B642" i="3"/>
  <c r="B646" i="3"/>
  <c r="B650" i="3"/>
  <c r="B654" i="3"/>
  <c r="B658" i="3"/>
  <c r="B662" i="3"/>
  <c r="B666" i="3"/>
  <c r="B670" i="3"/>
  <c r="B674" i="3"/>
  <c r="B678" i="3"/>
  <c r="B682" i="3"/>
  <c r="B686" i="3"/>
  <c r="B690" i="3"/>
  <c r="B694" i="3"/>
  <c r="B698" i="3"/>
  <c r="B702" i="3"/>
  <c r="B706" i="3"/>
  <c r="B710" i="3"/>
  <c r="B714" i="3"/>
  <c r="B14" i="3"/>
  <c r="B30" i="3"/>
  <c r="B46" i="3"/>
  <c r="B62" i="3"/>
  <c r="B78" i="3"/>
  <c r="B94" i="3"/>
  <c r="B110" i="3"/>
  <c r="B126" i="3"/>
  <c r="B142" i="3"/>
  <c r="B158" i="3"/>
  <c r="B174" i="3"/>
  <c r="B190" i="3"/>
  <c r="B206" i="3"/>
  <c r="B222" i="3"/>
  <c r="B238" i="3"/>
  <c r="B254" i="3"/>
  <c r="B270" i="3"/>
  <c r="B286" i="3"/>
  <c r="B302" i="3"/>
  <c r="B318" i="3"/>
  <c r="B334" i="3"/>
  <c r="B346" i="3"/>
  <c r="B354" i="3"/>
  <c r="B362" i="3"/>
  <c r="B370" i="3"/>
  <c r="B378" i="3"/>
  <c r="B386" i="3"/>
  <c r="B394" i="3"/>
  <c r="B402" i="3"/>
  <c r="B410" i="3"/>
  <c r="B418" i="3"/>
  <c r="B426" i="3"/>
  <c r="B434" i="3"/>
  <c r="B442" i="3"/>
  <c r="B450" i="3"/>
  <c r="B458" i="3"/>
  <c r="B466" i="3"/>
  <c r="B474" i="3"/>
  <c r="B482" i="3"/>
  <c r="B490" i="3"/>
  <c r="B498" i="3"/>
  <c r="B506" i="3"/>
  <c r="B514" i="3"/>
  <c r="B519" i="3"/>
  <c r="B524" i="3"/>
  <c r="B530" i="3"/>
  <c r="B535" i="3"/>
  <c r="B540" i="3"/>
  <c r="B544" i="3"/>
  <c r="B548" i="3"/>
  <c r="B552" i="3"/>
  <c r="B556" i="3"/>
  <c r="B560" i="3"/>
  <c r="B564" i="3"/>
  <c r="B568" i="3"/>
  <c r="B572" i="3"/>
  <c r="B576" i="3"/>
  <c r="B580" i="3"/>
  <c r="B584" i="3"/>
  <c r="B588" i="3"/>
  <c r="B592" i="3"/>
  <c r="B596" i="3"/>
  <c r="B600" i="3"/>
  <c r="B604" i="3"/>
  <c r="B608" i="3"/>
  <c r="B612" i="3"/>
  <c r="B616" i="3"/>
  <c r="B620" i="3"/>
  <c r="B624" i="3"/>
  <c r="B628" i="3"/>
  <c r="B632" i="3"/>
  <c r="B636" i="3"/>
  <c r="B640" i="3"/>
  <c r="B644" i="3"/>
  <c r="B648" i="3"/>
  <c r="B652" i="3"/>
  <c r="B656" i="3"/>
  <c r="B660" i="3"/>
  <c r="B664" i="3"/>
  <c r="B668" i="3"/>
  <c r="B672" i="3"/>
  <c r="B676" i="3"/>
  <c r="B680" i="3"/>
  <c r="B684" i="3"/>
  <c r="B688" i="3"/>
  <c r="B842" i="3"/>
  <c r="B838" i="3"/>
  <c r="B834" i="3"/>
  <c r="B830" i="3"/>
  <c r="B826" i="3"/>
  <c r="B822" i="3"/>
  <c r="B818" i="3"/>
  <c r="B814" i="3"/>
  <c r="B810" i="3"/>
  <c r="B806" i="3"/>
  <c r="B802" i="3"/>
  <c r="B798" i="3"/>
  <c r="B794" i="3"/>
  <c r="B790" i="3"/>
  <c r="B786" i="3"/>
  <c r="B782" i="3"/>
  <c r="B778" i="3"/>
  <c r="B774" i="3"/>
  <c r="B770" i="3"/>
  <c r="B766" i="3"/>
  <c r="B762" i="3"/>
  <c r="B758" i="3"/>
  <c r="B754" i="3"/>
  <c r="B750" i="3"/>
  <c r="B746" i="3"/>
  <c r="B742" i="3"/>
  <c r="B738" i="3"/>
  <c r="B734" i="3"/>
  <c r="B730" i="3"/>
  <c r="B726" i="3"/>
  <c r="B722" i="3"/>
  <c r="B718" i="3"/>
  <c r="B713" i="3"/>
  <c r="B708" i="3"/>
  <c r="B703" i="3"/>
  <c r="B697" i="3"/>
  <c r="B692" i="3"/>
  <c r="B685" i="3"/>
  <c r="B677" i="3"/>
  <c r="B669" i="3"/>
  <c r="B661" i="3"/>
  <c r="B653" i="3"/>
  <c r="B645" i="3"/>
  <c r="B637" i="3"/>
  <c r="B629" i="3"/>
  <c r="B621" i="3"/>
  <c r="B613" i="3"/>
  <c r="B605" i="3"/>
  <c r="B597" i="3"/>
  <c r="B589" i="3"/>
  <c r="B581" i="3"/>
  <c r="B573" i="3"/>
  <c r="B565" i="3"/>
  <c r="B557" i="3"/>
  <c r="B549" i="3"/>
  <c r="B541" i="3"/>
  <c r="B531" i="3"/>
  <c r="B520" i="3"/>
  <c r="B507" i="3"/>
  <c r="B491" i="3"/>
  <c r="B475" i="3"/>
  <c r="B459" i="3"/>
  <c r="B443" i="3"/>
  <c r="B427" i="3"/>
  <c r="B411" i="3"/>
  <c r="B395" i="3"/>
  <c r="B379" i="3"/>
  <c r="B363" i="3"/>
  <c r="B347" i="3"/>
  <c r="B321" i="3"/>
  <c r="B289" i="3"/>
  <c r="B257" i="3"/>
  <c r="B225" i="3"/>
  <c r="B193" i="3"/>
  <c r="B161" i="3"/>
  <c r="B129" i="3"/>
  <c r="B97" i="3"/>
  <c r="B65" i="3"/>
  <c r="B33" i="3"/>
  <c r="B845" i="3"/>
  <c r="B841" i="3"/>
  <c r="B837" i="3"/>
  <c r="B833" i="3"/>
  <c r="B829" i="3"/>
  <c r="B825" i="3"/>
  <c r="B821" i="3"/>
  <c r="B817" i="3"/>
  <c r="B813" i="3"/>
  <c r="B809" i="3"/>
  <c r="B805" i="3"/>
  <c r="B801" i="3"/>
  <c r="B797" i="3"/>
  <c r="B793" i="3"/>
  <c r="B789" i="3"/>
  <c r="B785" i="3"/>
  <c r="B781" i="3"/>
  <c r="B777" i="3"/>
  <c r="B773" i="3"/>
  <c r="B769" i="3"/>
  <c r="B765" i="3"/>
  <c r="B761" i="3"/>
  <c r="B757" i="3"/>
  <c r="B753" i="3"/>
  <c r="B749" i="3"/>
  <c r="B745" i="3"/>
  <c r="B741" i="3"/>
  <c r="B737" i="3"/>
  <c r="B733" i="3"/>
  <c r="B729" i="3"/>
  <c r="B725" i="3"/>
  <c r="B721" i="3"/>
  <c r="B717" i="3"/>
  <c r="B712" i="3"/>
  <c r="B707" i="3"/>
  <c r="B701" i="3"/>
  <c r="B696" i="3"/>
  <c r="B691" i="3"/>
  <c r="B683" i="3"/>
  <c r="B675" i="3"/>
  <c r="B667" i="3"/>
  <c r="B659" i="3"/>
  <c r="B651" i="3"/>
  <c r="B643" i="3"/>
  <c r="B635" i="3"/>
  <c r="B627" i="3"/>
  <c r="B619" i="3"/>
  <c r="B611" i="3"/>
  <c r="B603" i="3"/>
  <c r="B595" i="3"/>
  <c r="B587" i="3"/>
  <c r="B579" i="3"/>
  <c r="B571" i="3"/>
  <c r="B563" i="3"/>
  <c r="B555" i="3"/>
  <c r="B547" i="3"/>
  <c r="B539" i="3"/>
  <c r="B528" i="3"/>
  <c r="B518" i="3"/>
  <c r="B503" i="3"/>
  <c r="B487" i="3"/>
  <c r="B471" i="3"/>
  <c r="B455" i="3"/>
  <c r="B439" i="3"/>
  <c r="B423" i="3"/>
  <c r="B407" i="3"/>
  <c r="B391" i="3"/>
  <c r="B375" i="3"/>
  <c r="B359" i="3"/>
  <c r="B343" i="3"/>
  <c r="B313" i="3"/>
  <c r="B281" i="3"/>
  <c r="B249" i="3"/>
  <c r="B217" i="3"/>
  <c r="B185" i="3"/>
  <c r="B153" i="3"/>
  <c r="B121" i="3"/>
  <c r="B89" i="3"/>
  <c r="B57" i="3"/>
  <c r="B25" i="3"/>
  <c r="B844" i="3"/>
  <c r="B840" i="3"/>
  <c r="B836" i="3"/>
  <c r="B832" i="3"/>
  <c r="B828" i="3"/>
  <c r="B824" i="3"/>
  <c r="B820" i="3"/>
  <c r="B816" i="3"/>
  <c r="B812" i="3"/>
  <c r="B808" i="3"/>
  <c r="B804" i="3"/>
  <c r="B800" i="3"/>
  <c r="B796" i="3"/>
  <c r="B792" i="3"/>
  <c r="B788" i="3"/>
  <c r="B784" i="3"/>
  <c r="B780" i="3"/>
  <c r="B776" i="3"/>
  <c r="B772" i="3"/>
  <c r="B768" i="3"/>
  <c r="B764" i="3"/>
  <c r="B760" i="3"/>
  <c r="B756" i="3"/>
  <c r="B752" i="3"/>
  <c r="B748" i="3"/>
  <c r="B744" i="3"/>
  <c r="B740" i="3"/>
  <c r="B736" i="3"/>
  <c r="B732" i="3"/>
  <c r="B728" i="3"/>
  <c r="B724" i="3"/>
  <c r="B720" i="3"/>
  <c r="B716" i="3"/>
  <c r="B711" i="3"/>
  <c r="B705" i="3"/>
  <c r="B700" i="3"/>
  <c r="B695" i="3"/>
  <c r="B689" i="3"/>
  <c r="B681" i="3"/>
  <c r="B673" i="3"/>
  <c r="B665" i="3"/>
  <c r="B657" i="3"/>
  <c r="B649" i="3"/>
  <c r="B641" i="3"/>
  <c r="B633" i="3"/>
  <c r="B625" i="3"/>
  <c r="B617" i="3"/>
  <c r="B609" i="3"/>
  <c r="B601" i="3"/>
  <c r="B593" i="3"/>
  <c r="B585" i="3"/>
  <c r="B577" i="3"/>
  <c r="B569" i="3"/>
  <c r="B561" i="3"/>
  <c r="B553" i="3"/>
  <c r="B545" i="3"/>
  <c r="B536" i="3"/>
  <c r="B526" i="3"/>
  <c r="B515" i="3"/>
  <c r="B499" i="3"/>
  <c r="B483" i="3"/>
  <c r="B467" i="3"/>
  <c r="B451" i="3"/>
  <c r="B435" i="3"/>
  <c r="B419" i="3"/>
  <c r="B403" i="3"/>
  <c r="B387" i="3"/>
  <c r="B371" i="3"/>
  <c r="B355" i="3"/>
  <c r="B337" i="3"/>
  <c r="B305" i="3"/>
  <c r="B273" i="3"/>
  <c r="B241" i="3"/>
  <c r="B209" i="3"/>
  <c r="B177" i="3"/>
  <c r="B145" i="3"/>
  <c r="B113" i="3"/>
  <c r="B81" i="3"/>
  <c r="B49" i="3"/>
  <c r="B17" i="3"/>
  <c r="B843" i="3"/>
  <c r="B839" i="3"/>
  <c r="B835" i="3"/>
  <c r="B831" i="3"/>
  <c r="B827" i="3"/>
  <c r="B823" i="3"/>
  <c r="B819" i="3"/>
  <c r="B815" i="3"/>
  <c r="B811" i="3"/>
  <c r="B807" i="3"/>
  <c r="B803" i="3"/>
  <c r="B799" i="3"/>
  <c r="B795" i="3"/>
  <c r="B791" i="3"/>
  <c r="B787" i="3"/>
  <c r="B783" i="3"/>
  <c r="B779" i="3"/>
  <c r="B775" i="3"/>
  <c r="B771" i="3"/>
  <c r="B767" i="3"/>
  <c r="B763" i="3"/>
  <c r="B759" i="3"/>
  <c r="B755" i="3"/>
  <c r="B751" i="3"/>
  <c r="B747" i="3"/>
  <c r="B743" i="3"/>
  <c r="B739" i="3"/>
  <c r="B735" i="3"/>
  <c r="B731" i="3"/>
  <c r="B727" i="3"/>
  <c r="B723" i="3"/>
  <c r="B719" i="3"/>
  <c r="B715" i="3"/>
  <c r="B709" i="3"/>
  <c r="B704" i="3"/>
  <c r="B699" i="3"/>
  <c r="B693" i="3"/>
  <c r="B687" i="3"/>
  <c r="B679" i="3"/>
  <c r="B671" i="3"/>
  <c r="B663" i="3"/>
  <c r="B655" i="3"/>
  <c r="B647" i="3"/>
  <c r="B639" i="3"/>
  <c r="B631" i="3"/>
  <c r="B623" i="3"/>
  <c r="B615" i="3"/>
  <c r="B607" i="3"/>
  <c r="B599" i="3"/>
  <c r="B591" i="3"/>
  <c r="B583" i="3"/>
  <c r="B575" i="3"/>
  <c r="B567" i="3"/>
  <c r="B559" i="3"/>
  <c r="B551" i="3"/>
  <c r="B543" i="3"/>
  <c r="B534" i="3"/>
  <c r="B523" i="3"/>
  <c r="B511" i="3"/>
  <c r="B495" i="3"/>
  <c r="B479" i="3"/>
  <c r="B463" i="3"/>
  <c r="B447" i="3"/>
  <c r="B431" i="3"/>
  <c r="B415" i="3"/>
  <c r="B399" i="3"/>
  <c r="B383" i="3"/>
  <c r="B367" i="3"/>
  <c r="B351" i="3"/>
  <c r="B329" i="3"/>
  <c r="B297" i="3"/>
  <c r="B265" i="3"/>
  <c r="B233" i="3"/>
  <c r="B201" i="3"/>
  <c r="B169" i="3"/>
  <c r="B137" i="3"/>
  <c r="B105" i="3"/>
  <c r="B73" i="3"/>
  <c r="B41" i="3"/>
  <c r="B9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</calcChain>
</file>

<file path=xl/sharedStrings.xml><?xml version="1.0" encoding="utf-8"?>
<sst xmlns="http://schemas.openxmlformats.org/spreadsheetml/2006/main" count="34" uniqueCount="34">
  <si>
    <t>wp_pos</t>
  </si>
  <si>
    <t>wp_perp</t>
  </si>
  <si>
    <t>wp_width</t>
  </si>
  <si>
    <t>wp_path</t>
  </si>
  <si>
    <t>wp_score</t>
  </si>
  <si>
    <t>Row Labels</t>
  </si>
  <si>
    <t>x</t>
  </si>
  <si>
    <t>z</t>
  </si>
  <si>
    <t>y</t>
  </si>
  <si>
    <t>x2</t>
  </si>
  <si>
    <t>z2</t>
  </si>
  <si>
    <t>y2</t>
  </si>
  <si>
    <t>left</t>
  </si>
  <si>
    <t>right</t>
  </si>
  <si>
    <t>section</t>
  </si>
  <si>
    <t>score</t>
  </si>
  <si>
    <t>dry_line</t>
  </si>
  <si>
    <t>wet_line</t>
  </si>
  <si>
    <t>inside track</t>
  </si>
  <si>
    <t>x3</t>
  </si>
  <si>
    <t>y3</t>
  </si>
  <si>
    <t>y4</t>
  </si>
  <si>
    <t>y5</t>
  </si>
  <si>
    <t>x4</t>
  </si>
  <si>
    <t>outside track</t>
  </si>
  <si>
    <t>path</t>
  </si>
  <si>
    <t>y6</t>
  </si>
  <si>
    <t>z3</t>
  </si>
  <si>
    <t>right2</t>
  </si>
  <si>
    <t>left2</t>
  </si>
  <si>
    <t>width</t>
  </si>
  <si>
    <t>Column2</t>
  </si>
  <si>
    <t>Column3</t>
  </si>
  <si>
    <t>right3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</si>
</sst>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16" fillId="0" borderId="0" xfId="0" applyFont="1"/>
    <xf numFmtId="0" fontId="16" fillId="0" borderId="0" xfId="0" applyNumberFormat="1" applyFont="1"/>
    <xf numFmtId="0" fontId="9" fillId="5" borderId="4" xfId="9"/>
    <xf numFmtId="0" fontId="0" fillId="0" borderId="0" xfId="0" applyFill="1"/>
    <xf numFmtId="0" fontId="18" fillId="0" borderId="0" xfId="0" applyFont="1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Right</c:v>
          </c:tx>
          <c:spPr>
            <a:ln w="12700"/>
          </c:spPr>
          <c:marker>
            <c:symbol val="none"/>
          </c:marker>
          <c:xVal>
            <c:numRef>
              <c:f>data!$Q$3:$Q$845</c:f>
              <c:numCache>
                <c:formatCode>General</c:formatCode>
                <c:ptCount val="100"/>
                <c:pt idx="0">
                  <c:v>-304.66653019999995</c:v>
                </c:pt>
                <c:pt idx="1">
                  <c:v>-303.47684000000004</c:v>
                </c:pt>
                <c:pt idx="2">
                  <c:v>-302.27656339999999</c:v>
                </c:pt>
                <c:pt idx="3">
                  <c:v>-300.90315799999996</c:v>
                </c:pt>
                <c:pt idx="4">
                  <c:v>-299.43927919999999</c:v>
                </c:pt>
                <c:pt idx="5">
                  <c:v>-297.8563024</c:v>
                </c:pt>
                <c:pt idx="6">
                  <c:v>-296.20273400000002</c:v>
                </c:pt>
                <c:pt idx="7">
                  <c:v>-294.33479249999999</c:v>
                </c:pt>
                <c:pt idx="8">
                  <c:v>-292.3896795</c:v>
                </c:pt>
                <c:pt idx="9">
                  <c:v>-290.45266240000001</c:v>
                </c:pt>
                <c:pt idx="10">
                  <c:v>-288.4400761</c:v>
                </c:pt>
                <c:pt idx="11">
                  <c:v>-286.3040977</c:v>
                </c:pt>
                <c:pt idx="12">
                  <c:v>-284.08866649999999</c:v>
                </c:pt>
                <c:pt idx="13">
                  <c:v>-281.48983479999998</c:v>
                </c:pt>
                <c:pt idx="14">
                  <c:v>-279.3876558</c:v>
                </c:pt>
                <c:pt idx="15">
                  <c:v>-277.25532200000004</c:v>
                </c:pt>
                <c:pt idx="16">
                  <c:v>-275.21750639999999</c:v>
                </c:pt>
                <c:pt idx="17">
                  <c:v>-273.16321249999999</c:v>
                </c:pt>
                <c:pt idx="18">
                  <c:v>-271.15968140000001</c:v>
                </c:pt>
                <c:pt idx="19">
                  <c:v>-268.92895349999998</c:v>
                </c:pt>
                <c:pt idx="20">
                  <c:v>-266.94370100000003</c:v>
                </c:pt>
                <c:pt idx="21">
                  <c:v>-264.9534266</c:v>
                </c:pt>
                <c:pt idx="22">
                  <c:v>-263.020419</c:v>
                </c:pt>
                <c:pt idx="23">
                  <c:v>-261.03528</c:v>
                </c:pt>
                <c:pt idx="24">
                  <c:v>-259.0983483</c:v>
                </c:pt>
                <c:pt idx="25">
                  <c:v>-257.14185850000001</c:v>
                </c:pt>
                <c:pt idx="26">
                  <c:v>-255.2480784</c:v>
                </c:pt>
                <c:pt idx="27">
                  <c:v>-253.33367909999998</c:v>
                </c:pt>
                <c:pt idx="28">
                  <c:v>-251.4549146</c:v>
                </c:pt>
                <c:pt idx="29">
                  <c:v>-249.5763571</c:v>
                </c:pt>
                <c:pt idx="30">
                  <c:v>-247.72420500000001</c:v>
                </c:pt>
                <c:pt idx="31">
                  <c:v>-245.80432050000002</c:v>
                </c:pt>
                <c:pt idx="32">
                  <c:v>-243.86545559999999</c:v>
                </c:pt>
                <c:pt idx="33">
                  <c:v>-242.0002039</c:v>
                </c:pt>
                <c:pt idx="34">
                  <c:v>-240.07993679999998</c:v>
                </c:pt>
                <c:pt idx="35">
                  <c:v>-238.06357749999998</c:v>
                </c:pt>
                <c:pt idx="36">
                  <c:v>-236.157049</c:v>
                </c:pt>
                <c:pt idx="37">
                  <c:v>-234.30244439999998</c:v>
                </c:pt>
                <c:pt idx="38">
                  <c:v>-232.4183232</c:v>
                </c:pt>
                <c:pt idx="39">
                  <c:v>-230.50799799999999</c:v>
                </c:pt>
                <c:pt idx="40">
                  <c:v>-228.6111181</c:v>
                </c:pt>
                <c:pt idx="41">
                  <c:v>-226.6849272</c:v>
                </c:pt>
                <c:pt idx="42">
                  <c:v>-224.7377856</c:v>
                </c:pt>
                <c:pt idx="43">
                  <c:v>-222.79990199999997</c:v>
                </c:pt>
                <c:pt idx="44">
                  <c:v>-220.87517460000001</c:v>
                </c:pt>
                <c:pt idx="45">
                  <c:v>-218.92088000000001</c:v>
                </c:pt>
                <c:pt idx="46">
                  <c:v>-216.99035240000001</c:v>
                </c:pt>
                <c:pt idx="47">
                  <c:v>-214.94438</c:v>
                </c:pt>
                <c:pt idx="48">
                  <c:v>-212.99573180000002</c:v>
                </c:pt>
                <c:pt idx="49">
                  <c:v>-210.97940360000001</c:v>
                </c:pt>
                <c:pt idx="50">
                  <c:v>-208.90667539999998</c:v>
                </c:pt>
                <c:pt idx="51">
                  <c:v>-206.93630239999999</c:v>
                </c:pt>
                <c:pt idx="52">
                  <c:v>-193.5422768</c:v>
                </c:pt>
                <c:pt idx="53">
                  <c:v>-193.88886250000002</c:v>
                </c:pt>
                <c:pt idx="54">
                  <c:v>-192.013305</c:v>
                </c:pt>
                <c:pt idx="55">
                  <c:v>-190.33278749999999</c:v>
                </c:pt>
                <c:pt idx="56">
                  <c:v>-188.61852000000002</c:v>
                </c:pt>
                <c:pt idx="57">
                  <c:v>-186.75860500000002</c:v>
                </c:pt>
                <c:pt idx="58">
                  <c:v>-184.93508499999999</c:v>
                </c:pt>
                <c:pt idx="59">
                  <c:v>-183.12743499999999</c:v>
                </c:pt>
                <c:pt idx="60">
                  <c:v>-181.2742575</c:v>
                </c:pt>
                <c:pt idx="61">
                  <c:v>-179.46902</c:v>
                </c:pt>
                <c:pt idx="62">
                  <c:v>-177.63804500000001</c:v>
                </c:pt>
                <c:pt idx="63">
                  <c:v>-175.78888000000001</c:v>
                </c:pt>
                <c:pt idx="64">
                  <c:v>-173.98488749999999</c:v>
                </c:pt>
                <c:pt idx="65">
                  <c:v>-172.15445</c:v>
                </c:pt>
                <c:pt idx="66">
                  <c:v>-170.35269</c:v>
                </c:pt>
                <c:pt idx="67">
                  <c:v>-168.6063</c:v>
                </c:pt>
                <c:pt idx="68">
                  <c:v>-166.94664500000002</c:v>
                </c:pt>
                <c:pt idx="69">
                  <c:v>-165.299205</c:v>
                </c:pt>
                <c:pt idx="70">
                  <c:v>-163.64196000000001</c:v>
                </c:pt>
                <c:pt idx="71">
                  <c:v>-162.05258750000002</c:v>
                </c:pt>
                <c:pt idx="72">
                  <c:v>-160.41442750000002</c:v>
                </c:pt>
                <c:pt idx="73">
                  <c:v>-158.79159999999999</c:v>
                </c:pt>
                <c:pt idx="74">
                  <c:v>-157.19122999999999</c:v>
                </c:pt>
                <c:pt idx="75">
                  <c:v>-155.65354249999999</c:v>
                </c:pt>
                <c:pt idx="76">
                  <c:v>-154.12789999999998</c:v>
                </c:pt>
                <c:pt idx="77">
                  <c:v>-152.47791000000001</c:v>
                </c:pt>
                <c:pt idx="78">
                  <c:v>-150.5832375</c:v>
                </c:pt>
                <c:pt idx="79">
                  <c:v>-148.2154725</c:v>
                </c:pt>
                <c:pt idx="80">
                  <c:v>-145.41754999999998</c:v>
                </c:pt>
                <c:pt idx="81">
                  <c:v>-142.12322499999999</c:v>
                </c:pt>
                <c:pt idx="82">
                  <c:v>-138.38299500000002</c:v>
                </c:pt>
                <c:pt idx="83">
                  <c:v>-134.41005999999999</c:v>
                </c:pt>
                <c:pt idx="84">
                  <c:v>-130.121522</c:v>
                </c:pt>
                <c:pt idx="85">
                  <c:v>-125.83425920000001</c:v>
                </c:pt>
                <c:pt idx="86">
                  <c:v>-121.50902079999999</c:v>
                </c:pt>
                <c:pt idx="87">
                  <c:v>-117.19638639999999</c:v>
                </c:pt>
                <c:pt idx="88">
                  <c:v>-113.0446936</c:v>
                </c:pt>
                <c:pt idx="89">
                  <c:v>-109.0448832</c:v>
                </c:pt>
                <c:pt idx="90">
                  <c:v>-105.19963089999999</c:v>
                </c:pt>
                <c:pt idx="91">
                  <c:v>-101.63891199999999</c:v>
                </c:pt>
                <c:pt idx="92">
                  <c:v>-98.419510000000002</c:v>
                </c:pt>
                <c:pt idx="93">
                  <c:v>-95.545404399999995</c:v>
                </c:pt>
                <c:pt idx="94">
                  <c:v>-93.126470499999996</c:v>
                </c:pt>
                <c:pt idx="95">
                  <c:v>-91.097180000000009</c:v>
                </c:pt>
                <c:pt idx="96">
                  <c:v>-89.545777099999995</c:v>
                </c:pt>
                <c:pt idx="97">
                  <c:v>-88.878681</c:v>
                </c:pt>
                <c:pt idx="98">
                  <c:v>-88.323946399999997</c:v>
                </c:pt>
                <c:pt idx="99">
                  <c:v>-87.945599999999999</c:v>
                </c:pt>
              </c:numCache>
            </c:numRef>
          </c:xVal>
          <c:yVal>
            <c:numRef>
              <c:f>data!$R$3:$R$845</c:f>
              <c:numCache>
                <c:formatCode>General</c:formatCode>
                <c:ptCount val="100"/>
                <c:pt idx="0">
                  <c:v>277.03336710000002</c:v>
                </c:pt>
                <c:pt idx="1">
                  <c:v>281.95914640000001</c:v>
                </c:pt>
                <c:pt idx="2">
                  <c:v>286.95740129999996</c:v>
                </c:pt>
                <c:pt idx="3">
                  <c:v>291.896658</c:v>
                </c:pt>
                <c:pt idx="4">
                  <c:v>296.73027400000001</c:v>
                </c:pt>
                <c:pt idx="5">
                  <c:v>301.57787089999999</c:v>
                </c:pt>
                <c:pt idx="6">
                  <c:v>306.42741310000002</c:v>
                </c:pt>
                <c:pt idx="7">
                  <c:v>311.1591727</c:v>
                </c:pt>
                <c:pt idx="8">
                  <c:v>315.82356049999999</c:v>
                </c:pt>
                <c:pt idx="9">
                  <c:v>320.45605620000003</c:v>
                </c:pt>
                <c:pt idx="10">
                  <c:v>325.10615330000002</c:v>
                </c:pt>
                <c:pt idx="11">
                  <c:v>329.69814060000004</c:v>
                </c:pt>
                <c:pt idx="12">
                  <c:v>334.32267769999999</c:v>
                </c:pt>
                <c:pt idx="13">
                  <c:v>338.83158280000004</c:v>
                </c:pt>
                <c:pt idx="14">
                  <c:v>343.43606699999998</c:v>
                </c:pt>
                <c:pt idx="15">
                  <c:v>348.16069850000002</c:v>
                </c:pt>
                <c:pt idx="16">
                  <c:v>352.73770179999997</c:v>
                </c:pt>
                <c:pt idx="17">
                  <c:v>357.39383250000003</c:v>
                </c:pt>
                <c:pt idx="18">
                  <c:v>361.98595489999997</c:v>
                </c:pt>
                <c:pt idx="19">
                  <c:v>367.20349830000004</c:v>
                </c:pt>
                <c:pt idx="20">
                  <c:v>371.90407920000001</c:v>
                </c:pt>
                <c:pt idx="21">
                  <c:v>376.653233</c:v>
                </c:pt>
                <c:pt idx="22">
                  <c:v>381.28547020000002</c:v>
                </c:pt>
                <c:pt idx="23">
                  <c:v>386.0869682</c:v>
                </c:pt>
                <c:pt idx="24">
                  <c:v>390.79850320000003</c:v>
                </c:pt>
                <c:pt idx="25">
                  <c:v>395.59811589999998</c:v>
                </c:pt>
                <c:pt idx="26">
                  <c:v>400.25626239999997</c:v>
                </c:pt>
                <c:pt idx="27">
                  <c:v>404.99811019999999</c:v>
                </c:pt>
                <c:pt idx="28">
                  <c:v>409.66247980000003</c:v>
                </c:pt>
                <c:pt idx="29">
                  <c:v>414.3182463</c:v>
                </c:pt>
                <c:pt idx="30">
                  <c:v>418.97316800000004</c:v>
                </c:pt>
                <c:pt idx="31">
                  <c:v>423.77621999999997</c:v>
                </c:pt>
                <c:pt idx="32">
                  <c:v>428.65063720000001</c:v>
                </c:pt>
                <c:pt idx="33">
                  <c:v>433.33559599999995</c:v>
                </c:pt>
                <c:pt idx="34">
                  <c:v>438.17119130000003</c:v>
                </c:pt>
                <c:pt idx="35">
                  <c:v>443.24571550000002</c:v>
                </c:pt>
                <c:pt idx="36">
                  <c:v>448.03002240000001</c:v>
                </c:pt>
                <c:pt idx="37">
                  <c:v>452.6903332</c:v>
                </c:pt>
                <c:pt idx="38">
                  <c:v>457.40187120000002</c:v>
                </c:pt>
                <c:pt idx="39">
                  <c:v>462.165074</c:v>
                </c:pt>
                <c:pt idx="40">
                  <c:v>466.88610030000001</c:v>
                </c:pt>
                <c:pt idx="41">
                  <c:v>471.65126879999997</c:v>
                </c:pt>
                <c:pt idx="42">
                  <c:v>476.45962320000001</c:v>
                </c:pt>
                <c:pt idx="43">
                  <c:v>481.21535399999999</c:v>
                </c:pt>
                <c:pt idx="44">
                  <c:v>485.91677220000003</c:v>
                </c:pt>
                <c:pt idx="45">
                  <c:v>490.648368</c:v>
                </c:pt>
                <c:pt idx="46">
                  <c:v>495.29585959999997</c:v>
                </c:pt>
                <c:pt idx="47">
                  <c:v>500.16982719999999</c:v>
                </c:pt>
                <c:pt idx="48">
                  <c:v>504.78199699999999</c:v>
                </c:pt>
                <c:pt idx="49">
                  <c:v>509.52165339999999</c:v>
                </c:pt>
                <c:pt idx="50">
                  <c:v>514.39670979999994</c:v>
                </c:pt>
                <c:pt idx="51">
                  <c:v>519.00217539999994</c:v>
                </c:pt>
                <c:pt idx="52">
                  <c:v>518.91258779999998</c:v>
                </c:pt>
                <c:pt idx="53">
                  <c:v>524.57259999999997</c:v>
                </c:pt>
                <c:pt idx="54">
                  <c:v>529.42968500000006</c:v>
                </c:pt>
                <c:pt idx="55">
                  <c:v>534.20252500000004</c:v>
                </c:pt>
                <c:pt idx="56">
                  <c:v>539.10665999999992</c:v>
                </c:pt>
                <c:pt idx="57">
                  <c:v>543.95327499999996</c:v>
                </c:pt>
                <c:pt idx="58">
                  <c:v>548.81740000000002</c:v>
                </c:pt>
                <c:pt idx="59">
                  <c:v>553.70406500000001</c:v>
                </c:pt>
                <c:pt idx="60">
                  <c:v>558.58448500000009</c:v>
                </c:pt>
                <c:pt idx="61">
                  <c:v>563.37807999999995</c:v>
                </c:pt>
                <c:pt idx="62">
                  <c:v>568.137565</c:v>
                </c:pt>
                <c:pt idx="63">
                  <c:v>572.8329</c:v>
                </c:pt>
                <c:pt idx="64">
                  <c:v>577.57871249999994</c:v>
                </c:pt>
                <c:pt idx="65">
                  <c:v>582.41083000000003</c:v>
                </c:pt>
                <c:pt idx="66">
                  <c:v>587.14558999999997</c:v>
                </c:pt>
                <c:pt idx="67">
                  <c:v>592.03052500000001</c:v>
                </c:pt>
                <c:pt idx="68">
                  <c:v>596.78561249999996</c:v>
                </c:pt>
                <c:pt idx="69">
                  <c:v>601.59523750000005</c:v>
                </c:pt>
                <c:pt idx="70">
                  <c:v>606.37666000000002</c:v>
                </c:pt>
                <c:pt idx="71">
                  <c:v>611.12186250000002</c:v>
                </c:pt>
                <c:pt idx="72">
                  <c:v>615.87215750000007</c:v>
                </c:pt>
                <c:pt idx="73">
                  <c:v>620.58057500000007</c:v>
                </c:pt>
                <c:pt idx="74">
                  <c:v>625.16647999999998</c:v>
                </c:pt>
                <c:pt idx="75">
                  <c:v>629.63826749999998</c:v>
                </c:pt>
                <c:pt idx="76">
                  <c:v>634.02791999999999</c:v>
                </c:pt>
                <c:pt idx="77">
                  <c:v>638.24926000000005</c:v>
                </c:pt>
                <c:pt idx="78">
                  <c:v>642.20425</c:v>
                </c:pt>
                <c:pt idx="79">
                  <c:v>645.86584749999997</c:v>
                </c:pt>
                <c:pt idx="80">
                  <c:v>649.23795000000007</c:v>
                </c:pt>
                <c:pt idx="81">
                  <c:v>651.93371999999999</c:v>
                </c:pt>
                <c:pt idx="82">
                  <c:v>654.24841500000002</c:v>
                </c:pt>
                <c:pt idx="83">
                  <c:v>655.98112000000003</c:v>
                </c:pt>
                <c:pt idx="84">
                  <c:v>656.84635639999999</c:v>
                </c:pt>
                <c:pt idx="85">
                  <c:v>657.44599600000004</c:v>
                </c:pt>
                <c:pt idx="86">
                  <c:v>657.55147599999998</c:v>
                </c:pt>
                <c:pt idx="87">
                  <c:v>657.1300976</c:v>
                </c:pt>
                <c:pt idx="88">
                  <c:v>656.17883840000002</c:v>
                </c:pt>
                <c:pt idx="89">
                  <c:v>654.70125999999993</c:v>
                </c:pt>
                <c:pt idx="90">
                  <c:v>652.69081599999993</c:v>
                </c:pt>
                <c:pt idx="91">
                  <c:v>650.21355200000005</c:v>
                </c:pt>
                <c:pt idx="92">
                  <c:v>647.3252675</c:v>
                </c:pt>
                <c:pt idx="93">
                  <c:v>644.04753600000004</c:v>
                </c:pt>
                <c:pt idx="94">
                  <c:v>640.49455560000001</c:v>
                </c:pt>
                <c:pt idx="95">
                  <c:v>636.61946749999993</c:v>
                </c:pt>
                <c:pt idx="96">
                  <c:v>632.55554050000001</c:v>
                </c:pt>
                <c:pt idx="97">
                  <c:v>628.30250220000005</c:v>
                </c:pt>
                <c:pt idx="98">
                  <c:v>624.03753080000001</c:v>
                </c:pt>
                <c:pt idx="99">
                  <c:v>619.70690750000006</c:v>
                </c:pt>
              </c:numCache>
            </c:numRef>
          </c:yVal>
          <c:smooth val="1"/>
        </c:ser>
        <c:ser>
          <c:idx val="1"/>
          <c:order val="1"/>
          <c:tx>
            <c:v>Left</c:v>
          </c:tx>
          <c:spPr>
            <a:ln w="12700"/>
          </c:spPr>
          <c:marker>
            <c:symbol val="none"/>
          </c:marker>
          <c:xVal>
            <c:numRef>
              <c:f>data!$S$3:$S$845</c:f>
              <c:numCache>
                <c:formatCode>General</c:formatCode>
                <c:ptCount val="100"/>
                <c:pt idx="0">
                  <c:v>-318.34724</c:v>
                </c:pt>
                <c:pt idx="1">
                  <c:v>-316.35578750000002</c:v>
                </c:pt>
                <c:pt idx="2">
                  <c:v>-314.40253000000001</c:v>
                </c:pt>
                <c:pt idx="3">
                  <c:v>-312.42906999999997</c:v>
                </c:pt>
                <c:pt idx="4">
                  <c:v>-310.45590999999996</c:v>
                </c:pt>
                <c:pt idx="5">
                  <c:v>-308.46484000000004</c:v>
                </c:pt>
                <c:pt idx="6">
                  <c:v>-306.46275000000003</c:v>
                </c:pt>
                <c:pt idx="7">
                  <c:v>-304.47952500000002</c:v>
                </c:pt>
                <c:pt idx="8">
                  <c:v>-302.49081999999999</c:v>
                </c:pt>
                <c:pt idx="9">
                  <c:v>-300.5059</c:v>
                </c:pt>
                <c:pt idx="10">
                  <c:v>-298.50804249999999</c:v>
                </c:pt>
                <c:pt idx="11">
                  <c:v>-296.51682749999998</c:v>
                </c:pt>
                <c:pt idx="12">
                  <c:v>-294.48241250000001</c:v>
                </c:pt>
                <c:pt idx="13">
                  <c:v>-292.44772499999999</c:v>
                </c:pt>
                <c:pt idx="14">
                  <c:v>-290.45999499999999</c:v>
                </c:pt>
                <c:pt idx="15">
                  <c:v>-288.42830000000004</c:v>
                </c:pt>
                <c:pt idx="16">
                  <c:v>-286.44862000000001</c:v>
                </c:pt>
                <c:pt idx="17">
                  <c:v>-284.46076249999999</c:v>
                </c:pt>
                <c:pt idx="18">
                  <c:v>-282.48234500000001</c:v>
                </c:pt>
                <c:pt idx="19">
                  <c:v>-280.26232499999998</c:v>
                </c:pt>
                <c:pt idx="20">
                  <c:v>-278.26788750000003</c:v>
                </c:pt>
                <c:pt idx="21">
                  <c:v>-276.23843750000003</c:v>
                </c:pt>
                <c:pt idx="22">
                  <c:v>-274.29165</c:v>
                </c:pt>
                <c:pt idx="23">
                  <c:v>-272.23720000000003</c:v>
                </c:pt>
                <c:pt idx="24">
                  <c:v>-270.20084750000001</c:v>
                </c:pt>
                <c:pt idx="25">
                  <c:v>-268.17681250000004</c:v>
                </c:pt>
                <c:pt idx="26">
                  <c:v>-266.21637750000002</c:v>
                </c:pt>
                <c:pt idx="27">
                  <c:v>-264.22424249999995</c:v>
                </c:pt>
                <c:pt idx="28">
                  <c:v>-262.26770749999997</c:v>
                </c:pt>
                <c:pt idx="29">
                  <c:v>-260.27080749999999</c:v>
                </c:pt>
                <c:pt idx="30">
                  <c:v>-258.32606250000003</c:v>
                </c:pt>
                <c:pt idx="31">
                  <c:v>-256.25179000000003</c:v>
                </c:pt>
                <c:pt idx="32">
                  <c:v>-254.19494749999998</c:v>
                </c:pt>
                <c:pt idx="33">
                  <c:v>-252.215405</c:v>
                </c:pt>
                <c:pt idx="34">
                  <c:v>-250.15026</c:v>
                </c:pt>
                <c:pt idx="35">
                  <c:v>-247.9604875</c:v>
                </c:pt>
                <c:pt idx="36">
                  <c:v>-245.93785</c:v>
                </c:pt>
                <c:pt idx="37">
                  <c:v>-243.98714999999999</c:v>
                </c:pt>
                <c:pt idx="38">
                  <c:v>-242.01169999999999</c:v>
                </c:pt>
                <c:pt idx="39">
                  <c:v>-239.9907225</c:v>
                </c:pt>
                <c:pt idx="40">
                  <c:v>-237.98699500000001</c:v>
                </c:pt>
                <c:pt idx="41">
                  <c:v>-235.9631675</c:v>
                </c:pt>
                <c:pt idx="42">
                  <c:v>-233.91632000000001</c:v>
                </c:pt>
                <c:pt idx="43">
                  <c:v>-231.90725999999998</c:v>
                </c:pt>
                <c:pt idx="44">
                  <c:v>-229.91798</c:v>
                </c:pt>
                <c:pt idx="45">
                  <c:v>-227.9102</c:v>
                </c:pt>
                <c:pt idx="46">
                  <c:v>-225.93546000000001</c:v>
                </c:pt>
                <c:pt idx="47">
                  <c:v>-223.8647</c:v>
                </c:pt>
                <c:pt idx="48">
                  <c:v>-221.90414000000001</c:v>
                </c:pt>
                <c:pt idx="49">
                  <c:v>-219.88878</c:v>
                </c:pt>
                <c:pt idx="50">
                  <c:v>-217.81701999999999</c:v>
                </c:pt>
                <c:pt idx="51">
                  <c:v>-215.83564999999999</c:v>
                </c:pt>
                <c:pt idx="52">
                  <c:v>-213.82145</c:v>
                </c:pt>
                <c:pt idx="53">
                  <c:v>-211.83471249999999</c:v>
                </c:pt>
                <c:pt idx="54">
                  <c:v>-209.79423750000001</c:v>
                </c:pt>
                <c:pt idx="55">
                  <c:v>-207.83008000000001</c:v>
                </c:pt>
                <c:pt idx="56">
                  <c:v>-205.78458000000001</c:v>
                </c:pt>
                <c:pt idx="57">
                  <c:v>-203.72974000000002</c:v>
                </c:pt>
                <c:pt idx="58">
                  <c:v>-201.69223500000001</c:v>
                </c:pt>
                <c:pt idx="59">
                  <c:v>-199.656835</c:v>
                </c:pt>
                <c:pt idx="60">
                  <c:v>-197.63067749999999</c:v>
                </c:pt>
                <c:pt idx="61">
                  <c:v>-195.63450500000002</c:v>
                </c:pt>
                <c:pt idx="62">
                  <c:v>-193.63346999999999</c:v>
                </c:pt>
                <c:pt idx="63">
                  <c:v>-191.63695999999999</c:v>
                </c:pt>
                <c:pt idx="64">
                  <c:v>-189.66058749999999</c:v>
                </c:pt>
                <c:pt idx="65">
                  <c:v>-187.68392500000002</c:v>
                </c:pt>
                <c:pt idx="66">
                  <c:v>-185.73229499999999</c:v>
                </c:pt>
                <c:pt idx="67">
                  <c:v>-183.75989999999999</c:v>
                </c:pt>
                <c:pt idx="68">
                  <c:v>-181.84937000000002</c:v>
                </c:pt>
                <c:pt idx="69">
                  <c:v>-179.92467000000002</c:v>
                </c:pt>
                <c:pt idx="70">
                  <c:v>-178.005495</c:v>
                </c:pt>
                <c:pt idx="71">
                  <c:v>-176.14072000000002</c:v>
                </c:pt>
                <c:pt idx="72">
                  <c:v>-174.24193500000001</c:v>
                </c:pt>
                <c:pt idx="73">
                  <c:v>-172.29147999999998</c:v>
                </c:pt>
                <c:pt idx="74">
                  <c:v>-170.37608</c:v>
                </c:pt>
                <c:pt idx="75">
                  <c:v>-168.57689999999999</c:v>
                </c:pt>
                <c:pt idx="76">
                  <c:v>-166.57527499999998</c:v>
                </c:pt>
                <c:pt idx="77">
                  <c:v>-164.40373500000001</c:v>
                </c:pt>
                <c:pt idx="78">
                  <c:v>-161.32266749999999</c:v>
                </c:pt>
                <c:pt idx="79">
                  <c:v>-157.712345</c:v>
                </c:pt>
                <c:pt idx="80">
                  <c:v>-153.61328</c:v>
                </c:pt>
                <c:pt idx="81">
                  <c:v>-149.0301</c:v>
                </c:pt>
                <c:pt idx="82">
                  <c:v>-143.82683500000002</c:v>
                </c:pt>
                <c:pt idx="83">
                  <c:v>-138.337075</c:v>
                </c:pt>
                <c:pt idx="84">
                  <c:v>-132.65545</c:v>
                </c:pt>
                <c:pt idx="85">
                  <c:v>-126.88577000000001</c:v>
                </c:pt>
                <c:pt idx="86">
                  <c:v>-120.98876999999999</c:v>
                </c:pt>
                <c:pt idx="87">
                  <c:v>-115.01835250000001</c:v>
                </c:pt>
                <c:pt idx="88">
                  <c:v>-109.2016</c:v>
                </c:pt>
                <c:pt idx="89">
                  <c:v>-103.60434000000001</c:v>
                </c:pt>
                <c:pt idx="90">
                  <c:v>-98.29247749999999</c:v>
                </c:pt>
                <c:pt idx="91">
                  <c:v>-93.383695000000003</c:v>
                </c:pt>
                <c:pt idx="92">
                  <c:v>-88.951689999999999</c:v>
                </c:pt>
                <c:pt idx="93">
                  <c:v>-85.005354999999994</c:v>
                </c:pt>
                <c:pt idx="94">
                  <c:v>-81.679024999999996</c:v>
                </c:pt>
                <c:pt idx="95">
                  <c:v>-79.022240000000011</c:v>
                </c:pt>
                <c:pt idx="96">
                  <c:v>-77.047147499999994</c:v>
                </c:pt>
                <c:pt idx="97">
                  <c:v>-75.760237500000002</c:v>
                </c:pt>
                <c:pt idx="98">
                  <c:v>-75.149810000000002</c:v>
                </c:pt>
                <c:pt idx="99">
                  <c:v>-75.296400000000006</c:v>
                </c:pt>
              </c:numCache>
            </c:numRef>
          </c:xVal>
          <c:yVal>
            <c:numRef>
              <c:f>data!$T$3:$T$845</c:f>
              <c:numCache>
                <c:formatCode>General</c:formatCode>
                <c:ptCount val="100"/>
                <c:pt idx="0">
                  <c:v>282.92057</c:v>
                </c:pt>
                <c:pt idx="1">
                  <c:v>287.54306500000001</c:v>
                </c:pt>
                <c:pt idx="2">
                  <c:v>292.14463499999999</c:v>
                </c:pt>
                <c:pt idx="3">
                  <c:v>296.78697</c:v>
                </c:pt>
                <c:pt idx="4">
                  <c:v>301.38232499999998</c:v>
                </c:pt>
                <c:pt idx="5">
                  <c:v>306.04528999999997</c:v>
                </c:pt>
                <c:pt idx="6">
                  <c:v>310.73728749999998</c:v>
                </c:pt>
                <c:pt idx="7">
                  <c:v>315.40291500000001</c:v>
                </c:pt>
                <c:pt idx="8">
                  <c:v>320.03847999999999</c:v>
                </c:pt>
                <c:pt idx="9">
                  <c:v>324.66525000000001</c:v>
                </c:pt>
                <c:pt idx="10">
                  <c:v>329.35605250000003</c:v>
                </c:pt>
                <c:pt idx="11">
                  <c:v>334.052345</c:v>
                </c:pt>
                <c:pt idx="12">
                  <c:v>338.79589249999998</c:v>
                </c:pt>
                <c:pt idx="13">
                  <c:v>343.56977499999999</c:v>
                </c:pt>
                <c:pt idx="14">
                  <c:v>348.22547499999996</c:v>
                </c:pt>
                <c:pt idx="15">
                  <c:v>352.98650000000004</c:v>
                </c:pt>
                <c:pt idx="16">
                  <c:v>357.57793999999996</c:v>
                </c:pt>
                <c:pt idx="17">
                  <c:v>362.25602250000003</c:v>
                </c:pt>
                <c:pt idx="18">
                  <c:v>366.85595749999999</c:v>
                </c:pt>
                <c:pt idx="19">
                  <c:v>372.08110500000004</c:v>
                </c:pt>
                <c:pt idx="20">
                  <c:v>376.7765</c:v>
                </c:pt>
                <c:pt idx="21">
                  <c:v>381.4980875</c:v>
                </c:pt>
                <c:pt idx="22">
                  <c:v>386.10409000000004</c:v>
                </c:pt>
                <c:pt idx="23">
                  <c:v>390.85752500000001</c:v>
                </c:pt>
                <c:pt idx="24">
                  <c:v>395.51794000000001</c:v>
                </c:pt>
                <c:pt idx="25">
                  <c:v>400.28182750000002</c:v>
                </c:pt>
                <c:pt idx="26">
                  <c:v>404.90471500000001</c:v>
                </c:pt>
                <c:pt idx="27">
                  <c:v>409.60788500000001</c:v>
                </c:pt>
                <c:pt idx="28">
                  <c:v>414.23247250000003</c:v>
                </c:pt>
                <c:pt idx="29">
                  <c:v>418.83259749999996</c:v>
                </c:pt>
                <c:pt idx="30">
                  <c:v>423.44171</c:v>
                </c:pt>
                <c:pt idx="31">
                  <c:v>428.17419999999998</c:v>
                </c:pt>
                <c:pt idx="32">
                  <c:v>432.99783249999996</c:v>
                </c:pt>
                <c:pt idx="33">
                  <c:v>437.63579999999996</c:v>
                </c:pt>
                <c:pt idx="34">
                  <c:v>442.41196000000002</c:v>
                </c:pt>
                <c:pt idx="35">
                  <c:v>447.41605749999997</c:v>
                </c:pt>
                <c:pt idx="36">
                  <c:v>452.15249999999997</c:v>
                </c:pt>
                <c:pt idx="37">
                  <c:v>456.77844999999996</c:v>
                </c:pt>
                <c:pt idx="38">
                  <c:v>461.45499999999998</c:v>
                </c:pt>
                <c:pt idx="39">
                  <c:v>466.17291749999998</c:v>
                </c:pt>
                <c:pt idx="40">
                  <c:v>470.84878500000002</c:v>
                </c:pt>
                <c:pt idx="41">
                  <c:v>475.57369499999999</c:v>
                </c:pt>
                <c:pt idx="42">
                  <c:v>480.34814</c:v>
                </c:pt>
                <c:pt idx="43">
                  <c:v>485.08231999999998</c:v>
                </c:pt>
                <c:pt idx="44">
                  <c:v>489.76306</c:v>
                </c:pt>
                <c:pt idx="45">
                  <c:v>494.47860000000003</c:v>
                </c:pt>
                <c:pt idx="46">
                  <c:v>499.10863999999998</c:v>
                </c:pt>
                <c:pt idx="47">
                  <c:v>503.96872000000002</c:v>
                </c:pt>
                <c:pt idx="48">
                  <c:v>508.57249999999999</c:v>
                </c:pt>
                <c:pt idx="49">
                  <c:v>513.31021999999996</c:v>
                </c:pt>
                <c:pt idx="50">
                  <c:v>518.18333999999993</c:v>
                </c:pt>
                <c:pt idx="51">
                  <c:v>522.78178749999995</c:v>
                </c:pt>
                <c:pt idx="52">
                  <c:v>527.52528749999999</c:v>
                </c:pt>
                <c:pt idx="53">
                  <c:v>532.20100000000002</c:v>
                </c:pt>
                <c:pt idx="54">
                  <c:v>536.99928750000004</c:v>
                </c:pt>
                <c:pt idx="55">
                  <c:v>541.67174</c:v>
                </c:pt>
                <c:pt idx="56">
                  <c:v>546.45713999999998</c:v>
                </c:pt>
                <c:pt idx="57">
                  <c:v>551.2509</c:v>
                </c:pt>
                <c:pt idx="58">
                  <c:v>556.0444</c:v>
                </c:pt>
                <c:pt idx="59">
                  <c:v>560.82666499999993</c:v>
                </c:pt>
                <c:pt idx="60">
                  <c:v>565.60124500000006</c:v>
                </c:pt>
                <c:pt idx="61">
                  <c:v>570.27099499999997</c:v>
                </c:pt>
                <c:pt idx="62">
                  <c:v>574.91728999999998</c:v>
                </c:pt>
                <c:pt idx="63">
                  <c:v>579.51509999999996</c:v>
                </c:pt>
                <c:pt idx="64">
                  <c:v>584.15261249999992</c:v>
                </c:pt>
                <c:pt idx="65">
                  <c:v>588.88172500000007</c:v>
                </c:pt>
                <c:pt idx="66">
                  <c:v>593.51754500000004</c:v>
                </c:pt>
                <c:pt idx="67">
                  <c:v>598.28712500000006</c:v>
                </c:pt>
                <c:pt idx="68">
                  <c:v>602.92117499999995</c:v>
                </c:pt>
                <c:pt idx="69">
                  <c:v>607.6008250000001</c:v>
                </c:pt>
                <c:pt idx="70">
                  <c:v>612.27322000000004</c:v>
                </c:pt>
                <c:pt idx="71">
                  <c:v>616.93400000000008</c:v>
                </c:pt>
                <c:pt idx="72">
                  <c:v>621.64025500000002</c:v>
                </c:pt>
                <c:pt idx="73">
                  <c:v>626.33657749999998</c:v>
                </c:pt>
                <c:pt idx="74">
                  <c:v>631.06507999999997</c:v>
                </c:pt>
                <c:pt idx="75">
                  <c:v>635.9117</c:v>
                </c:pt>
                <c:pt idx="76">
                  <c:v>640.83372000000008</c:v>
                </c:pt>
                <c:pt idx="77">
                  <c:v>645.92146000000002</c:v>
                </c:pt>
                <c:pt idx="78">
                  <c:v>650.60509000000002</c:v>
                </c:pt>
                <c:pt idx="79">
                  <c:v>654.979195</c:v>
                </c:pt>
                <c:pt idx="80">
                  <c:v>659.05277999999998</c:v>
                </c:pt>
                <c:pt idx="81">
                  <c:v>662.69688000000008</c:v>
                </c:pt>
                <c:pt idx="82">
                  <c:v>665.76969499999996</c:v>
                </c:pt>
                <c:pt idx="83">
                  <c:v>668.13152500000001</c:v>
                </c:pt>
                <c:pt idx="84">
                  <c:v>669.77798999999993</c:v>
                </c:pt>
                <c:pt idx="85">
                  <c:v>670.73034999999993</c:v>
                </c:pt>
                <c:pt idx="86">
                  <c:v>670.96882500000004</c:v>
                </c:pt>
                <c:pt idx="87">
                  <c:v>670.40759750000007</c:v>
                </c:pt>
                <c:pt idx="88">
                  <c:v>668.99855000000002</c:v>
                </c:pt>
                <c:pt idx="89">
                  <c:v>666.87159999999994</c:v>
                </c:pt>
                <c:pt idx="90">
                  <c:v>664.05819999999994</c:v>
                </c:pt>
                <c:pt idx="91">
                  <c:v>660.64800749999995</c:v>
                </c:pt>
                <c:pt idx="92">
                  <c:v>656.68228250000004</c:v>
                </c:pt>
                <c:pt idx="93">
                  <c:v>652.21905000000004</c:v>
                </c:pt>
                <c:pt idx="94">
                  <c:v>647.35097999999994</c:v>
                </c:pt>
                <c:pt idx="95">
                  <c:v>642.04761499999995</c:v>
                </c:pt>
                <c:pt idx="96">
                  <c:v>636.50531250000006</c:v>
                </c:pt>
                <c:pt idx="97">
                  <c:v>630.80833250000001</c:v>
                </c:pt>
                <c:pt idx="98">
                  <c:v>624.95659499999999</c:v>
                </c:pt>
                <c:pt idx="99">
                  <c:v>619.1011175000001</c:v>
                </c:pt>
              </c:numCache>
            </c:numRef>
          </c:yVal>
          <c:smooth val="1"/>
        </c:ser>
        <c:ser>
          <c:idx val="2"/>
          <c:order val="2"/>
          <c:tx>
            <c:v>path</c:v>
          </c:tx>
          <c:spPr>
            <a:ln w="19050"/>
          </c:spPr>
          <c:marker>
            <c:symbol val="triangle"/>
            <c:size val="4"/>
          </c:marker>
          <c:xVal>
            <c:numRef>
              <c:f>data!$U$3:$U$845</c:f>
              <c:numCache>
                <c:formatCode>General</c:formatCode>
                <c:ptCount val="100"/>
                <c:pt idx="0">
                  <c:v>-316.60336975999996</c:v>
                </c:pt>
                <c:pt idx="1">
                  <c:v>-314.63786050000004</c:v>
                </c:pt>
                <c:pt idx="2">
                  <c:v>-312.67810335999997</c:v>
                </c:pt>
                <c:pt idx="3">
                  <c:v>-310.70091967999997</c:v>
                </c:pt>
                <c:pt idx="4">
                  <c:v>-308.74118831999999</c:v>
                </c:pt>
                <c:pt idx="5">
                  <c:v>-306.75398175999999</c:v>
                </c:pt>
                <c:pt idx="6">
                  <c:v>-304.75336200000004</c:v>
                </c:pt>
                <c:pt idx="7">
                  <c:v>-302.76266025000001</c:v>
                </c:pt>
                <c:pt idx="8">
                  <c:v>-300.78040943000002</c:v>
                </c:pt>
                <c:pt idx="9">
                  <c:v>-298.80084360000001</c:v>
                </c:pt>
                <c:pt idx="10">
                  <c:v>-296.79488514999997</c:v>
                </c:pt>
                <c:pt idx="11">
                  <c:v>-294.78594365999999</c:v>
                </c:pt>
                <c:pt idx="12">
                  <c:v>-292.75103999999999</c:v>
                </c:pt>
                <c:pt idx="13">
                  <c:v>-290.70270531</c:v>
                </c:pt>
                <c:pt idx="14">
                  <c:v>-288.70249977999998</c:v>
                </c:pt>
                <c:pt idx="15">
                  <c:v>-286.657937</c:v>
                </c:pt>
                <c:pt idx="16">
                  <c:v>-284.68391439999999</c:v>
                </c:pt>
                <c:pt idx="17">
                  <c:v>-282.68015839999998</c:v>
                </c:pt>
                <c:pt idx="18">
                  <c:v>-280.70907955999996</c:v>
                </c:pt>
                <c:pt idx="19">
                  <c:v>-278.47960834999998</c:v>
                </c:pt>
                <c:pt idx="20">
                  <c:v>-276.47782285000005</c:v>
                </c:pt>
                <c:pt idx="21">
                  <c:v>-274.46339836999999</c:v>
                </c:pt>
                <c:pt idx="22">
                  <c:v>-272.50496955</c:v>
                </c:pt>
                <c:pt idx="23">
                  <c:v>-270.47898800000002</c:v>
                </c:pt>
                <c:pt idx="24">
                  <c:v>-268.49129821999998</c:v>
                </c:pt>
                <c:pt idx="25">
                  <c:v>-266.46891680000004</c:v>
                </c:pt>
                <c:pt idx="26">
                  <c:v>-264.50350722000002</c:v>
                </c:pt>
                <c:pt idx="27">
                  <c:v>-262.50473801999999</c:v>
                </c:pt>
                <c:pt idx="28">
                  <c:v>-260.54350040999998</c:v>
                </c:pt>
                <c:pt idx="29">
                  <c:v>-258.58317016000001</c:v>
                </c:pt>
                <c:pt idx="30">
                  <c:v>-256.62340695</c:v>
                </c:pt>
                <c:pt idx="31">
                  <c:v>-254.59807586000002</c:v>
                </c:pt>
                <c:pt idx="32">
                  <c:v>-252.53367542000001</c:v>
                </c:pt>
                <c:pt idx="33">
                  <c:v>-250.54648280999999</c:v>
                </c:pt>
                <c:pt idx="34">
                  <c:v>-248.49727823999999</c:v>
                </c:pt>
                <c:pt idx="35">
                  <c:v>-246.34205704999999</c:v>
                </c:pt>
                <c:pt idx="36">
                  <c:v>-244.3090066</c:v>
                </c:pt>
                <c:pt idx="37">
                  <c:v>-242.33360076</c:v>
                </c:pt>
                <c:pt idx="38">
                  <c:v>-240.34359104000001</c:v>
                </c:pt>
                <c:pt idx="39">
                  <c:v>-238.34619056</c:v>
                </c:pt>
                <c:pt idx="40">
                  <c:v>-236.37497789</c:v>
                </c:pt>
                <c:pt idx="41">
                  <c:v>-234.38219146</c:v>
                </c:pt>
                <c:pt idx="42">
                  <c:v>-232.36882352000001</c:v>
                </c:pt>
                <c:pt idx="43">
                  <c:v>-230.37608255999999</c:v>
                </c:pt>
                <c:pt idx="44">
                  <c:v>-228.40176646</c:v>
                </c:pt>
                <c:pt idx="45">
                  <c:v>-226.413544</c:v>
                </c:pt>
                <c:pt idx="46">
                  <c:v>-224.46647168999999</c:v>
                </c:pt>
                <c:pt idx="47">
                  <c:v>-222.42379600000001</c:v>
                </c:pt>
                <c:pt idx="48">
                  <c:v>-220.49215454</c:v>
                </c:pt>
                <c:pt idx="49">
                  <c:v>-218.50857202</c:v>
                </c:pt>
                <c:pt idx="50">
                  <c:v>-216.46758410999999</c:v>
                </c:pt>
                <c:pt idx="51">
                  <c:v>-214.53991088000001</c:v>
                </c:pt>
                <c:pt idx="52">
                  <c:v>-212.56068608000001</c:v>
                </c:pt>
                <c:pt idx="53">
                  <c:v>-210.60767651</c:v>
                </c:pt>
                <c:pt idx="54">
                  <c:v>-208.60500825</c:v>
                </c:pt>
                <c:pt idx="55">
                  <c:v>-206.66049751</c:v>
                </c:pt>
                <c:pt idx="56">
                  <c:v>-204.66049032000001</c:v>
                </c:pt>
                <c:pt idx="57">
                  <c:v>-202.65295708000002</c:v>
                </c:pt>
                <c:pt idx="58">
                  <c:v>-200.6422733</c:v>
                </c:pt>
                <c:pt idx="59">
                  <c:v>-198.61318704999999</c:v>
                </c:pt>
                <c:pt idx="60">
                  <c:v>-196.57329927000001</c:v>
                </c:pt>
                <c:pt idx="61">
                  <c:v>-194.57894252000003</c:v>
                </c:pt>
                <c:pt idx="62">
                  <c:v>-192.59512526</c:v>
                </c:pt>
                <c:pt idx="63">
                  <c:v>-190.63134403999999</c:v>
                </c:pt>
                <c:pt idx="64">
                  <c:v>-188.65697385999999</c:v>
                </c:pt>
                <c:pt idx="65">
                  <c:v>-186.64222720000001</c:v>
                </c:pt>
                <c:pt idx="66">
                  <c:v>-184.66200381000002</c:v>
                </c:pt>
                <c:pt idx="67">
                  <c:v>-182.63095680000001</c:v>
                </c:pt>
                <c:pt idx="68">
                  <c:v>-180.6751739</c:v>
                </c:pt>
                <c:pt idx="69">
                  <c:v>-178.72385694000002</c:v>
                </c:pt>
                <c:pt idx="70">
                  <c:v>-176.73873282</c:v>
                </c:pt>
                <c:pt idx="71">
                  <c:v>-174.73836285000002</c:v>
                </c:pt>
                <c:pt idx="72">
                  <c:v>-172.65846682</c:v>
                </c:pt>
                <c:pt idx="73">
                  <c:v>-170.47951647999997</c:v>
                </c:pt>
                <c:pt idx="74">
                  <c:v>-168.11656042999999</c:v>
                </c:pt>
                <c:pt idx="75">
                  <c:v>-165.51641601</c:v>
                </c:pt>
                <c:pt idx="76">
                  <c:v>-162.57805164999999</c:v>
                </c:pt>
                <c:pt idx="77">
                  <c:v>-159.27780619000001</c:v>
                </c:pt>
                <c:pt idx="78">
                  <c:v>-155.72272107000001</c:v>
                </c:pt>
                <c:pt idx="79">
                  <c:v>-151.94233969000001</c:v>
                </c:pt>
                <c:pt idx="80">
                  <c:v>-147.98992496</c:v>
                </c:pt>
                <c:pt idx="81">
                  <c:v>-143.95357375</c:v>
                </c:pt>
                <c:pt idx="82">
                  <c:v>-139.72528433000002</c:v>
                </c:pt>
                <c:pt idx="83">
                  <c:v>-135.36515903999998</c:v>
                </c:pt>
                <c:pt idx="84">
                  <c:v>-130.79481684999999</c:v>
                </c:pt>
                <c:pt idx="85">
                  <c:v>-126.11958506000001</c:v>
                </c:pt>
                <c:pt idx="86">
                  <c:v>-121.36699981999999</c:v>
                </c:pt>
                <c:pt idx="87">
                  <c:v>-116.60241528</c:v>
                </c:pt>
                <c:pt idx="88">
                  <c:v>-111.99253654</c:v>
                </c:pt>
                <c:pt idx="89">
                  <c:v>-107.54712696</c:v>
                </c:pt>
                <c:pt idx="90">
                  <c:v>-103.28626346999999</c:v>
                </c:pt>
                <c:pt idx="91">
                  <c:v>-99.346813420000004</c:v>
                </c:pt>
                <c:pt idx="92">
                  <c:v>-95.791923999999995</c:v>
                </c:pt>
                <c:pt idx="93">
                  <c:v>-92.628488680000004</c:v>
                </c:pt>
                <c:pt idx="94">
                  <c:v>-89.94272724999999</c:v>
                </c:pt>
                <c:pt idx="95">
                  <c:v>-87.676538239999999</c:v>
                </c:pt>
                <c:pt idx="96">
                  <c:v>-85.861419960000006</c:v>
                </c:pt>
                <c:pt idx="97">
                  <c:v>-84.487582500000002</c:v>
                </c:pt>
                <c:pt idx="98">
                  <c:v>-83.517172279999997</c:v>
                </c:pt>
                <c:pt idx="99">
                  <c:v>-82.990201200000001</c:v>
                </c:pt>
              </c:numCache>
            </c:numRef>
          </c:xVal>
          <c:yVal>
            <c:numRef>
              <c:f>data!$V$3:$V$845</c:f>
              <c:numCache>
                <c:formatCode>General</c:formatCode>
                <c:ptCount val="100"/>
                <c:pt idx="0">
                  <c:v>282.17013248000001</c:v>
                </c:pt>
                <c:pt idx="1">
                  <c:v>286.79822428000006</c:v>
                </c:pt>
                <c:pt idx="2">
                  <c:v>291.40696151999998</c:v>
                </c:pt>
                <c:pt idx="3">
                  <c:v>296.05373567999999</c:v>
                </c:pt>
                <c:pt idx="4">
                  <c:v>300.65824040000001</c:v>
                </c:pt>
                <c:pt idx="5">
                  <c:v>305.32482116</c:v>
                </c:pt>
                <c:pt idx="6">
                  <c:v>310.0192333</c:v>
                </c:pt>
                <c:pt idx="7">
                  <c:v>314.68471650999999</c:v>
                </c:pt>
                <c:pt idx="8">
                  <c:v>319.32477417000001</c:v>
                </c:pt>
                <c:pt idx="9">
                  <c:v>323.95135930000004</c:v>
                </c:pt>
                <c:pt idx="10">
                  <c:v>328.63289295000004</c:v>
                </c:pt>
                <c:pt idx="11">
                  <c:v>333.31438148000001</c:v>
                </c:pt>
                <c:pt idx="12">
                  <c:v>338.05075199999999</c:v>
                </c:pt>
                <c:pt idx="13">
                  <c:v>342.81522841000003</c:v>
                </c:pt>
                <c:pt idx="14">
                  <c:v>347.46525969999999</c:v>
                </c:pt>
                <c:pt idx="15">
                  <c:v>352.22184974999999</c:v>
                </c:pt>
                <c:pt idx="16">
                  <c:v>356.81741029999995</c:v>
                </c:pt>
                <c:pt idx="17">
                  <c:v>361.48969392000004</c:v>
                </c:pt>
                <c:pt idx="18">
                  <c:v>366.09325645999996</c:v>
                </c:pt>
                <c:pt idx="19">
                  <c:v>371.31386723000003</c:v>
                </c:pt>
                <c:pt idx="20">
                  <c:v>376.00629471999997</c:v>
                </c:pt>
                <c:pt idx="21">
                  <c:v>380.73603185000002</c:v>
                </c:pt>
                <c:pt idx="22">
                  <c:v>385.34025739000003</c:v>
                </c:pt>
                <c:pt idx="23">
                  <c:v>390.10875601999999</c:v>
                </c:pt>
                <c:pt idx="24">
                  <c:v>394.79124688000002</c:v>
                </c:pt>
                <c:pt idx="25">
                  <c:v>399.55692271999999</c:v>
                </c:pt>
                <c:pt idx="26">
                  <c:v>404.17878691999999</c:v>
                </c:pt>
                <c:pt idx="27">
                  <c:v>408.88005043999999</c:v>
                </c:pt>
                <c:pt idx="28">
                  <c:v>413.50374183000002</c:v>
                </c:pt>
                <c:pt idx="29">
                  <c:v>418.12021047999997</c:v>
                </c:pt>
                <c:pt idx="30">
                  <c:v>422.72406332000003</c:v>
                </c:pt>
                <c:pt idx="31">
                  <c:v>427.47805039999997</c:v>
                </c:pt>
                <c:pt idx="32">
                  <c:v>432.29868153999996</c:v>
                </c:pt>
                <c:pt idx="33">
                  <c:v>436.93324839999997</c:v>
                </c:pt>
                <c:pt idx="34">
                  <c:v>441.71586384000005</c:v>
                </c:pt>
                <c:pt idx="35">
                  <c:v>446.73408620999999</c:v>
                </c:pt>
                <c:pt idx="36">
                  <c:v>451.46596416</c:v>
                </c:pt>
                <c:pt idx="37">
                  <c:v>456.08045227999997</c:v>
                </c:pt>
                <c:pt idx="38">
                  <c:v>460.75023663999997</c:v>
                </c:pt>
                <c:pt idx="39">
                  <c:v>465.47786127999996</c:v>
                </c:pt>
                <c:pt idx="40">
                  <c:v>470.16747106999998</c:v>
                </c:pt>
                <c:pt idx="41">
                  <c:v>474.90532883999998</c:v>
                </c:pt>
                <c:pt idx="42">
                  <c:v>479.69253794000002</c:v>
                </c:pt>
                <c:pt idx="43">
                  <c:v>484.43218511999999</c:v>
                </c:pt>
                <c:pt idx="44">
                  <c:v>489.11815022000002</c:v>
                </c:pt>
                <c:pt idx="45">
                  <c:v>493.84089440000002</c:v>
                </c:pt>
                <c:pt idx="46">
                  <c:v>498.48249550999998</c:v>
                </c:pt>
                <c:pt idx="47">
                  <c:v>503.35508284000002</c:v>
                </c:pt>
                <c:pt idx="48">
                  <c:v>507.97170410000001</c:v>
                </c:pt>
                <c:pt idx="49">
                  <c:v>512.72330912999996</c:v>
                </c:pt>
                <c:pt idx="50">
                  <c:v>517.60987006999994</c:v>
                </c:pt>
                <c:pt idx="51">
                  <c:v>522.23147847999996</c:v>
                </c:pt>
                <c:pt idx="52">
                  <c:v>526.98983268000006</c:v>
                </c:pt>
                <c:pt idx="53">
                  <c:v>531.67941303999999</c:v>
                </c:pt>
                <c:pt idx="54">
                  <c:v>536.4930152500001</c:v>
                </c:pt>
                <c:pt idx="55">
                  <c:v>541.17247057999998</c:v>
                </c:pt>
                <c:pt idx="56">
                  <c:v>545.97580655999991</c:v>
                </c:pt>
                <c:pt idx="57">
                  <c:v>550.78788099999997</c:v>
                </c:pt>
                <c:pt idx="58">
                  <c:v>555.59157400000004</c:v>
                </c:pt>
                <c:pt idx="59">
                  <c:v>560.37695194999992</c:v>
                </c:pt>
                <c:pt idx="60">
                  <c:v>565.14763906000007</c:v>
                </c:pt>
                <c:pt idx="61">
                  <c:v>569.82090628000003</c:v>
                </c:pt>
                <c:pt idx="62">
                  <c:v>574.47718341999996</c:v>
                </c:pt>
                <c:pt idx="63">
                  <c:v>579.09109109999997</c:v>
                </c:pt>
                <c:pt idx="64">
                  <c:v>583.73172821999992</c:v>
                </c:pt>
                <c:pt idx="65">
                  <c:v>588.44766544000004</c:v>
                </c:pt>
                <c:pt idx="66">
                  <c:v>593.07411050999997</c:v>
                </c:pt>
                <c:pt idx="67">
                  <c:v>597.82100830000002</c:v>
                </c:pt>
                <c:pt idx="68">
                  <c:v>602.43774974999997</c:v>
                </c:pt>
                <c:pt idx="69">
                  <c:v>607.1077406500001</c:v>
                </c:pt>
                <c:pt idx="70">
                  <c:v>611.75318512000001</c:v>
                </c:pt>
                <c:pt idx="71">
                  <c:v>616.35544975000005</c:v>
                </c:pt>
                <c:pt idx="72">
                  <c:v>620.97971666000001</c:v>
                </c:pt>
                <c:pt idx="73">
                  <c:v>625.56400273999998</c:v>
                </c:pt>
                <c:pt idx="74">
                  <c:v>630.05422268000007</c:v>
                </c:pt>
                <c:pt idx="75">
                  <c:v>634.42603811000004</c:v>
                </c:pt>
                <c:pt idx="76">
                  <c:v>638.64817464000009</c:v>
                </c:pt>
                <c:pt idx="77">
                  <c:v>642.62381384000003</c:v>
                </c:pt>
                <c:pt idx="78">
                  <c:v>646.22457315999998</c:v>
                </c:pt>
                <c:pt idx="79">
                  <c:v>649.44220758999995</c:v>
                </c:pt>
                <c:pt idx="80">
                  <c:v>652.31850815999996</c:v>
                </c:pt>
                <c:pt idx="81">
                  <c:v>654.78599928000006</c:v>
                </c:pt>
                <c:pt idx="82">
                  <c:v>657.08922060999998</c:v>
                </c:pt>
                <c:pt idx="83">
                  <c:v>658.93625008000004</c:v>
                </c:pt>
                <c:pt idx="84">
                  <c:v>660.28244546999997</c:v>
                </c:pt>
                <c:pt idx="85">
                  <c:v>661.05068529999994</c:v>
                </c:pt>
                <c:pt idx="86">
                  <c:v>661.21421915000008</c:v>
                </c:pt>
                <c:pt idx="87">
                  <c:v>660.75100152000005</c:v>
                </c:pt>
                <c:pt idx="88">
                  <c:v>659.68860200999995</c:v>
                </c:pt>
                <c:pt idx="89">
                  <c:v>658.05169799999999</c:v>
                </c:pt>
                <c:pt idx="90">
                  <c:v>655.83972279999989</c:v>
                </c:pt>
                <c:pt idx="91">
                  <c:v>653.11072606999994</c:v>
                </c:pt>
                <c:pt idx="92">
                  <c:v>649.922102</c:v>
                </c:pt>
                <c:pt idx="93">
                  <c:v>646.30896919999998</c:v>
                </c:pt>
                <c:pt idx="94">
                  <c:v>642.40145219999999</c:v>
                </c:pt>
                <c:pt idx="95">
                  <c:v>638.15717684000003</c:v>
                </c:pt>
                <c:pt idx="96">
                  <c:v>633.7198578</c:v>
                </c:pt>
                <c:pt idx="97">
                  <c:v>629.14127150000002</c:v>
                </c:pt>
                <c:pt idx="98">
                  <c:v>624.37286466</c:v>
                </c:pt>
                <c:pt idx="99">
                  <c:v>619.46958569000003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1168"/>
        <c:axId val="44165376"/>
      </c:scatterChart>
      <c:valAx>
        <c:axId val="4407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165376"/>
        <c:crosses val="autoZero"/>
        <c:crossBetween val="midCat"/>
      </c:valAx>
      <c:valAx>
        <c:axId val="4416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71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data!$A$3:$A$845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data!$X$3:$X$845</c:f>
              <c:numCache>
                <c:formatCode>General</c:formatCode>
                <c:ptCount val="100"/>
                <c:pt idx="0">
                  <c:v>-12.9946</c:v>
                </c:pt>
                <c:pt idx="1">
                  <c:v>-12.1646</c:v>
                </c:pt>
                <c:pt idx="2">
                  <c:v>-11.313400000000001</c:v>
                </c:pt>
                <c:pt idx="3">
                  <c:v>-10.642800000000001</c:v>
                </c:pt>
                <c:pt idx="4">
                  <c:v>-10.0976</c:v>
                </c:pt>
                <c:pt idx="5">
                  <c:v>-9.6546000000000003</c:v>
                </c:pt>
                <c:pt idx="6">
                  <c:v>-9.2740000000000009</c:v>
                </c:pt>
                <c:pt idx="7">
                  <c:v>-9.1358999999999995</c:v>
                </c:pt>
                <c:pt idx="8">
                  <c:v>-9.0916999999999994</c:v>
                </c:pt>
                <c:pt idx="9">
                  <c:v>-9.0504999999999995</c:v>
                </c:pt>
                <c:pt idx="10">
                  <c:v>-9.0685000000000002</c:v>
                </c:pt>
                <c:pt idx="11">
                  <c:v>-9.2203999999999997</c:v>
                </c:pt>
                <c:pt idx="12">
                  <c:v>-9.4310000000000009</c:v>
                </c:pt>
                <c:pt idx="13">
                  <c:v>-10.036899999999999</c:v>
                </c:pt>
                <c:pt idx="14">
                  <c:v>-10.149100000000001</c:v>
                </c:pt>
                <c:pt idx="15">
                  <c:v>-10.2425</c:v>
                </c:pt>
                <c:pt idx="16">
                  <c:v>-10.307500000000001</c:v>
                </c:pt>
                <c:pt idx="17">
                  <c:v>-10.3614</c:v>
                </c:pt>
                <c:pt idx="18">
                  <c:v>-10.3956</c:v>
                </c:pt>
                <c:pt idx="19">
                  <c:v>-10.398099999999999</c:v>
                </c:pt>
                <c:pt idx="20">
                  <c:v>-10.380099999999999</c:v>
                </c:pt>
                <c:pt idx="21">
                  <c:v>-10.349299999999999</c:v>
                </c:pt>
                <c:pt idx="22">
                  <c:v>-10.3149</c:v>
                </c:pt>
                <c:pt idx="23">
                  <c:v>-10.264900000000001</c:v>
                </c:pt>
                <c:pt idx="24">
                  <c:v>-10.2064</c:v>
                </c:pt>
                <c:pt idx="25">
                  <c:v>-10.1326</c:v>
                </c:pt>
                <c:pt idx="26">
                  <c:v>-10.0526</c:v>
                </c:pt>
                <c:pt idx="27">
                  <c:v>-9.9588000000000001</c:v>
                </c:pt>
                <c:pt idx="28">
                  <c:v>-9.8671000000000006</c:v>
                </c:pt>
                <c:pt idx="29">
                  <c:v>-9.7761999999999993</c:v>
                </c:pt>
                <c:pt idx="30">
                  <c:v>-9.6572999999999993</c:v>
                </c:pt>
                <c:pt idx="31">
                  <c:v>-9.5408000000000008</c:v>
                </c:pt>
                <c:pt idx="32">
                  <c:v>-9.4046000000000003</c:v>
                </c:pt>
                <c:pt idx="33">
                  <c:v>-9.2722999999999995</c:v>
                </c:pt>
                <c:pt idx="34">
                  <c:v>-9.1334</c:v>
                </c:pt>
                <c:pt idx="35">
                  <c:v>-8.9836999999999989</c:v>
                </c:pt>
                <c:pt idx="36">
                  <c:v>-8.8463999999999992</c:v>
                </c:pt>
                <c:pt idx="37">
                  <c:v>-8.7172000000000001</c:v>
                </c:pt>
                <c:pt idx="38">
                  <c:v>-8.6031999999999993</c:v>
                </c:pt>
                <c:pt idx="39">
                  <c:v>-8.5096000000000007</c:v>
                </c:pt>
                <c:pt idx="40">
                  <c:v>-8.4289000000000005</c:v>
                </c:pt>
                <c:pt idx="41">
                  <c:v>-8.3566000000000003</c:v>
                </c:pt>
                <c:pt idx="42">
                  <c:v>-8.2873999999999999</c:v>
                </c:pt>
                <c:pt idx="43">
                  <c:v>-8.2314000000000007</c:v>
                </c:pt>
                <c:pt idx="44">
                  <c:v>-8.1792999999999996</c:v>
                </c:pt>
                <c:pt idx="45">
                  <c:v>-8.1442000000000014</c:v>
                </c:pt>
                <c:pt idx="46">
                  <c:v>-8.1271000000000004</c:v>
                </c:pt>
                <c:pt idx="47">
                  <c:v>-8.1297999999999995</c:v>
                </c:pt>
                <c:pt idx="48">
                  <c:v>-8.1474000000000011</c:v>
                </c:pt>
                <c:pt idx="49">
                  <c:v>-8.1821000000000002</c:v>
                </c:pt>
                <c:pt idx="50">
                  <c:v>-8.2157</c:v>
                </c:pt>
                <c:pt idx="51">
                  <c:v>-8.2611999999999988</c:v>
                </c:pt>
                <c:pt idx="52">
                  <c:v>-20.6632</c:v>
                </c:pt>
                <c:pt idx="53">
                  <c:v>-18.166699999999999</c:v>
                </c:pt>
                <c:pt idx="54">
                  <c:v>-18.032499999999999</c:v>
                </c:pt>
                <c:pt idx="55">
                  <c:v>-17.753299999999999</c:v>
                </c:pt>
                <c:pt idx="56">
                  <c:v>-17.452100000000002</c:v>
                </c:pt>
                <c:pt idx="57">
                  <c:v>-17.302799999999998</c:v>
                </c:pt>
                <c:pt idx="58">
                  <c:v>-17.1065</c:v>
                </c:pt>
                <c:pt idx="59">
                  <c:v>-16.863500000000002</c:v>
                </c:pt>
                <c:pt idx="60">
                  <c:v>-16.6493</c:v>
                </c:pt>
                <c:pt idx="61">
                  <c:v>-16.427399999999999</c:v>
                </c:pt>
                <c:pt idx="62">
                  <c:v>-16.2471</c:v>
                </c:pt>
                <c:pt idx="63">
                  <c:v>-16.108600000000003</c:v>
                </c:pt>
                <c:pt idx="64">
                  <c:v>-15.9116</c:v>
                </c:pt>
                <c:pt idx="65">
                  <c:v>-15.696399999999999</c:v>
                </c:pt>
                <c:pt idx="66">
                  <c:v>-15.491300000000001</c:v>
                </c:pt>
                <c:pt idx="67">
                  <c:v>-15.1782</c:v>
                </c:pt>
                <c:pt idx="68">
                  <c:v>-14.8545</c:v>
                </c:pt>
                <c:pt idx="69">
                  <c:v>-14.525700000000001</c:v>
                </c:pt>
                <c:pt idx="70">
                  <c:v>-14.178599999999999</c:v>
                </c:pt>
                <c:pt idx="71">
                  <c:v>-13.7545</c:v>
                </c:pt>
                <c:pt idx="72">
                  <c:v>-13.304399999999999</c:v>
                </c:pt>
                <c:pt idx="73">
                  <c:v>-12.7486</c:v>
                </c:pt>
                <c:pt idx="74">
                  <c:v>-12.0151</c:v>
                </c:pt>
                <c:pt idx="75">
                  <c:v>-11.008900000000001</c:v>
                </c:pt>
                <c:pt idx="76">
                  <c:v>-9.6739000000000015</c:v>
                </c:pt>
                <c:pt idx="77">
                  <c:v>-8.1250999999999998</c:v>
                </c:pt>
                <c:pt idx="78">
                  <c:v>-6.5563000000000002</c:v>
                </c:pt>
                <c:pt idx="79">
                  <c:v>-5.1899000000000006</c:v>
                </c:pt>
                <c:pt idx="80">
                  <c:v>-4.0331999999999999</c:v>
                </c:pt>
                <c:pt idx="81">
                  <c:v>-3.4053</c:v>
                </c:pt>
                <c:pt idx="82">
                  <c:v>-3.1560999999999995</c:v>
                </c:pt>
                <c:pt idx="83">
                  <c:v>-3.1192000000000002</c:v>
                </c:pt>
                <c:pt idx="84">
                  <c:v>-3.5159000000000002</c:v>
                </c:pt>
                <c:pt idx="85">
                  <c:v>-3.6301000000000001</c:v>
                </c:pt>
                <c:pt idx="86">
                  <c:v>-3.6793</c:v>
                </c:pt>
                <c:pt idx="87">
                  <c:v>-3.6823999999999999</c:v>
                </c:pt>
                <c:pt idx="88">
                  <c:v>-3.6762999999999999</c:v>
                </c:pt>
                <c:pt idx="89">
                  <c:v>-3.6818000000000004</c:v>
                </c:pt>
                <c:pt idx="90">
                  <c:v>-3.6959</c:v>
                </c:pt>
                <c:pt idx="91">
                  <c:v>-3.7052999999999998</c:v>
                </c:pt>
                <c:pt idx="92">
                  <c:v>-3.7049999999999996</c:v>
                </c:pt>
                <c:pt idx="93">
                  <c:v>-3.7012000000000005</c:v>
                </c:pt>
                <c:pt idx="94">
                  <c:v>-3.7215000000000003</c:v>
                </c:pt>
                <c:pt idx="95">
                  <c:v>-3.7605999999999997</c:v>
                </c:pt>
                <c:pt idx="96">
                  <c:v>-3.8745999999999996</c:v>
                </c:pt>
                <c:pt idx="97">
                  <c:v>-4.4829999999999997</c:v>
                </c:pt>
                <c:pt idx="98">
                  <c:v>-4.8318999999999992</c:v>
                </c:pt>
                <c:pt idx="99">
                  <c:v>-4.9752999999999998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data!$A$3:$A$845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data!$Y$3:$Y$845</c:f>
              <c:numCache>
                <c:formatCode>General</c:formatCode>
                <c:ptCount val="100"/>
                <c:pt idx="0">
                  <c:v>1.8984000000000005</c:v>
                </c:pt>
                <c:pt idx="1">
                  <c:v>1.8723999999999998</c:v>
                </c:pt>
                <c:pt idx="2">
                  <c:v>1.8756000000000004</c:v>
                </c:pt>
                <c:pt idx="3">
                  <c:v>1.8772000000000002</c:v>
                </c:pt>
                <c:pt idx="4">
                  <c:v>1.8613999999999997</c:v>
                </c:pt>
                <c:pt idx="5">
                  <c:v>1.8564000000000003</c:v>
                </c:pt>
                <c:pt idx="6">
                  <c:v>1.8540000000000001</c:v>
                </c:pt>
                <c:pt idx="7">
                  <c:v>1.8610999999999995</c:v>
                </c:pt>
                <c:pt idx="8">
                  <c:v>1.8532999999999999</c:v>
                </c:pt>
                <c:pt idx="9">
                  <c:v>1.8485</c:v>
                </c:pt>
                <c:pt idx="10">
                  <c:v>1.8594999999999997</c:v>
                </c:pt>
                <c:pt idx="11">
                  <c:v>1.8815999999999997</c:v>
                </c:pt>
                <c:pt idx="12">
                  <c:v>1.8849999999999998</c:v>
                </c:pt>
                <c:pt idx="13">
                  <c:v>1.9011</c:v>
                </c:pt>
                <c:pt idx="14">
                  <c:v>1.9149000000000003</c:v>
                </c:pt>
                <c:pt idx="15">
                  <c:v>1.9284999999999997</c:v>
                </c:pt>
                <c:pt idx="16">
                  <c:v>1.9215</c:v>
                </c:pt>
                <c:pt idx="17">
                  <c:v>1.9386000000000001</c:v>
                </c:pt>
                <c:pt idx="18">
                  <c:v>1.9304000000000001</c:v>
                </c:pt>
                <c:pt idx="19">
                  <c:v>1.9408999999999996</c:v>
                </c:pt>
                <c:pt idx="20">
                  <c:v>1.9489000000000001</c:v>
                </c:pt>
                <c:pt idx="21">
                  <c:v>1.9317000000000002</c:v>
                </c:pt>
                <c:pt idx="22">
                  <c:v>1.9431000000000003</c:v>
                </c:pt>
                <c:pt idx="23">
                  <c:v>1.9110999999999998</c:v>
                </c:pt>
                <c:pt idx="24">
                  <c:v>1.8576000000000001</c:v>
                </c:pt>
                <c:pt idx="25">
                  <c:v>1.8554000000000004</c:v>
                </c:pt>
                <c:pt idx="26">
                  <c:v>1.8604000000000003</c:v>
                </c:pt>
                <c:pt idx="27">
                  <c:v>1.8672</c:v>
                </c:pt>
                <c:pt idx="28">
                  <c:v>1.8719000000000001</c:v>
                </c:pt>
                <c:pt idx="29">
                  <c:v>1.8318000000000003</c:v>
                </c:pt>
                <c:pt idx="30">
                  <c:v>1.8477000000000006</c:v>
                </c:pt>
                <c:pt idx="31">
                  <c:v>1.7942</c:v>
                </c:pt>
                <c:pt idx="32">
                  <c:v>1.8024</c:v>
                </c:pt>
                <c:pt idx="33">
                  <c:v>1.8107000000000002</c:v>
                </c:pt>
                <c:pt idx="34">
                  <c:v>1.7935999999999996</c:v>
                </c:pt>
                <c:pt idx="35">
                  <c:v>1.7563000000000004</c:v>
                </c:pt>
                <c:pt idx="36">
                  <c:v>1.7675999999999998</c:v>
                </c:pt>
                <c:pt idx="37">
                  <c:v>1.7948</c:v>
                </c:pt>
                <c:pt idx="38">
                  <c:v>1.8108</c:v>
                </c:pt>
                <c:pt idx="39">
                  <c:v>1.7853999999999997</c:v>
                </c:pt>
                <c:pt idx="40">
                  <c:v>1.7501000000000002</c:v>
                </c:pt>
                <c:pt idx="41">
                  <c:v>1.7163999999999997</c:v>
                </c:pt>
                <c:pt idx="42">
                  <c:v>1.6806000000000005</c:v>
                </c:pt>
                <c:pt idx="43">
                  <c:v>1.6636000000000002</c:v>
                </c:pt>
                <c:pt idx="44">
                  <c:v>1.6477000000000004</c:v>
                </c:pt>
                <c:pt idx="45">
                  <c:v>1.6268000000000002</c:v>
                </c:pt>
                <c:pt idx="46">
                  <c:v>1.5969000000000002</c:v>
                </c:pt>
                <c:pt idx="47">
                  <c:v>1.5662000000000003</c:v>
                </c:pt>
                <c:pt idx="48">
                  <c:v>1.5346000000000002</c:v>
                </c:pt>
                <c:pt idx="49">
                  <c:v>1.4999000000000002</c:v>
                </c:pt>
                <c:pt idx="50">
                  <c:v>1.4663000000000004</c:v>
                </c:pt>
                <c:pt idx="51">
                  <c:v>1.4077999999999999</c:v>
                </c:pt>
                <c:pt idx="52">
                  <c:v>1.3698000000000001</c:v>
                </c:pt>
                <c:pt idx="53">
                  <c:v>1.3332999999999999</c:v>
                </c:pt>
                <c:pt idx="54">
                  <c:v>1.2925</c:v>
                </c:pt>
                <c:pt idx="55">
                  <c:v>1.2717000000000005</c:v>
                </c:pt>
                <c:pt idx="56">
                  <c:v>1.2229000000000005</c:v>
                </c:pt>
                <c:pt idx="57">
                  <c:v>1.1722000000000006</c:v>
                </c:pt>
                <c:pt idx="58">
                  <c:v>1.1435</c:v>
                </c:pt>
                <c:pt idx="59">
                  <c:v>1.1365000000000003</c:v>
                </c:pt>
                <c:pt idx="60">
                  <c:v>1.1506999999999996</c:v>
                </c:pt>
                <c:pt idx="61">
                  <c:v>1.1475999999999997</c:v>
                </c:pt>
                <c:pt idx="62">
                  <c:v>1.1279000000000003</c:v>
                </c:pt>
                <c:pt idx="63">
                  <c:v>1.0914000000000001</c:v>
                </c:pt>
                <c:pt idx="64">
                  <c:v>1.0884</c:v>
                </c:pt>
                <c:pt idx="65">
                  <c:v>1.1286</c:v>
                </c:pt>
                <c:pt idx="66">
                  <c:v>1.1586999999999996</c:v>
                </c:pt>
                <c:pt idx="67">
                  <c:v>1.2217999999999996</c:v>
                </c:pt>
                <c:pt idx="68">
                  <c:v>1.2704999999999997</c:v>
                </c:pt>
                <c:pt idx="69">
                  <c:v>1.2992999999999997</c:v>
                </c:pt>
                <c:pt idx="70">
                  <c:v>1.3713999999999995</c:v>
                </c:pt>
                <c:pt idx="71">
                  <c:v>1.5205000000000002</c:v>
                </c:pt>
                <c:pt idx="72">
                  <c:v>1.7206000000000001</c:v>
                </c:pt>
                <c:pt idx="73">
                  <c:v>1.9763999999999995</c:v>
                </c:pt>
                <c:pt idx="74">
                  <c:v>2.4848999999999997</c:v>
                </c:pt>
                <c:pt idx="75">
                  <c:v>3.4161000000000001</c:v>
                </c:pt>
                <c:pt idx="76">
                  <c:v>4.5761000000000003</c:v>
                </c:pt>
                <c:pt idx="77">
                  <c:v>6.1249000000000002</c:v>
                </c:pt>
                <c:pt idx="78">
                  <c:v>7.1436999999999999</c:v>
                </c:pt>
                <c:pt idx="79">
                  <c:v>8.0350999999999999</c:v>
                </c:pt>
                <c:pt idx="80">
                  <c:v>8.8168000000000006</c:v>
                </c:pt>
                <c:pt idx="81">
                  <c:v>9.4446999999999992</c:v>
                </c:pt>
                <c:pt idx="82">
                  <c:v>9.6439000000000004</c:v>
                </c:pt>
                <c:pt idx="83">
                  <c:v>9.7058</c:v>
                </c:pt>
                <c:pt idx="84">
                  <c:v>9.7161000000000008</c:v>
                </c:pt>
                <c:pt idx="85">
                  <c:v>9.7478999999999996</c:v>
                </c:pt>
                <c:pt idx="86">
                  <c:v>9.7987000000000002</c:v>
                </c:pt>
                <c:pt idx="87">
                  <c:v>9.8206000000000007</c:v>
                </c:pt>
                <c:pt idx="88">
                  <c:v>9.7516999999999996</c:v>
                </c:pt>
                <c:pt idx="89">
                  <c:v>9.6921999999999997</c:v>
                </c:pt>
                <c:pt idx="90">
                  <c:v>9.6461000000000006</c:v>
                </c:pt>
                <c:pt idx="91">
                  <c:v>9.6396999999999995</c:v>
                </c:pt>
                <c:pt idx="92">
                  <c:v>9.6449999999999996</c:v>
                </c:pt>
                <c:pt idx="93">
                  <c:v>9.6728000000000005</c:v>
                </c:pt>
                <c:pt idx="94">
                  <c:v>9.6594999999999995</c:v>
                </c:pt>
                <c:pt idx="95">
                  <c:v>9.5144000000000002</c:v>
                </c:pt>
                <c:pt idx="96">
                  <c:v>9.2693999999999992</c:v>
                </c:pt>
                <c:pt idx="97">
                  <c:v>8.91</c:v>
                </c:pt>
                <c:pt idx="98">
                  <c:v>8.4110999999999994</c:v>
                </c:pt>
                <c:pt idx="99">
                  <c:v>7.7246999999999995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57888"/>
        <c:axId val="91959680"/>
      </c:lineChart>
      <c:catAx>
        <c:axId val="9195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959680"/>
        <c:crosses val="autoZero"/>
        <c:auto val="1"/>
        <c:lblAlgn val="ctr"/>
        <c:lblOffset val="100"/>
        <c:noMultiLvlLbl val="0"/>
      </c:catAx>
      <c:valAx>
        <c:axId val="919596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95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data!$A$3:$A$845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data!$N$3:$N$845</c:f>
              <c:numCache>
                <c:formatCode>General</c:formatCode>
                <c:ptCount val="100"/>
                <c:pt idx="0">
                  <c:v>-9.9930000000000003</c:v>
                </c:pt>
                <c:pt idx="1">
                  <c:v>-9.1120000000000001</c:v>
                </c:pt>
                <c:pt idx="2">
                  <c:v>-8.2390000000000008</c:v>
                </c:pt>
                <c:pt idx="3">
                  <c:v>-7.57</c:v>
                </c:pt>
                <c:pt idx="4">
                  <c:v>-7.0339999999999998</c:v>
                </c:pt>
                <c:pt idx="5">
                  <c:v>-6.6109999999999998</c:v>
                </c:pt>
                <c:pt idx="6">
                  <c:v>-6.2530000000000001</c:v>
                </c:pt>
                <c:pt idx="7">
                  <c:v>-6.1470000000000002</c:v>
                </c:pt>
                <c:pt idx="8">
                  <c:v>-6.1449999999999996</c:v>
                </c:pt>
                <c:pt idx="9">
                  <c:v>-6.149</c:v>
                </c:pt>
                <c:pt idx="10">
                  <c:v>-6.2030000000000003</c:v>
                </c:pt>
                <c:pt idx="11">
                  <c:v>-6.3769999999999998</c:v>
                </c:pt>
                <c:pt idx="12">
                  <c:v>-6.5910000000000002</c:v>
                </c:pt>
                <c:pt idx="13">
                  <c:v>-7.1879999999999997</c:v>
                </c:pt>
                <c:pt idx="14">
                  <c:v>-7.2889999999999997</c:v>
                </c:pt>
                <c:pt idx="15">
                  <c:v>-7.3710000000000004</c:v>
                </c:pt>
                <c:pt idx="16">
                  <c:v>-7.4290000000000003</c:v>
                </c:pt>
                <c:pt idx="17">
                  <c:v>-7.4749999999999996</c:v>
                </c:pt>
                <c:pt idx="18">
                  <c:v>-7.5010000000000003</c:v>
                </c:pt>
                <c:pt idx="19">
                  <c:v>-7.4889999999999999</c:v>
                </c:pt>
                <c:pt idx="20">
                  <c:v>-7.4539999999999997</c:v>
                </c:pt>
                <c:pt idx="21">
                  <c:v>-7.4059999999999997</c:v>
                </c:pt>
                <c:pt idx="22">
                  <c:v>-7.3579999999999997</c:v>
                </c:pt>
                <c:pt idx="23">
                  <c:v>-7.3010000000000002</c:v>
                </c:pt>
                <c:pt idx="24">
                  <c:v>-7.2389999999999999</c:v>
                </c:pt>
                <c:pt idx="25">
                  <c:v>-7.1630000000000003</c:v>
                </c:pt>
                <c:pt idx="26">
                  <c:v>-7.0880000000000001</c:v>
                </c:pt>
                <c:pt idx="27">
                  <c:v>-7.0010000000000003</c:v>
                </c:pt>
                <c:pt idx="28">
                  <c:v>-6.9139999999999997</c:v>
                </c:pt>
                <c:pt idx="29">
                  <c:v>-6.8330000000000002</c:v>
                </c:pt>
                <c:pt idx="30">
                  <c:v>-6.73</c:v>
                </c:pt>
                <c:pt idx="31">
                  <c:v>-6.6349999999999998</c:v>
                </c:pt>
                <c:pt idx="32">
                  <c:v>-6.532</c:v>
                </c:pt>
                <c:pt idx="33">
                  <c:v>-6.4329999999999998</c:v>
                </c:pt>
                <c:pt idx="34">
                  <c:v>-6.327</c:v>
                </c:pt>
                <c:pt idx="35">
                  <c:v>-6.2149999999999999</c:v>
                </c:pt>
                <c:pt idx="36">
                  <c:v>-6.1139999999999999</c:v>
                </c:pt>
                <c:pt idx="37">
                  <c:v>-6.0119999999999996</c:v>
                </c:pt>
                <c:pt idx="38">
                  <c:v>-5.9139999999999997</c:v>
                </c:pt>
                <c:pt idx="39">
                  <c:v>-5.82</c:v>
                </c:pt>
                <c:pt idx="40">
                  <c:v>-5.7290000000000001</c:v>
                </c:pt>
                <c:pt idx="41">
                  <c:v>-5.6479999999999997</c:v>
                </c:pt>
                <c:pt idx="42">
                  <c:v>-5.5679999999999996</c:v>
                </c:pt>
                <c:pt idx="43">
                  <c:v>-5.4950000000000001</c:v>
                </c:pt>
                <c:pt idx="44">
                  <c:v>-5.4269999999999996</c:v>
                </c:pt>
                <c:pt idx="45">
                  <c:v>-5.3710000000000004</c:v>
                </c:pt>
                <c:pt idx="46">
                  <c:v>-5.3239999999999998</c:v>
                </c:pt>
                <c:pt idx="47">
                  <c:v>-5.2960000000000003</c:v>
                </c:pt>
                <c:pt idx="48">
                  <c:v>-5.282</c:v>
                </c:pt>
                <c:pt idx="49">
                  <c:v>-5.282</c:v>
                </c:pt>
                <c:pt idx="50">
                  <c:v>-5.282</c:v>
                </c:pt>
                <c:pt idx="51">
                  <c:v>-5.2939999999999996</c:v>
                </c:pt>
                <c:pt idx="52">
                  <c:v>-17.658000000000001</c:v>
                </c:pt>
                <c:pt idx="53">
                  <c:v>-15.125</c:v>
                </c:pt>
                <c:pt idx="54">
                  <c:v>-14.95</c:v>
                </c:pt>
                <c:pt idx="55">
                  <c:v>-14.625</c:v>
                </c:pt>
                <c:pt idx="56">
                  <c:v>-14.275</c:v>
                </c:pt>
                <c:pt idx="57">
                  <c:v>-14.074999999999999</c:v>
                </c:pt>
                <c:pt idx="58">
                  <c:v>-13.824999999999999</c:v>
                </c:pt>
                <c:pt idx="59">
                  <c:v>-13.55</c:v>
                </c:pt>
                <c:pt idx="60">
                  <c:v>-13.324999999999999</c:v>
                </c:pt>
                <c:pt idx="61">
                  <c:v>-13.1</c:v>
                </c:pt>
                <c:pt idx="62">
                  <c:v>-12.925000000000001</c:v>
                </c:pt>
                <c:pt idx="63">
                  <c:v>-12.8</c:v>
                </c:pt>
                <c:pt idx="64">
                  <c:v>-12.625</c:v>
                </c:pt>
                <c:pt idx="65">
                  <c:v>-12.45</c:v>
                </c:pt>
                <c:pt idx="66">
                  <c:v>-12.3</c:v>
                </c:pt>
                <c:pt idx="67">
                  <c:v>-12.05</c:v>
                </c:pt>
                <c:pt idx="68">
                  <c:v>-11.775</c:v>
                </c:pt>
                <c:pt idx="69">
                  <c:v>-11.475</c:v>
                </c:pt>
                <c:pt idx="70">
                  <c:v>-11.2</c:v>
                </c:pt>
                <c:pt idx="71">
                  <c:v>-10.875</c:v>
                </c:pt>
                <c:pt idx="72">
                  <c:v>-10.574999999999999</c:v>
                </c:pt>
                <c:pt idx="73">
                  <c:v>-10.25</c:v>
                </c:pt>
                <c:pt idx="74">
                  <c:v>-9.9</c:v>
                </c:pt>
                <c:pt idx="75">
                  <c:v>-9.4250000000000007</c:v>
                </c:pt>
                <c:pt idx="76">
                  <c:v>-8.8000000000000007</c:v>
                </c:pt>
                <c:pt idx="77">
                  <c:v>-8.1</c:v>
                </c:pt>
                <c:pt idx="78">
                  <c:v>-7.375</c:v>
                </c:pt>
                <c:pt idx="79">
                  <c:v>-6.7750000000000004</c:v>
                </c:pt>
                <c:pt idx="80">
                  <c:v>-6.25</c:v>
                </c:pt>
                <c:pt idx="81">
                  <c:v>-6.05</c:v>
                </c:pt>
                <c:pt idx="82">
                  <c:v>-5.85</c:v>
                </c:pt>
                <c:pt idx="83">
                  <c:v>-5.7</c:v>
                </c:pt>
                <c:pt idx="84">
                  <c:v>-5.9320000000000004</c:v>
                </c:pt>
                <c:pt idx="85">
                  <c:v>-5.9279999999999999</c:v>
                </c:pt>
                <c:pt idx="86">
                  <c:v>-5.9279999999999999</c:v>
                </c:pt>
                <c:pt idx="87">
                  <c:v>-5.9279999999999999</c:v>
                </c:pt>
                <c:pt idx="88">
                  <c:v>-5.9279999999999999</c:v>
                </c:pt>
                <c:pt idx="89">
                  <c:v>-5.9240000000000004</c:v>
                </c:pt>
                <c:pt idx="90">
                  <c:v>-5.9169999999999998</c:v>
                </c:pt>
                <c:pt idx="91">
                  <c:v>-5.92</c:v>
                </c:pt>
                <c:pt idx="92">
                  <c:v>-5.9249999999999998</c:v>
                </c:pt>
                <c:pt idx="93">
                  <c:v>-5.9240000000000004</c:v>
                </c:pt>
                <c:pt idx="94">
                  <c:v>-5.931</c:v>
                </c:pt>
                <c:pt idx="95">
                  <c:v>-5.9249999999999998</c:v>
                </c:pt>
                <c:pt idx="96">
                  <c:v>-5.9189999999999996</c:v>
                </c:pt>
                <c:pt idx="97">
                  <c:v>-6.3179999999999996</c:v>
                </c:pt>
                <c:pt idx="98">
                  <c:v>-6.3179999999999996</c:v>
                </c:pt>
                <c:pt idx="99">
                  <c:v>-5.9749999999999996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data!$A$3:$A$845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data!$O$3:$O$845</c:f>
              <c:numCache>
                <c:formatCode>General</c:formatCode>
                <c:ptCount val="100"/>
                <c:pt idx="0">
                  <c:v>4.9000000000000004</c:v>
                </c:pt>
                <c:pt idx="1">
                  <c:v>4.9249999999999998</c:v>
                </c:pt>
                <c:pt idx="2">
                  <c:v>4.95</c:v>
                </c:pt>
                <c:pt idx="3">
                  <c:v>4.95</c:v>
                </c:pt>
                <c:pt idx="4">
                  <c:v>4.9249999999999998</c:v>
                </c:pt>
                <c:pt idx="5">
                  <c:v>4.9000000000000004</c:v>
                </c:pt>
                <c:pt idx="6">
                  <c:v>4.875</c:v>
                </c:pt>
                <c:pt idx="7">
                  <c:v>4.8499999999999996</c:v>
                </c:pt>
                <c:pt idx="8">
                  <c:v>4.8</c:v>
                </c:pt>
                <c:pt idx="9">
                  <c:v>4.75</c:v>
                </c:pt>
                <c:pt idx="10">
                  <c:v>4.7249999999999996</c:v>
                </c:pt>
                <c:pt idx="11">
                  <c:v>4.7249999999999996</c:v>
                </c:pt>
                <c:pt idx="12">
                  <c:v>4.7249999999999996</c:v>
                </c:pt>
                <c:pt idx="13">
                  <c:v>4.75</c:v>
                </c:pt>
                <c:pt idx="14">
                  <c:v>4.7750000000000004</c:v>
                </c:pt>
                <c:pt idx="15">
                  <c:v>4.8</c:v>
                </c:pt>
                <c:pt idx="16">
                  <c:v>4.8</c:v>
                </c:pt>
                <c:pt idx="17">
                  <c:v>4.8250000000000002</c:v>
                </c:pt>
                <c:pt idx="18">
                  <c:v>4.8250000000000002</c:v>
                </c:pt>
                <c:pt idx="19">
                  <c:v>4.8499999999999996</c:v>
                </c:pt>
                <c:pt idx="20">
                  <c:v>4.875</c:v>
                </c:pt>
                <c:pt idx="21">
                  <c:v>4.875</c:v>
                </c:pt>
                <c:pt idx="22">
                  <c:v>4.9000000000000004</c:v>
                </c:pt>
                <c:pt idx="23">
                  <c:v>4.875</c:v>
                </c:pt>
                <c:pt idx="24">
                  <c:v>4.8250000000000002</c:v>
                </c:pt>
                <c:pt idx="25">
                  <c:v>4.8250000000000002</c:v>
                </c:pt>
                <c:pt idx="26">
                  <c:v>4.8250000000000002</c:v>
                </c:pt>
                <c:pt idx="27">
                  <c:v>4.8250000000000002</c:v>
                </c:pt>
                <c:pt idx="28">
                  <c:v>4.8250000000000002</c:v>
                </c:pt>
                <c:pt idx="29">
                  <c:v>4.7750000000000004</c:v>
                </c:pt>
                <c:pt idx="30">
                  <c:v>4.7750000000000004</c:v>
                </c:pt>
                <c:pt idx="31">
                  <c:v>4.7</c:v>
                </c:pt>
                <c:pt idx="32">
                  <c:v>4.6749999999999998</c:v>
                </c:pt>
                <c:pt idx="33">
                  <c:v>4.6500000000000004</c:v>
                </c:pt>
                <c:pt idx="34">
                  <c:v>4.5999999999999996</c:v>
                </c:pt>
                <c:pt idx="35">
                  <c:v>4.5250000000000004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4.4749999999999996</c:v>
                </c:pt>
                <c:pt idx="40">
                  <c:v>4.45</c:v>
                </c:pt>
                <c:pt idx="41">
                  <c:v>4.4249999999999998</c:v>
                </c:pt>
                <c:pt idx="42">
                  <c:v>4.4000000000000004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4.4000000000000004</c:v>
                </c:pt>
                <c:pt idx="46">
                  <c:v>4.4000000000000004</c:v>
                </c:pt>
                <c:pt idx="47">
                  <c:v>4.4000000000000004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4.4000000000000004</c:v>
                </c:pt>
                <c:pt idx="51">
                  <c:v>4.375</c:v>
                </c:pt>
                <c:pt idx="52">
                  <c:v>4.375</c:v>
                </c:pt>
                <c:pt idx="53">
                  <c:v>4.375</c:v>
                </c:pt>
                <c:pt idx="54">
                  <c:v>4.375</c:v>
                </c:pt>
                <c:pt idx="55">
                  <c:v>4.4000000000000004</c:v>
                </c:pt>
                <c:pt idx="56">
                  <c:v>4.4000000000000004</c:v>
                </c:pt>
                <c:pt idx="57">
                  <c:v>4.4000000000000004</c:v>
                </c:pt>
                <c:pt idx="58">
                  <c:v>4.4249999999999998</c:v>
                </c:pt>
                <c:pt idx="59">
                  <c:v>4.45</c:v>
                </c:pt>
                <c:pt idx="60">
                  <c:v>4.4749999999999996</c:v>
                </c:pt>
                <c:pt idx="61">
                  <c:v>4.4749999999999996</c:v>
                </c:pt>
                <c:pt idx="62">
                  <c:v>4.45</c:v>
                </c:pt>
                <c:pt idx="63">
                  <c:v>4.4000000000000004</c:v>
                </c:pt>
                <c:pt idx="64">
                  <c:v>4.375</c:v>
                </c:pt>
                <c:pt idx="65">
                  <c:v>4.375</c:v>
                </c:pt>
                <c:pt idx="66">
                  <c:v>4.3499999999999996</c:v>
                </c:pt>
                <c:pt idx="67">
                  <c:v>4.3499999999999996</c:v>
                </c:pt>
                <c:pt idx="68">
                  <c:v>4.3499999999999996</c:v>
                </c:pt>
                <c:pt idx="69">
                  <c:v>4.3499999999999996</c:v>
                </c:pt>
                <c:pt idx="70">
                  <c:v>4.3499999999999996</c:v>
                </c:pt>
                <c:pt idx="71">
                  <c:v>4.4000000000000004</c:v>
                </c:pt>
                <c:pt idx="72">
                  <c:v>4.45</c:v>
                </c:pt>
                <c:pt idx="73">
                  <c:v>4.4749999999999996</c:v>
                </c:pt>
                <c:pt idx="74">
                  <c:v>4.5999999999999996</c:v>
                </c:pt>
                <c:pt idx="75">
                  <c:v>5</c:v>
                </c:pt>
                <c:pt idx="76">
                  <c:v>5.45</c:v>
                </c:pt>
                <c:pt idx="77">
                  <c:v>6.15</c:v>
                </c:pt>
                <c:pt idx="78">
                  <c:v>6.3250000000000002</c:v>
                </c:pt>
                <c:pt idx="79">
                  <c:v>6.45</c:v>
                </c:pt>
                <c:pt idx="80">
                  <c:v>6.6</c:v>
                </c:pt>
                <c:pt idx="81">
                  <c:v>6.8</c:v>
                </c:pt>
                <c:pt idx="82">
                  <c:v>6.95</c:v>
                </c:pt>
                <c:pt idx="83">
                  <c:v>7.125</c:v>
                </c:pt>
                <c:pt idx="84">
                  <c:v>7.3</c:v>
                </c:pt>
                <c:pt idx="85">
                  <c:v>7.45</c:v>
                </c:pt>
                <c:pt idx="86">
                  <c:v>7.55</c:v>
                </c:pt>
                <c:pt idx="87">
                  <c:v>7.5750000000000002</c:v>
                </c:pt>
                <c:pt idx="88">
                  <c:v>7.5</c:v>
                </c:pt>
                <c:pt idx="89">
                  <c:v>7.45</c:v>
                </c:pt>
                <c:pt idx="90">
                  <c:v>7.4249999999999998</c:v>
                </c:pt>
                <c:pt idx="91">
                  <c:v>7.4249999999999998</c:v>
                </c:pt>
                <c:pt idx="92">
                  <c:v>7.4249999999999998</c:v>
                </c:pt>
                <c:pt idx="93">
                  <c:v>7.45</c:v>
                </c:pt>
                <c:pt idx="94">
                  <c:v>7.45</c:v>
                </c:pt>
                <c:pt idx="95">
                  <c:v>7.35</c:v>
                </c:pt>
                <c:pt idx="96">
                  <c:v>7.2249999999999996</c:v>
                </c:pt>
                <c:pt idx="97">
                  <c:v>7.0750000000000002</c:v>
                </c:pt>
                <c:pt idx="98">
                  <c:v>6.9249999999999998</c:v>
                </c:pt>
                <c:pt idx="99">
                  <c:v>6.7249999999999996</c:v>
                </c:pt>
              </c:numCache>
            </c:numRef>
          </c:val>
          <c:smooth val="0"/>
        </c:ser>
        <c:ser>
          <c:idx val="2"/>
          <c:order val="2"/>
          <c:tx>
            <c:v>path</c:v>
          </c:tx>
          <c:cat>
            <c:numRef>
              <c:f>data!$A$3:$A$845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data!$D$3:$D$845</c:f>
              <c:numCache>
                <c:formatCode>General</c:formatCode>
                <c:ptCount val="100"/>
                <c:pt idx="0">
                  <c:v>3.0015999999999998</c:v>
                </c:pt>
                <c:pt idx="1">
                  <c:v>3.0526</c:v>
                </c:pt>
                <c:pt idx="2">
                  <c:v>3.0743999999999998</c:v>
                </c:pt>
                <c:pt idx="3">
                  <c:v>3.0728</c:v>
                </c:pt>
                <c:pt idx="4">
                  <c:v>3.0636000000000001</c:v>
                </c:pt>
                <c:pt idx="5">
                  <c:v>3.0436000000000001</c:v>
                </c:pt>
                <c:pt idx="6">
                  <c:v>3.0209999999999999</c:v>
                </c:pt>
                <c:pt idx="7">
                  <c:v>2.9889000000000001</c:v>
                </c:pt>
                <c:pt idx="8">
                  <c:v>2.9466999999999999</c:v>
                </c:pt>
                <c:pt idx="9">
                  <c:v>2.9015</c:v>
                </c:pt>
                <c:pt idx="10">
                  <c:v>2.8654999999999999</c:v>
                </c:pt>
                <c:pt idx="11">
                  <c:v>2.8433999999999999</c:v>
                </c:pt>
                <c:pt idx="12">
                  <c:v>2.84</c:v>
                </c:pt>
                <c:pt idx="13">
                  <c:v>2.8489</c:v>
                </c:pt>
                <c:pt idx="14">
                  <c:v>2.8601000000000001</c:v>
                </c:pt>
                <c:pt idx="15">
                  <c:v>2.8715000000000002</c:v>
                </c:pt>
                <c:pt idx="16">
                  <c:v>2.8784999999999998</c:v>
                </c:pt>
                <c:pt idx="17">
                  <c:v>2.8864000000000001</c:v>
                </c:pt>
                <c:pt idx="18">
                  <c:v>2.8946000000000001</c:v>
                </c:pt>
                <c:pt idx="19">
                  <c:v>2.9091</c:v>
                </c:pt>
                <c:pt idx="20">
                  <c:v>2.9260999999999999</c:v>
                </c:pt>
                <c:pt idx="21">
                  <c:v>2.9432999999999998</c:v>
                </c:pt>
                <c:pt idx="22">
                  <c:v>2.9569000000000001</c:v>
                </c:pt>
                <c:pt idx="23">
                  <c:v>2.9639000000000002</c:v>
                </c:pt>
                <c:pt idx="24">
                  <c:v>2.9674</c:v>
                </c:pt>
                <c:pt idx="25">
                  <c:v>2.9695999999999998</c:v>
                </c:pt>
                <c:pt idx="26">
                  <c:v>2.9645999999999999</c:v>
                </c:pt>
                <c:pt idx="27">
                  <c:v>2.9578000000000002</c:v>
                </c:pt>
                <c:pt idx="28">
                  <c:v>2.9531000000000001</c:v>
                </c:pt>
                <c:pt idx="29">
                  <c:v>2.9432</c:v>
                </c:pt>
                <c:pt idx="30">
                  <c:v>2.9272999999999998</c:v>
                </c:pt>
                <c:pt idx="31">
                  <c:v>2.9058000000000002</c:v>
                </c:pt>
                <c:pt idx="32">
                  <c:v>2.8725999999999998</c:v>
                </c:pt>
                <c:pt idx="33">
                  <c:v>2.8393000000000002</c:v>
                </c:pt>
                <c:pt idx="34">
                  <c:v>2.8064</c:v>
                </c:pt>
                <c:pt idx="35">
                  <c:v>2.7686999999999999</c:v>
                </c:pt>
                <c:pt idx="36">
                  <c:v>2.7324000000000002</c:v>
                </c:pt>
                <c:pt idx="37">
                  <c:v>2.7052</c:v>
                </c:pt>
                <c:pt idx="38">
                  <c:v>2.6892</c:v>
                </c:pt>
                <c:pt idx="39">
                  <c:v>2.6896</c:v>
                </c:pt>
                <c:pt idx="40">
                  <c:v>2.6999</c:v>
                </c:pt>
                <c:pt idx="41">
                  <c:v>2.7086000000000001</c:v>
                </c:pt>
                <c:pt idx="42">
                  <c:v>2.7193999999999998</c:v>
                </c:pt>
                <c:pt idx="43">
                  <c:v>2.7364000000000002</c:v>
                </c:pt>
                <c:pt idx="44">
                  <c:v>2.7523</c:v>
                </c:pt>
                <c:pt idx="45">
                  <c:v>2.7732000000000001</c:v>
                </c:pt>
                <c:pt idx="46">
                  <c:v>2.8031000000000001</c:v>
                </c:pt>
                <c:pt idx="47">
                  <c:v>2.8338000000000001</c:v>
                </c:pt>
                <c:pt idx="48">
                  <c:v>2.8654000000000002</c:v>
                </c:pt>
                <c:pt idx="49">
                  <c:v>2.9001000000000001</c:v>
                </c:pt>
                <c:pt idx="50">
                  <c:v>2.9337</c:v>
                </c:pt>
                <c:pt idx="51">
                  <c:v>2.9672000000000001</c:v>
                </c:pt>
                <c:pt idx="52">
                  <c:v>3.0051999999999999</c:v>
                </c:pt>
                <c:pt idx="53">
                  <c:v>3.0417000000000001</c:v>
                </c:pt>
                <c:pt idx="54">
                  <c:v>3.0825</c:v>
                </c:pt>
                <c:pt idx="55">
                  <c:v>3.1282999999999999</c:v>
                </c:pt>
                <c:pt idx="56">
                  <c:v>3.1770999999999998</c:v>
                </c:pt>
                <c:pt idx="57">
                  <c:v>3.2277999999999998</c:v>
                </c:pt>
                <c:pt idx="58">
                  <c:v>3.2814999999999999</c:v>
                </c:pt>
                <c:pt idx="59">
                  <c:v>3.3134999999999999</c:v>
                </c:pt>
                <c:pt idx="60">
                  <c:v>3.3243</c:v>
                </c:pt>
                <c:pt idx="61">
                  <c:v>3.3273999999999999</c:v>
                </c:pt>
                <c:pt idx="62">
                  <c:v>3.3220999999999998</c:v>
                </c:pt>
                <c:pt idx="63">
                  <c:v>3.3086000000000002</c:v>
                </c:pt>
                <c:pt idx="64">
                  <c:v>3.2866</c:v>
                </c:pt>
                <c:pt idx="65">
                  <c:v>3.2464</c:v>
                </c:pt>
                <c:pt idx="66">
                  <c:v>3.1913</c:v>
                </c:pt>
                <c:pt idx="67">
                  <c:v>3.1282000000000001</c:v>
                </c:pt>
                <c:pt idx="68">
                  <c:v>3.0794999999999999</c:v>
                </c:pt>
                <c:pt idx="69">
                  <c:v>3.0507</c:v>
                </c:pt>
                <c:pt idx="70">
                  <c:v>2.9786000000000001</c:v>
                </c:pt>
                <c:pt idx="71">
                  <c:v>2.8795000000000002</c:v>
                </c:pt>
                <c:pt idx="72">
                  <c:v>2.7294</c:v>
                </c:pt>
                <c:pt idx="73">
                  <c:v>2.4986000000000002</c:v>
                </c:pt>
                <c:pt idx="74">
                  <c:v>2.1151</c:v>
                </c:pt>
                <c:pt idx="75">
                  <c:v>1.5839000000000001</c:v>
                </c:pt>
                <c:pt idx="76">
                  <c:v>0.87390000000000001</c:v>
                </c:pt>
                <c:pt idx="77">
                  <c:v>2.5100000000000001E-2</c:v>
                </c:pt>
                <c:pt idx="78">
                  <c:v>-0.81869999999999998</c:v>
                </c:pt>
                <c:pt idx="79">
                  <c:v>-1.5851</c:v>
                </c:pt>
                <c:pt idx="80">
                  <c:v>-2.2168000000000001</c:v>
                </c:pt>
                <c:pt idx="81">
                  <c:v>-2.6446999999999998</c:v>
                </c:pt>
                <c:pt idx="82">
                  <c:v>-2.6939000000000002</c:v>
                </c:pt>
                <c:pt idx="83">
                  <c:v>-2.5808</c:v>
                </c:pt>
                <c:pt idx="84">
                  <c:v>-2.4161000000000001</c:v>
                </c:pt>
                <c:pt idx="85">
                  <c:v>-2.2978999999999998</c:v>
                </c:pt>
                <c:pt idx="86">
                  <c:v>-2.2486999999999999</c:v>
                </c:pt>
                <c:pt idx="87">
                  <c:v>-2.2456</c:v>
                </c:pt>
                <c:pt idx="88">
                  <c:v>-2.2517</c:v>
                </c:pt>
                <c:pt idx="89">
                  <c:v>-2.2422</c:v>
                </c:pt>
                <c:pt idx="90">
                  <c:v>-2.2210999999999999</c:v>
                </c:pt>
                <c:pt idx="91">
                  <c:v>-2.2147000000000001</c:v>
                </c:pt>
                <c:pt idx="92">
                  <c:v>-2.2200000000000002</c:v>
                </c:pt>
                <c:pt idx="93">
                  <c:v>-2.2227999999999999</c:v>
                </c:pt>
                <c:pt idx="94">
                  <c:v>-2.2094999999999998</c:v>
                </c:pt>
                <c:pt idx="95">
                  <c:v>-2.1644000000000001</c:v>
                </c:pt>
                <c:pt idx="96">
                  <c:v>-2.0444</c:v>
                </c:pt>
                <c:pt idx="97">
                  <c:v>-1.835</c:v>
                </c:pt>
                <c:pt idx="98">
                  <c:v>-1.4861</c:v>
                </c:pt>
                <c:pt idx="99">
                  <c:v>-0.99970000000000003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54560"/>
        <c:axId val="48161152"/>
      </c:lineChart>
      <c:catAx>
        <c:axId val="4795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161152"/>
        <c:crosses val="autoZero"/>
        <c:auto val="1"/>
        <c:lblAlgn val="ctr"/>
        <c:lblOffset val="100"/>
        <c:noMultiLvlLbl val="0"/>
      </c:catAx>
      <c:valAx>
        <c:axId val="4816115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5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24</xdr:col>
      <xdr:colOff>104775</xdr:colOff>
      <xdr:row>46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27</xdr:col>
      <xdr:colOff>504825</xdr:colOff>
      <xdr:row>42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28574</xdr:rowOff>
    </xdr:from>
    <xdr:to>
      <xdr:col>25</xdr:col>
      <xdr:colOff>209550</xdr:colOff>
      <xdr:row>39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Y845" totalsRowShown="0">
  <autoFilter ref="A2:Y845">
    <filterColumn colId="1">
      <filters>
        <filter val="TRUE"/>
      </filters>
    </filterColumn>
  </autoFilter>
  <tableColumns count="25">
    <tableColumn id="1" name="Row Labels"/>
    <tableColumn id="3" name="Column3" dataDxfId="2">
      <calculatedColumnFormula>AND(Table2[[#This Row],[Row Labels]]&gt;=Sheet5!$J$43,Table2[[#This Row],[Row Labels]]&lt;=Sheet5!$K$43)</calculatedColumnFormula>
    </tableColumn>
    <tableColumn id="10" name="dry_line"/>
    <tableColumn id="2" name="Column2" dataDxfId="3">
      <calculatedColumnFormula>-Table2[[#This Row],[dry_line]]</calculatedColumnFormula>
    </tableColumn>
    <tableColumn id="11" name="wet_line"/>
    <tableColumn id="14" name="x"/>
    <tableColumn id="16" name="y"/>
    <tableColumn id="15" name="z"/>
    <tableColumn id="18" name="x2"/>
    <tableColumn id="20" name="y2"/>
    <tableColumn id="19" name="z2"/>
    <tableColumn id="22" name="section"/>
    <tableColumn id="23" name="score"/>
    <tableColumn id="47" name="right" dataDxfId="11">
      <calculatedColumnFormula>-Table2[[#This Row],[right3]]</calculatedColumnFormula>
    </tableColumn>
    <tableColumn id="26" name="left"/>
    <tableColumn id="27" name="right3"/>
    <tableColumn id="32" name="x3" dataDxfId="1">
      <calculatedColumnFormula>Table2[[#This Row],[x2]]+Table2[[#This Row],[x]]*Table2[[#This Row],[right3]]</calculatedColumnFormula>
    </tableColumn>
    <tableColumn id="33" name="y3" dataDxfId="0">
      <calculatedColumnFormula>Table2[[#This Row],[y2]]+Table2[[#This Row],[y]]*Table2[[#This Row],[right3]]</calculatedColumnFormula>
    </tableColumn>
    <tableColumn id="34" name="x4" dataDxfId="10">
      <calculatedColumnFormula>Table2[[#This Row],[x2]]-Table2[[#This Row],[x]]*Table2[[#This Row],[left]]</calculatedColumnFormula>
    </tableColumn>
    <tableColumn id="35" name="y4" dataDxfId="9">
      <calculatedColumnFormula>Table2[[#This Row],[y2]]-Table2[[#This Row],[y]]*Table2[[#This Row],[left]]</calculatedColumnFormula>
    </tableColumn>
    <tableColumn id="36" name="y5" dataDxfId="8">
      <calculatedColumnFormula>Table2[[#This Row],[x2]]+Table2[[#This Row],[x]]*Table2[[#This Row],[dry_line]]</calculatedColumnFormula>
    </tableColumn>
    <tableColumn id="37" name="y6" dataDxfId="7">
      <calculatedColumnFormula>Table2[[#This Row],[y2]]+Table2[[#This Row],[y]]*Table2[[#This Row],[dry_line]]</calculatedColumnFormula>
    </tableColumn>
    <tableColumn id="38" name="z3" dataDxfId="6">
      <calculatedColumnFormula>Table2[[#This Row],[z2]]+Table2[[#This Row],[z]]*Table2[[#This Row],[dry_line]]</calculatedColumnFormula>
    </tableColumn>
    <tableColumn id="40" name="right2" dataDxfId="5">
      <calculatedColumnFormula>-Table2[[#This Row],[right3]]+Table2[[#This Row],[dry_line]]</calculatedColumnFormula>
    </tableColumn>
    <tableColumn id="41" name="left2" dataDxfId="4">
      <calculatedColumnFormula>Table2[[#This Row],[left]]+Table2[[#This Row],[dry_line]]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5"/>
  <sheetViews>
    <sheetView tabSelected="1" workbookViewId="0">
      <selection activeCell="U802" sqref="U802"/>
    </sheetView>
  </sheetViews>
  <sheetFormatPr defaultRowHeight="15" x14ac:dyDescent="0.25"/>
  <cols>
    <col min="1" max="1" width="5.5703125" customWidth="1"/>
    <col min="2" max="13" width="8.28515625" customWidth="1"/>
    <col min="14" max="17" width="9.28515625" customWidth="1"/>
    <col min="18" max="19" width="9.28515625" style="2" customWidth="1"/>
    <col min="20" max="22" width="9.140625" style="2"/>
  </cols>
  <sheetData>
    <row r="1" spans="1:25" x14ac:dyDescent="0.25">
      <c r="C1" t="s">
        <v>3</v>
      </c>
      <c r="F1" t="s">
        <v>1</v>
      </c>
      <c r="I1" t="s">
        <v>0</v>
      </c>
      <c r="L1" t="s">
        <v>4</v>
      </c>
      <c r="N1" t="s">
        <v>2</v>
      </c>
      <c r="Q1" t="s">
        <v>18</v>
      </c>
      <c r="R1"/>
      <c r="S1" t="s">
        <v>24</v>
      </c>
      <c r="T1"/>
      <c r="U1" s="2" t="s">
        <v>25</v>
      </c>
      <c r="W1" s="2"/>
      <c r="X1" s="2" t="s">
        <v>30</v>
      </c>
      <c r="Y1" s="2"/>
    </row>
    <row r="2" spans="1:25" x14ac:dyDescent="0.25">
      <c r="A2" t="s">
        <v>5</v>
      </c>
      <c r="B2" t="s">
        <v>32</v>
      </c>
      <c r="C2" t="s">
        <v>16</v>
      </c>
      <c r="D2" t="s">
        <v>31</v>
      </c>
      <c r="E2" t="s">
        <v>17</v>
      </c>
      <c r="F2" t="s">
        <v>6</v>
      </c>
      <c r="G2" t="s">
        <v>8</v>
      </c>
      <c r="H2" t="s">
        <v>7</v>
      </c>
      <c r="I2" t="s">
        <v>9</v>
      </c>
      <c r="J2" t="s">
        <v>11</v>
      </c>
      <c r="K2" t="s">
        <v>10</v>
      </c>
      <c r="L2" t="s">
        <v>14</v>
      </c>
      <c r="M2" t="s">
        <v>15</v>
      </c>
      <c r="N2" t="s">
        <v>13</v>
      </c>
      <c r="O2" s="5" t="s">
        <v>12</v>
      </c>
      <c r="P2" t="s">
        <v>33</v>
      </c>
      <c r="Q2" t="s">
        <v>19</v>
      </c>
      <c r="R2" t="s">
        <v>20</v>
      </c>
      <c r="S2" t="s">
        <v>23</v>
      </c>
      <c r="T2" t="s">
        <v>21</v>
      </c>
      <c r="U2" s="2" t="s">
        <v>22</v>
      </c>
      <c r="V2" s="2" t="s">
        <v>26</v>
      </c>
      <c r="W2" s="2" t="s">
        <v>27</v>
      </c>
      <c r="X2" s="2" t="s">
        <v>28</v>
      </c>
      <c r="Y2" s="2" t="s">
        <v>29</v>
      </c>
    </row>
    <row r="3" spans="1:25" x14ac:dyDescent="0.25">
      <c r="A3">
        <v>1</v>
      </c>
      <c r="B3" t="b">
        <f>AND(Table2[[#This Row],[Row Labels]]&gt;=Sheet5!$J$43,Table2[[#This Row],[Row Labels]]&lt;=Sheet5!$K$43)</f>
        <v>1</v>
      </c>
      <c r="C3">
        <v>-3.0015999999999998</v>
      </c>
      <c r="D3">
        <f>-Table2[[#This Row],[dry_line]]</f>
        <v>3.0015999999999998</v>
      </c>
      <c r="E3">
        <v>-2.9546000000000001</v>
      </c>
      <c r="F3">
        <v>0.91859999999999997</v>
      </c>
      <c r="G3">
        <v>-0.39529999999999998</v>
      </c>
      <c r="H3">
        <v>0</v>
      </c>
      <c r="I3">
        <v>-313.84609999999998</v>
      </c>
      <c r="J3">
        <v>280.98360000000002</v>
      </c>
      <c r="K3">
        <v>3.3188</v>
      </c>
      <c r="L3">
        <v>2</v>
      </c>
      <c r="M3">
        <v>4232.5459999999985</v>
      </c>
      <c r="N3">
        <f>-Table2[[#This Row],[right3]]</f>
        <v>-9.9930000000000003</v>
      </c>
      <c r="O3">
        <v>4.9000000000000004</v>
      </c>
      <c r="P3">
        <v>9.9930000000000003</v>
      </c>
      <c r="Q3">
        <f>Table2[[#This Row],[x2]]+Table2[[#This Row],[x]]*Table2[[#This Row],[right3]]</f>
        <v>-304.66653019999995</v>
      </c>
      <c r="R3">
        <f>Table2[[#This Row],[y2]]+Table2[[#This Row],[y]]*Table2[[#This Row],[right3]]</f>
        <v>277.03336710000002</v>
      </c>
      <c r="S3" s="1">
        <f>Table2[[#This Row],[x2]]-Table2[[#This Row],[x]]*Table2[[#This Row],[left]]</f>
        <v>-318.34724</v>
      </c>
      <c r="T3" s="1">
        <f>Table2[[#This Row],[y2]]-Table2[[#This Row],[y]]*Table2[[#This Row],[left]]</f>
        <v>282.92057</v>
      </c>
      <c r="U3" s="3">
        <f>Table2[[#This Row],[x2]]+Table2[[#This Row],[x]]*Table2[[#This Row],[dry_line]]</f>
        <v>-316.60336975999996</v>
      </c>
      <c r="V3" s="3">
        <f>Table2[[#This Row],[y2]]+Table2[[#This Row],[y]]*Table2[[#This Row],[dry_line]]</f>
        <v>282.17013248000001</v>
      </c>
      <c r="W3" s="3">
        <f>Table2[[#This Row],[z2]]+Table2[[#This Row],[z]]*Table2[[#This Row],[dry_line]]</f>
        <v>3.3188</v>
      </c>
      <c r="X3" s="3">
        <f>-Table2[[#This Row],[right3]]+Table2[[#This Row],[dry_line]]</f>
        <v>-12.9946</v>
      </c>
      <c r="Y3" s="3">
        <f>Table2[[#This Row],[left]]+Table2[[#This Row],[dry_line]]</f>
        <v>1.8984000000000005</v>
      </c>
    </row>
    <row r="4" spans="1:25" x14ac:dyDescent="0.25">
      <c r="A4">
        <v>2</v>
      </c>
      <c r="B4" t="b">
        <f>AND(Table2[[#This Row],[Row Labels]]&gt;=Sheet5!$J$43,Table2[[#This Row],[Row Labels]]&lt;=Sheet5!$K$43)</f>
        <v>1</v>
      </c>
      <c r="C4">
        <v>-3.0526</v>
      </c>
      <c r="D4">
        <f>-Table2[[#This Row],[dry_line]]</f>
        <v>3.0526</v>
      </c>
      <c r="E4">
        <v>-2.9904000000000002</v>
      </c>
      <c r="F4">
        <v>0.91749999999999998</v>
      </c>
      <c r="G4">
        <v>-0.39779999999999999</v>
      </c>
      <c r="H4">
        <v>0</v>
      </c>
      <c r="I4">
        <v>-311.83710000000002</v>
      </c>
      <c r="J4">
        <v>285.58390000000003</v>
      </c>
      <c r="K4">
        <v>3.3187000000000002</v>
      </c>
      <c r="L4">
        <v>2</v>
      </c>
      <c r="M4">
        <v>4237.5659999999989</v>
      </c>
      <c r="N4">
        <f>-Table2[[#This Row],[right3]]</f>
        <v>-9.1120000000000001</v>
      </c>
      <c r="O4">
        <v>4.9249999999999998</v>
      </c>
      <c r="P4">
        <v>9.1120000000000001</v>
      </c>
      <c r="Q4">
        <f>Table2[[#This Row],[x2]]+Table2[[#This Row],[x]]*Table2[[#This Row],[right3]]</f>
        <v>-303.47684000000004</v>
      </c>
      <c r="R4">
        <f>Table2[[#This Row],[y2]]+Table2[[#This Row],[y]]*Table2[[#This Row],[right3]]</f>
        <v>281.95914640000001</v>
      </c>
      <c r="S4" s="1">
        <f>Table2[[#This Row],[x2]]-Table2[[#This Row],[x]]*Table2[[#This Row],[left]]</f>
        <v>-316.35578750000002</v>
      </c>
      <c r="T4" s="1">
        <f>Table2[[#This Row],[y2]]-Table2[[#This Row],[y]]*Table2[[#This Row],[left]]</f>
        <v>287.54306500000001</v>
      </c>
      <c r="U4" s="3">
        <f>Table2[[#This Row],[x2]]+Table2[[#This Row],[x]]*Table2[[#This Row],[dry_line]]</f>
        <v>-314.63786050000004</v>
      </c>
      <c r="V4" s="3">
        <f>Table2[[#This Row],[y2]]+Table2[[#This Row],[y]]*Table2[[#This Row],[dry_line]]</f>
        <v>286.79822428000006</v>
      </c>
      <c r="W4" s="3">
        <f>Table2[[#This Row],[z2]]+Table2[[#This Row],[z]]*Table2[[#This Row],[dry_line]]</f>
        <v>3.3187000000000002</v>
      </c>
      <c r="X4" s="3">
        <f>-Table2[[#This Row],[right3]]+Table2[[#This Row],[dry_line]]</f>
        <v>-12.1646</v>
      </c>
      <c r="Y4" s="3">
        <f>Table2[[#This Row],[left]]+Table2[[#This Row],[dry_line]]</f>
        <v>1.8723999999999998</v>
      </c>
    </row>
    <row r="5" spans="1:25" x14ac:dyDescent="0.25">
      <c r="A5">
        <v>3</v>
      </c>
      <c r="B5" t="b">
        <f>AND(Table2[[#This Row],[Row Labels]]&gt;=Sheet5!$J$43,Table2[[#This Row],[Row Labels]]&lt;=Sheet5!$K$43)</f>
        <v>1</v>
      </c>
      <c r="C5">
        <v>-3.0743999999999998</v>
      </c>
      <c r="D5">
        <f>-Table2[[#This Row],[dry_line]]</f>
        <v>3.0743999999999998</v>
      </c>
      <c r="E5">
        <v>-2.9935</v>
      </c>
      <c r="F5">
        <v>0.9194</v>
      </c>
      <c r="G5">
        <v>-0.39329999999999998</v>
      </c>
      <c r="H5">
        <v>0</v>
      </c>
      <c r="I5">
        <v>-309.85149999999999</v>
      </c>
      <c r="J5">
        <v>290.19779999999997</v>
      </c>
      <c r="K5">
        <v>3.3188</v>
      </c>
      <c r="L5">
        <v>2</v>
      </c>
      <c r="M5">
        <v>4242.5889999999999</v>
      </c>
      <c r="N5">
        <f>-Table2[[#This Row],[right3]]</f>
        <v>-8.2390000000000008</v>
      </c>
      <c r="O5">
        <v>4.95</v>
      </c>
      <c r="P5">
        <v>8.2390000000000008</v>
      </c>
      <c r="Q5">
        <f>Table2[[#This Row],[x2]]+Table2[[#This Row],[x]]*Table2[[#This Row],[right3]]</f>
        <v>-302.27656339999999</v>
      </c>
      <c r="R5">
        <f>Table2[[#This Row],[y2]]+Table2[[#This Row],[y]]*Table2[[#This Row],[right3]]</f>
        <v>286.95740129999996</v>
      </c>
      <c r="S5" s="1">
        <f>Table2[[#This Row],[x2]]-Table2[[#This Row],[x]]*Table2[[#This Row],[left]]</f>
        <v>-314.40253000000001</v>
      </c>
      <c r="T5" s="1">
        <f>Table2[[#This Row],[y2]]-Table2[[#This Row],[y]]*Table2[[#This Row],[left]]</f>
        <v>292.14463499999999</v>
      </c>
      <c r="U5" s="3">
        <f>Table2[[#This Row],[x2]]+Table2[[#This Row],[x]]*Table2[[#This Row],[dry_line]]</f>
        <v>-312.67810335999997</v>
      </c>
      <c r="V5" s="3">
        <f>Table2[[#This Row],[y2]]+Table2[[#This Row],[y]]*Table2[[#This Row],[dry_line]]</f>
        <v>291.40696151999998</v>
      </c>
      <c r="W5" s="3">
        <f>Table2[[#This Row],[z2]]+Table2[[#This Row],[z]]*Table2[[#This Row],[dry_line]]</f>
        <v>3.3188</v>
      </c>
      <c r="X5" s="3">
        <f>-Table2[[#This Row],[right3]]+Table2[[#This Row],[dry_line]]</f>
        <v>-11.313400000000001</v>
      </c>
      <c r="Y5" s="3">
        <f>Table2[[#This Row],[left]]+Table2[[#This Row],[dry_line]]</f>
        <v>1.8756000000000004</v>
      </c>
    </row>
    <row r="6" spans="1:25" x14ac:dyDescent="0.25">
      <c r="A6">
        <v>4</v>
      </c>
      <c r="B6" t="b">
        <f>AND(Table2[[#This Row],[Row Labels]]&gt;=Sheet5!$J$43,Table2[[#This Row],[Row Labels]]&lt;=Sheet5!$K$43)</f>
        <v>1</v>
      </c>
      <c r="C6">
        <v>-3.0728</v>
      </c>
      <c r="D6">
        <f>-Table2[[#This Row],[dry_line]]</f>
        <v>3.0728</v>
      </c>
      <c r="E6">
        <v>-2.9733000000000001</v>
      </c>
      <c r="F6">
        <v>0.92059999999999997</v>
      </c>
      <c r="G6">
        <v>-0.3906</v>
      </c>
      <c r="H6">
        <v>0</v>
      </c>
      <c r="I6">
        <v>-307.87209999999999</v>
      </c>
      <c r="J6">
        <v>294.8535</v>
      </c>
      <c r="K6">
        <v>3.3187000000000002</v>
      </c>
      <c r="L6">
        <v>2</v>
      </c>
      <c r="M6">
        <v>4247.648000000001</v>
      </c>
      <c r="N6">
        <f>-Table2[[#This Row],[right3]]</f>
        <v>-7.57</v>
      </c>
      <c r="O6">
        <v>4.95</v>
      </c>
      <c r="P6">
        <v>7.57</v>
      </c>
      <c r="Q6">
        <f>Table2[[#This Row],[x2]]+Table2[[#This Row],[x]]*Table2[[#This Row],[right3]]</f>
        <v>-300.90315799999996</v>
      </c>
      <c r="R6">
        <f>Table2[[#This Row],[y2]]+Table2[[#This Row],[y]]*Table2[[#This Row],[right3]]</f>
        <v>291.896658</v>
      </c>
      <c r="S6" s="1">
        <f>Table2[[#This Row],[x2]]-Table2[[#This Row],[x]]*Table2[[#This Row],[left]]</f>
        <v>-312.42906999999997</v>
      </c>
      <c r="T6" s="1">
        <f>Table2[[#This Row],[y2]]-Table2[[#This Row],[y]]*Table2[[#This Row],[left]]</f>
        <v>296.78697</v>
      </c>
      <c r="U6" s="3">
        <f>Table2[[#This Row],[x2]]+Table2[[#This Row],[x]]*Table2[[#This Row],[dry_line]]</f>
        <v>-310.70091967999997</v>
      </c>
      <c r="V6" s="3">
        <f>Table2[[#This Row],[y2]]+Table2[[#This Row],[y]]*Table2[[#This Row],[dry_line]]</f>
        <v>296.05373567999999</v>
      </c>
      <c r="W6" s="3">
        <f>Table2[[#This Row],[z2]]+Table2[[#This Row],[z]]*Table2[[#This Row],[dry_line]]</f>
        <v>3.3187000000000002</v>
      </c>
      <c r="X6" s="3">
        <f>-Table2[[#This Row],[right3]]+Table2[[#This Row],[dry_line]]</f>
        <v>-10.642800000000001</v>
      </c>
      <c r="Y6" s="3">
        <f>Table2[[#This Row],[left]]+Table2[[#This Row],[dry_line]]</f>
        <v>1.8772000000000002</v>
      </c>
    </row>
    <row r="7" spans="1:25" x14ac:dyDescent="0.25">
      <c r="A7">
        <v>5</v>
      </c>
      <c r="B7" t="b">
        <f>AND(Table2[[#This Row],[Row Labels]]&gt;=Sheet5!$J$43,Table2[[#This Row],[Row Labels]]&lt;=Sheet5!$K$43)</f>
        <v>1</v>
      </c>
      <c r="C7">
        <v>-3.0636000000000001</v>
      </c>
      <c r="D7">
        <f>-Table2[[#This Row],[dry_line]]</f>
        <v>3.0636000000000001</v>
      </c>
      <c r="E7">
        <v>-2.9462000000000002</v>
      </c>
      <c r="F7">
        <v>0.92120000000000002</v>
      </c>
      <c r="G7">
        <v>-0.38900000000000001</v>
      </c>
      <c r="H7">
        <v>0</v>
      </c>
      <c r="I7">
        <v>-305.91899999999998</v>
      </c>
      <c r="J7">
        <v>299.4665</v>
      </c>
      <c r="K7">
        <v>3.3187000000000002</v>
      </c>
      <c r="L7">
        <v>2</v>
      </c>
      <c r="M7">
        <v>4252.6569999999992</v>
      </c>
      <c r="N7">
        <f>-Table2[[#This Row],[right3]]</f>
        <v>-7.0339999999999998</v>
      </c>
      <c r="O7">
        <v>4.9249999999999998</v>
      </c>
      <c r="P7">
        <v>7.0339999999999998</v>
      </c>
      <c r="Q7">
        <f>Table2[[#This Row],[x2]]+Table2[[#This Row],[x]]*Table2[[#This Row],[right3]]</f>
        <v>-299.43927919999999</v>
      </c>
      <c r="R7">
        <f>Table2[[#This Row],[y2]]+Table2[[#This Row],[y]]*Table2[[#This Row],[right3]]</f>
        <v>296.73027400000001</v>
      </c>
      <c r="S7" s="1">
        <f>Table2[[#This Row],[x2]]-Table2[[#This Row],[x]]*Table2[[#This Row],[left]]</f>
        <v>-310.45590999999996</v>
      </c>
      <c r="T7" s="1">
        <f>Table2[[#This Row],[y2]]-Table2[[#This Row],[y]]*Table2[[#This Row],[left]]</f>
        <v>301.38232499999998</v>
      </c>
      <c r="U7" s="3">
        <f>Table2[[#This Row],[x2]]+Table2[[#This Row],[x]]*Table2[[#This Row],[dry_line]]</f>
        <v>-308.74118831999999</v>
      </c>
      <c r="V7" s="3">
        <f>Table2[[#This Row],[y2]]+Table2[[#This Row],[y]]*Table2[[#This Row],[dry_line]]</f>
        <v>300.65824040000001</v>
      </c>
      <c r="W7" s="3">
        <f>Table2[[#This Row],[z2]]+Table2[[#This Row],[z]]*Table2[[#This Row],[dry_line]]</f>
        <v>3.3187000000000002</v>
      </c>
      <c r="X7" s="3">
        <f>-Table2[[#This Row],[right3]]+Table2[[#This Row],[dry_line]]</f>
        <v>-10.0976</v>
      </c>
      <c r="Y7" s="3">
        <f>Table2[[#This Row],[left]]+Table2[[#This Row],[dry_line]]</f>
        <v>1.8613999999999997</v>
      </c>
    </row>
    <row r="8" spans="1:25" x14ac:dyDescent="0.25">
      <c r="A8">
        <v>6</v>
      </c>
      <c r="B8" t="b">
        <f>AND(Table2[[#This Row],[Row Labels]]&gt;=Sheet5!$J$43,Table2[[#This Row],[Row Labels]]&lt;=Sheet5!$K$43)</f>
        <v>1</v>
      </c>
      <c r="C8">
        <v>-3.0436000000000001</v>
      </c>
      <c r="D8">
        <f>-Table2[[#This Row],[dry_line]]</f>
        <v>3.0436000000000001</v>
      </c>
      <c r="E8">
        <v>-2.9079999999999999</v>
      </c>
      <c r="F8">
        <v>0.92159999999999997</v>
      </c>
      <c r="G8">
        <v>-0.3881</v>
      </c>
      <c r="H8">
        <v>0</v>
      </c>
      <c r="I8">
        <v>-303.94900000000001</v>
      </c>
      <c r="J8">
        <v>304.14359999999999</v>
      </c>
      <c r="K8">
        <v>3.3188</v>
      </c>
      <c r="L8">
        <v>2</v>
      </c>
      <c r="M8">
        <v>4257.732</v>
      </c>
      <c r="N8">
        <f>-Table2[[#This Row],[right3]]</f>
        <v>-6.6109999999999998</v>
      </c>
      <c r="O8">
        <v>4.9000000000000004</v>
      </c>
      <c r="P8">
        <v>6.6109999999999998</v>
      </c>
      <c r="Q8">
        <f>Table2[[#This Row],[x2]]+Table2[[#This Row],[x]]*Table2[[#This Row],[right3]]</f>
        <v>-297.8563024</v>
      </c>
      <c r="R8">
        <f>Table2[[#This Row],[y2]]+Table2[[#This Row],[y]]*Table2[[#This Row],[right3]]</f>
        <v>301.57787089999999</v>
      </c>
      <c r="S8" s="1">
        <f>Table2[[#This Row],[x2]]-Table2[[#This Row],[x]]*Table2[[#This Row],[left]]</f>
        <v>-308.46484000000004</v>
      </c>
      <c r="T8" s="1">
        <f>Table2[[#This Row],[y2]]-Table2[[#This Row],[y]]*Table2[[#This Row],[left]]</f>
        <v>306.04528999999997</v>
      </c>
      <c r="U8" s="3">
        <f>Table2[[#This Row],[x2]]+Table2[[#This Row],[x]]*Table2[[#This Row],[dry_line]]</f>
        <v>-306.75398175999999</v>
      </c>
      <c r="V8" s="3">
        <f>Table2[[#This Row],[y2]]+Table2[[#This Row],[y]]*Table2[[#This Row],[dry_line]]</f>
        <v>305.32482116</v>
      </c>
      <c r="W8" s="3">
        <f>Table2[[#This Row],[z2]]+Table2[[#This Row],[z]]*Table2[[#This Row],[dry_line]]</f>
        <v>3.3188</v>
      </c>
      <c r="X8" s="3">
        <f>-Table2[[#This Row],[right3]]+Table2[[#This Row],[dry_line]]</f>
        <v>-9.6546000000000003</v>
      </c>
      <c r="Y8" s="3">
        <f>Table2[[#This Row],[left]]+Table2[[#This Row],[dry_line]]</f>
        <v>1.8564000000000003</v>
      </c>
    </row>
    <row r="9" spans="1:25" x14ac:dyDescent="0.25">
      <c r="A9">
        <v>7</v>
      </c>
      <c r="B9" t="b">
        <f>AND(Table2[[#This Row],[Row Labels]]&gt;=Sheet5!$J$43,Table2[[#This Row],[Row Labels]]&lt;=Sheet5!$K$43)</f>
        <v>1</v>
      </c>
      <c r="C9">
        <v>-3.0209999999999999</v>
      </c>
      <c r="D9">
        <f>-Table2[[#This Row],[dry_line]]</f>
        <v>3.0209999999999999</v>
      </c>
      <c r="E9">
        <v>-2.8656999999999999</v>
      </c>
      <c r="F9">
        <v>0.92200000000000004</v>
      </c>
      <c r="G9">
        <v>-0.38729999999999998</v>
      </c>
      <c r="H9">
        <v>0</v>
      </c>
      <c r="I9">
        <v>-301.96800000000002</v>
      </c>
      <c r="J9">
        <v>308.8492</v>
      </c>
      <c r="K9">
        <v>3.3187000000000002</v>
      </c>
      <c r="L9">
        <v>2</v>
      </c>
      <c r="M9">
        <v>4262.8379999999997</v>
      </c>
      <c r="N9">
        <f>-Table2[[#This Row],[right3]]</f>
        <v>-6.2530000000000001</v>
      </c>
      <c r="O9">
        <v>4.875</v>
      </c>
      <c r="P9">
        <v>6.2530000000000001</v>
      </c>
      <c r="Q9">
        <f>Table2[[#This Row],[x2]]+Table2[[#This Row],[x]]*Table2[[#This Row],[right3]]</f>
        <v>-296.20273400000002</v>
      </c>
      <c r="R9">
        <f>Table2[[#This Row],[y2]]+Table2[[#This Row],[y]]*Table2[[#This Row],[right3]]</f>
        <v>306.42741310000002</v>
      </c>
      <c r="S9" s="1">
        <f>Table2[[#This Row],[x2]]-Table2[[#This Row],[x]]*Table2[[#This Row],[left]]</f>
        <v>-306.46275000000003</v>
      </c>
      <c r="T9" s="1">
        <f>Table2[[#This Row],[y2]]-Table2[[#This Row],[y]]*Table2[[#This Row],[left]]</f>
        <v>310.73728749999998</v>
      </c>
      <c r="U9" s="3">
        <f>Table2[[#This Row],[x2]]+Table2[[#This Row],[x]]*Table2[[#This Row],[dry_line]]</f>
        <v>-304.75336200000004</v>
      </c>
      <c r="V9" s="3">
        <f>Table2[[#This Row],[y2]]+Table2[[#This Row],[y]]*Table2[[#This Row],[dry_line]]</f>
        <v>310.0192333</v>
      </c>
      <c r="W9" s="3">
        <f>Table2[[#This Row],[z2]]+Table2[[#This Row],[z]]*Table2[[#This Row],[dry_line]]</f>
        <v>3.3187000000000002</v>
      </c>
      <c r="X9" s="3">
        <f>-Table2[[#This Row],[right3]]+Table2[[#This Row],[dry_line]]</f>
        <v>-9.2740000000000009</v>
      </c>
      <c r="Y9" s="3">
        <f>Table2[[#This Row],[left]]+Table2[[#This Row],[dry_line]]</f>
        <v>1.8540000000000001</v>
      </c>
    </row>
    <row r="10" spans="1:25" x14ac:dyDescent="0.25">
      <c r="A10">
        <v>8</v>
      </c>
      <c r="B10" t="b">
        <f>AND(Table2[[#This Row],[Row Labels]]&gt;=Sheet5!$J$43,Table2[[#This Row],[Row Labels]]&lt;=Sheet5!$K$43)</f>
        <v>1</v>
      </c>
      <c r="C10">
        <v>-2.9889000000000001</v>
      </c>
      <c r="D10">
        <f>-Table2[[#This Row],[dry_line]]</f>
        <v>2.9889000000000001</v>
      </c>
      <c r="E10">
        <v>-2.8096999999999999</v>
      </c>
      <c r="F10">
        <v>0.92249999999999999</v>
      </c>
      <c r="G10">
        <v>-0.38590000000000002</v>
      </c>
      <c r="H10">
        <v>0</v>
      </c>
      <c r="I10">
        <v>-300.00540000000001</v>
      </c>
      <c r="J10">
        <v>313.53129999999999</v>
      </c>
      <c r="K10">
        <v>3.3187000000000002</v>
      </c>
      <c r="L10">
        <v>2</v>
      </c>
      <c r="M10">
        <v>4267.9150000000009</v>
      </c>
      <c r="N10">
        <f>-Table2[[#This Row],[right3]]</f>
        <v>-6.1470000000000002</v>
      </c>
      <c r="O10">
        <v>4.8499999999999996</v>
      </c>
      <c r="P10">
        <v>6.1470000000000002</v>
      </c>
      <c r="Q10">
        <f>Table2[[#This Row],[x2]]+Table2[[#This Row],[x]]*Table2[[#This Row],[right3]]</f>
        <v>-294.33479249999999</v>
      </c>
      <c r="R10">
        <f>Table2[[#This Row],[y2]]+Table2[[#This Row],[y]]*Table2[[#This Row],[right3]]</f>
        <v>311.1591727</v>
      </c>
      <c r="S10" s="1">
        <f>Table2[[#This Row],[x2]]-Table2[[#This Row],[x]]*Table2[[#This Row],[left]]</f>
        <v>-304.47952500000002</v>
      </c>
      <c r="T10" s="1">
        <f>Table2[[#This Row],[y2]]-Table2[[#This Row],[y]]*Table2[[#This Row],[left]]</f>
        <v>315.40291500000001</v>
      </c>
      <c r="U10" s="3">
        <f>Table2[[#This Row],[x2]]+Table2[[#This Row],[x]]*Table2[[#This Row],[dry_line]]</f>
        <v>-302.76266025000001</v>
      </c>
      <c r="V10" s="3">
        <f>Table2[[#This Row],[y2]]+Table2[[#This Row],[y]]*Table2[[#This Row],[dry_line]]</f>
        <v>314.68471650999999</v>
      </c>
      <c r="W10" s="3">
        <f>Table2[[#This Row],[z2]]+Table2[[#This Row],[z]]*Table2[[#This Row],[dry_line]]</f>
        <v>3.3187000000000002</v>
      </c>
      <c r="X10" s="3">
        <f>-Table2[[#This Row],[right3]]+Table2[[#This Row],[dry_line]]</f>
        <v>-9.1358999999999995</v>
      </c>
      <c r="Y10" s="3">
        <f>Table2[[#This Row],[left]]+Table2[[#This Row],[dry_line]]</f>
        <v>1.8610999999999995</v>
      </c>
    </row>
    <row r="11" spans="1:25" x14ac:dyDescent="0.25">
      <c r="A11">
        <v>9</v>
      </c>
      <c r="B11" t="b">
        <f>AND(Table2[[#This Row],[Row Labels]]&gt;=Sheet5!$J$43,Table2[[#This Row],[Row Labels]]&lt;=Sheet5!$K$43)</f>
        <v>1</v>
      </c>
      <c r="C11">
        <v>-2.9466999999999999</v>
      </c>
      <c r="D11">
        <f>-Table2[[#This Row],[dry_line]]</f>
        <v>2.9466999999999999</v>
      </c>
      <c r="E11">
        <v>-2.7391999999999999</v>
      </c>
      <c r="F11">
        <v>0.92290000000000005</v>
      </c>
      <c r="G11">
        <v>-0.3851</v>
      </c>
      <c r="H11">
        <v>0</v>
      </c>
      <c r="I11">
        <v>-298.0609</v>
      </c>
      <c r="J11">
        <v>318.19</v>
      </c>
      <c r="K11">
        <v>3.3188</v>
      </c>
      <c r="L11">
        <v>2</v>
      </c>
      <c r="M11">
        <v>4272.9629999999997</v>
      </c>
      <c r="N11">
        <f>-Table2[[#This Row],[right3]]</f>
        <v>-6.1449999999999996</v>
      </c>
      <c r="O11">
        <v>4.8</v>
      </c>
      <c r="P11">
        <v>6.1449999999999996</v>
      </c>
      <c r="Q11">
        <f>Table2[[#This Row],[x2]]+Table2[[#This Row],[x]]*Table2[[#This Row],[right3]]</f>
        <v>-292.3896795</v>
      </c>
      <c r="R11">
        <f>Table2[[#This Row],[y2]]+Table2[[#This Row],[y]]*Table2[[#This Row],[right3]]</f>
        <v>315.82356049999999</v>
      </c>
      <c r="S11" s="1">
        <f>Table2[[#This Row],[x2]]-Table2[[#This Row],[x]]*Table2[[#This Row],[left]]</f>
        <v>-302.49081999999999</v>
      </c>
      <c r="T11" s="1">
        <f>Table2[[#This Row],[y2]]-Table2[[#This Row],[y]]*Table2[[#This Row],[left]]</f>
        <v>320.03847999999999</v>
      </c>
      <c r="U11" s="3">
        <f>Table2[[#This Row],[x2]]+Table2[[#This Row],[x]]*Table2[[#This Row],[dry_line]]</f>
        <v>-300.78040943000002</v>
      </c>
      <c r="V11" s="3">
        <f>Table2[[#This Row],[y2]]+Table2[[#This Row],[y]]*Table2[[#This Row],[dry_line]]</f>
        <v>319.32477417000001</v>
      </c>
      <c r="W11" s="3">
        <f>Table2[[#This Row],[z2]]+Table2[[#This Row],[z]]*Table2[[#This Row],[dry_line]]</f>
        <v>3.3188</v>
      </c>
      <c r="X11" s="3">
        <f>-Table2[[#This Row],[right3]]+Table2[[#This Row],[dry_line]]</f>
        <v>-9.0916999999999994</v>
      </c>
      <c r="Y11" s="3">
        <f>Table2[[#This Row],[left]]+Table2[[#This Row],[dry_line]]</f>
        <v>1.8532999999999999</v>
      </c>
    </row>
    <row r="12" spans="1:25" x14ac:dyDescent="0.25">
      <c r="A12">
        <v>10</v>
      </c>
      <c r="B12" t="b">
        <f>AND(Table2[[#This Row],[Row Labels]]&gt;=Sheet5!$J$43,Table2[[#This Row],[Row Labels]]&lt;=Sheet5!$K$43)</f>
        <v>1</v>
      </c>
      <c r="C12">
        <v>-2.9015</v>
      </c>
      <c r="D12">
        <f>-Table2[[#This Row],[dry_line]]</f>
        <v>2.9015</v>
      </c>
      <c r="E12">
        <v>-2.5367999999999999</v>
      </c>
      <c r="F12">
        <v>0.9224</v>
      </c>
      <c r="G12">
        <v>-0.38619999999999999</v>
      </c>
      <c r="H12">
        <v>0</v>
      </c>
      <c r="I12">
        <v>-296.12450000000001</v>
      </c>
      <c r="J12">
        <v>322.83080000000001</v>
      </c>
      <c r="K12">
        <v>3.3188</v>
      </c>
      <c r="L12">
        <v>2</v>
      </c>
      <c r="M12">
        <v>4277.9919999999984</v>
      </c>
      <c r="N12">
        <f>-Table2[[#This Row],[right3]]</f>
        <v>-6.149</v>
      </c>
      <c r="O12">
        <v>4.75</v>
      </c>
      <c r="P12">
        <v>6.149</v>
      </c>
      <c r="Q12">
        <f>Table2[[#This Row],[x2]]+Table2[[#This Row],[x]]*Table2[[#This Row],[right3]]</f>
        <v>-290.45266240000001</v>
      </c>
      <c r="R12">
        <f>Table2[[#This Row],[y2]]+Table2[[#This Row],[y]]*Table2[[#This Row],[right3]]</f>
        <v>320.45605620000003</v>
      </c>
      <c r="S12" s="1">
        <f>Table2[[#This Row],[x2]]-Table2[[#This Row],[x]]*Table2[[#This Row],[left]]</f>
        <v>-300.5059</v>
      </c>
      <c r="T12" s="1">
        <f>Table2[[#This Row],[y2]]-Table2[[#This Row],[y]]*Table2[[#This Row],[left]]</f>
        <v>324.66525000000001</v>
      </c>
      <c r="U12" s="3">
        <f>Table2[[#This Row],[x2]]+Table2[[#This Row],[x]]*Table2[[#This Row],[dry_line]]</f>
        <v>-298.80084360000001</v>
      </c>
      <c r="V12" s="3">
        <f>Table2[[#This Row],[y2]]+Table2[[#This Row],[y]]*Table2[[#This Row],[dry_line]]</f>
        <v>323.95135930000004</v>
      </c>
      <c r="W12" s="3">
        <f>Table2[[#This Row],[z2]]+Table2[[#This Row],[z]]*Table2[[#This Row],[dry_line]]</f>
        <v>3.3188</v>
      </c>
      <c r="X12" s="3">
        <f>-Table2[[#This Row],[right3]]+Table2[[#This Row],[dry_line]]</f>
        <v>-9.0504999999999995</v>
      </c>
      <c r="Y12" s="3">
        <f>Table2[[#This Row],[left]]+Table2[[#This Row],[dry_line]]</f>
        <v>1.8485</v>
      </c>
    </row>
    <row r="13" spans="1:25" x14ac:dyDescent="0.25">
      <c r="A13">
        <v>11</v>
      </c>
      <c r="B13" t="b">
        <f>AND(Table2[[#This Row],[Row Labels]]&gt;=Sheet5!$J$43,Table2[[#This Row],[Row Labels]]&lt;=Sheet5!$K$43)</f>
        <v>1</v>
      </c>
      <c r="C13">
        <v>-2.8654999999999999</v>
      </c>
      <c r="D13">
        <f>-Table2[[#This Row],[dry_line]]</f>
        <v>2.8654999999999999</v>
      </c>
      <c r="E13">
        <v>-2.4401999999999999</v>
      </c>
      <c r="F13">
        <v>0.92130000000000001</v>
      </c>
      <c r="G13">
        <v>-0.38890000000000002</v>
      </c>
      <c r="H13">
        <v>0</v>
      </c>
      <c r="I13">
        <v>-294.1549</v>
      </c>
      <c r="J13">
        <v>327.51850000000002</v>
      </c>
      <c r="K13">
        <v>3.3188</v>
      </c>
      <c r="L13">
        <v>2</v>
      </c>
      <c r="M13">
        <v>4283.0760000000009</v>
      </c>
      <c r="N13">
        <f>-Table2[[#This Row],[right3]]</f>
        <v>-6.2030000000000003</v>
      </c>
      <c r="O13">
        <v>4.7249999999999996</v>
      </c>
      <c r="P13">
        <v>6.2030000000000003</v>
      </c>
      <c r="Q13">
        <f>Table2[[#This Row],[x2]]+Table2[[#This Row],[x]]*Table2[[#This Row],[right3]]</f>
        <v>-288.4400761</v>
      </c>
      <c r="R13">
        <f>Table2[[#This Row],[y2]]+Table2[[#This Row],[y]]*Table2[[#This Row],[right3]]</f>
        <v>325.10615330000002</v>
      </c>
      <c r="S13" s="1">
        <f>Table2[[#This Row],[x2]]-Table2[[#This Row],[x]]*Table2[[#This Row],[left]]</f>
        <v>-298.50804249999999</v>
      </c>
      <c r="T13" s="1">
        <f>Table2[[#This Row],[y2]]-Table2[[#This Row],[y]]*Table2[[#This Row],[left]]</f>
        <v>329.35605250000003</v>
      </c>
      <c r="U13" s="3">
        <f>Table2[[#This Row],[x2]]+Table2[[#This Row],[x]]*Table2[[#This Row],[dry_line]]</f>
        <v>-296.79488514999997</v>
      </c>
      <c r="V13" s="3">
        <f>Table2[[#This Row],[y2]]+Table2[[#This Row],[y]]*Table2[[#This Row],[dry_line]]</f>
        <v>328.63289295000004</v>
      </c>
      <c r="W13" s="3">
        <f>Table2[[#This Row],[z2]]+Table2[[#This Row],[z]]*Table2[[#This Row],[dry_line]]</f>
        <v>3.3188</v>
      </c>
      <c r="X13" s="3">
        <f>-Table2[[#This Row],[right3]]+Table2[[#This Row],[dry_line]]</f>
        <v>-9.0685000000000002</v>
      </c>
      <c r="Y13" s="3">
        <f>Table2[[#This Row],[left]]+Table2[[#This Row],[dry_line]]</f>
        <v>1.8594999999999997</v>
      </c>
    </row>
    <row r="14" spans="1:25" x14ac:dyDescent="0.25">
      <c r="A14">
        <v>12</v>
      </c>
      <c r="B14" t="b">
        <f>AND(Table2[[#This Row],[Row Labels]]&gt;=Sheet5!$J$43,Table2[[#This Row],[Row Labels]]&lt;=Sheet5!$K$43)</f>
        <v>1</v>
      </c>
      <c r="C14">
        <v>-2.8433999999999999</v>
      </c>
      <c r="D14">
        <f>-Table2[[#This Row],[dry_line]]</f>
        <v>2.8433999999999999</v>
      </c>
      <c r="E14">
        <v>-2.3601000000000001</v>
      </c>
      <c r="F14">
        <v>0.91990000000000005</v>
      </c>
      <c r="G14">
        <v>-0.39219999999999999</v>
      </c>
      <c r="H14">
        <v>0</v>
      </c>
      <c r="I14">
        <v>-292.1703</v>
      </c>
      <c r="J14">
        <v>332.19920000000002</v>
      </c>
      <c r="K14">
        <v>3.3187000000000002</v>
      </c>
      <c r="L14">
        <v>2</v>
      </c>
      <c r="M14">
        <v>4288.16</v>
      </c>
      <c r="N14">
        <f>-Table2[[#This Row],[right3]]</f>
        <v>-6.3769999999999998</v>
      </c>
      <c r="O14">
        <v>4.7249999999999996</v>
      </c>
      <c r="P14">
        <v>6.3769999999999998</v>
      </c>
      <c r="Q14">
        <f>Table2[[#This Row],[x2]]+Table2[[#This Row],[x]]*Table2[[#This Row],[right3]]</f>
        <v>-286.3040977</v>
      </c>
      <c r="R14">
        <f>Table2[[#This Row],[y2]]+Table2[[#This Row],[y]]*Table2[[#This Row],[right3]]</f>
        <v>329.69814060000004</v>
      </c>
      <c r="S14" s="1">
        <f>Table2[[#This Row],[x2]]-Table2[[#This Row],[x]]*Table2[[#This Row],[left]]</f>
        <v>-296.51682749999998</v>
      </c>
      <c r="T14" s="1">
        <f>Table2[[#This Row],[y2]]-Table2[[#This Row],[y]]*Table2[[#This Row],[left]]</f>
        <v>334.052345</v>
      </c>
      <c r="U14" s="3">
        <f>Table2[[#This Row],[x2]]+Table2[[#This Row],[x]]*Table2[[#This Row],[dry_line]]</f>
        <v>-294.78594365999999</v>
      </c>
      <c r="V14" s="3">
        <f>Table2[[#This Row],[y2]]+Table2[[#This Row],[y]]*Table2[[#This Row],[dry_line]]</f>
        <v>333.31438148000001</v>
      </c>
      <c r="W14" s="3">
        <f>Table2[[#This Row],[z2]]+Table2[[#This Row],[z]]*Table2[[#This Row],[dry_line]]</f>
        <v>3.3187000000000002</v>
      </c>
      <c r="X14" s="3">
        <f>-Table2[[#This Row],[right3]]+Table2[[#This Row],[dry_line]]</f>
        <v>-9.2203999999999997</v>
      </c>
      <c r="Y14" s="3">
        <f>Table2[[#This Row],[left]]+Table2[[#This Row],[dry_line]]</f>
        <v>1.8815999999999997</v>
      </c>
    </row>
    <row r="15" spans="1:25" x14ac:dyDescent="0.25">
      <c r="A15">
        <v>13</v>
      </c>
      <c r="B15" t="b">
        <f>AND(Table2[[#This Row],[Row Labels]]&gt;=Sheet5!$J$43,Table2[[#This Row],[Row Labels]]&lt;=Sheet5!$K$43)</f>
        <v>1</v>
      </c>
      <c r="C15">
        <v>-2.84</v>
      </c>
      <c r="D15">
        <f>-Table2[[#This Row],[dry_line]]</f>
        <v>2.84</v>
      </c>
      <c r="E15">
        <v>-2.3029999999999999</v>
      </c>
      <c r="F15">
        <v>0.91849999999999998</v>
      </c>
      <c r="G15">
        <v>-0.39529999999999998</v>
      </c>
      <c r="H15">
        <v>0</v>
      </c>
      <c r="I15">
        <v>-290.14249999999998</v>
      </c>
      <c r="J15">
        <v>336.92809999999997</v>
      </c>
      <c r="K15">
        <v>3.3187000000000002</v>
      </c>
      <c r="L15">
        <v>2</v>
      </c>
      <c r="M15">
        <v>4293.3060000000005</v>
      </c>
      <c r="N15">
        <f>-Table2[[#This Row],[right3]]</f>
        <v>-6.5910000000000002</v>
      </c>
      <c r="O15">
        <v>4.7249999999999996</v>
      </c>
      <c r="P15">
        <v>6.5910000000000002</v>
      </c>
      <c r="Q15">
        <f>Table2[[#This Row],[x2]]+Table2[[#This Row],[x]]*Table2[[#This Row],[right3]]</f>
        <v>-284.08866649999999</v>
      </c>
      <c r="R15">
        <f>Table2[[#This Row],[y2]]+Table2[[#This Row],[y]]*Table2[[#This Row],[right3]]</f>
        <v>334.32267769999999</v>
      </c>
      <c r="S15" s="1">
        <f>Table2[[#This Row],[x2]]-Table2[[#This Row],[x]]*Table2[[#This Row],[left]]</f>
        <v>-294.48241250000001</v>
      </c>
      <c r="T15" s="1">
        <f>Table2[[#This Row],[y2]]-Table2[[#This Row],[y]]*Table2[[#This Row],[left]]</f>
        <v>338.79589249999998</v>
      </c>
      <c r="U15" s="3">
        <f>Table2[[#This Row],[x2]]+Table2[[#This Row],[x]]*Table2[[#This Row],[dry_line]]</f>
        <v>-292.75103999999999</v>
      </c>
      <c r="V15" s="3">
        <f>Table2[[#This Row],[y2]]+Table2[[#This Row],[y]]*Table2[[#This Row],[dry_line]]</f>
        <v>338.05075199999999</v>
      </c>
      <c r="W15" s="3">
        <f>Table2[[#This Row],[z2]]+Table2[[#This Row],[z]]*Table2[[#This Row],[dry_line]]</f>
        <v>3.3187000000000002</v>
      </c>
      <c r="X15" s="3">
        <f>-Table2[[#This Row],[right3]]+Table2[[#This Row],[dry_line]]</f>
        <v>-9.4310000000000009</v>
      </c>
      <c r="Y15" s="3">
        <f>Table2[[#This Row],[left]]+Table2[[#This Row],[dry_line]]</f>
        <v>1.8849999999999998</v>
      </c>
    </row>
    <row r="16" spans="1:25" x14ac:dyDescent="0.25">
      <c r="A16">
        <v>14</v>
      </c>
      <c r="B16" t="b">
        <f>AND(Table2[[#This Row],[Row Labels]]&gt;=Sheet5!$J$43,Table2[[#This Row],[Row Labels]]&lt;=Sheet5!$K$43)</f>
        <v>1</v>
      </c>
      <c r="C16">
        <v>-2.8489</v>
      </c>
      <c r="D16">
        <f>-Table2[[#This Row],[dry_line]]</f>
        <v>2.8489</v>
      </c>
      <c r="E16">
        <v>-2.2665999999999999</v>
      </c>
      <c r="F16">
        <v>0.91790000000000005</v>
      </c>
      <c r="G16">
        <v>-0.39689999999999998</v>
      </c>
      <c r="H16">
        <v>0</v>
      </c>
      <c r="I16">
        <v>-288.08769999999998</v>
      </c>
      <c r="J16">
        <v>341.68450000000001</v>
      </c>
      <c r="K16">
        <v>3.3187000000000002</v>
      </c>
      <c r="L16">
        <v>0</v>
      </c>
      <c r="M16">
        <v>4.5919999999999996</v>
      </c>
      <c r="N16">
        <f>-Table2[[#This Row],[right3]]</f>
        <v>-7.1879999999999997</v>
      </c>
      <c r="O16">
        <v>4.75</v>
      </c>
      <c r="P16">
        <v>7.1879999999999997</v>
      </c>
      <c r="Q16">
        <f>Table2[[#This Row],[x2]]+Table2[[#This Row],[x]]*Table2[[#This Row],[right3]]</f>
        <v>-281.48983479999998</v>
      </c>
      <c r="R16">
        <f>Table2[[#This Row],[y2]]+Table2[[#This Row],[y]]*Table2[[#This Row],[right3]]</f>
        <v>338.83158280000004</v>
      </c>
      <c r="S16" s="1">
        <f>Table2[[#This Row],[x2]]-Table2[[#This Row],[x]]*Table2[[#This Row],[left]]</f>
        <v>-292.44772499999999</v>
      </c>
      <c r="T16" s="1">
        <f>Table2[[#This Row],[y2]]-Table2[[#This Row],[y]]*Table2[[#This Row],[left]]</f>
        <v>343.56977499999999</v>
      </c>
      <c r="U16" s="3">
        <f>Table2[[#This Row],[x2]]+Table2[[#This Row],[x]]*Table2[[#This Row],[dry_line]]</f>
        <v>-290.70270531</v>
      </c>
      <c r="V16" s="3">
        <f>Table2[[#This Row],[y2]]+Table2[[#This Row],[y]]*Table2[[#This Row],[dry_line]]</f>
        <v>342.81522841000003</v>
      </c>
      <c r="W16" s="3">
        <f>Table2[[#This Row],[z2]]+Table2[[#This Row],[z]]*Table2[[#This Row],[dry_line]]</f>
        <v>3.3187000000000002</v>
      </c>
      <c r="X16" s="3">
        <f>-Table2[[#This Row],[right3]]+Table2[[#This Row],[dry_line]]</f>
        <v>-10.036899999999999</v>
      </c>
      <c r="Y16" s="3">
        <f>Table2[[#This Row],[left]]+Table2[[#This Row],[dry_line]]</f>
        <v>1.9011</v>
      </c>
    </row>
    <row r="17" spans="1:25" x14ac:dyDescent="0.25">
      <c r="A17">
        <v>15</v>
      </c>
      <c r="B17" t="b">
        <f>AND(Table2[[#This Row],[Row Labels]]&gt;=Sheet5!$J$43,Table2[[#This Row],[Row Labels]]&lt;=Sheet5!$K$43)</f>
        <v>1</v>
      </c>
      <c r="C17">
        <v>-2.8601000000000001</v>
      </c>
      <c r="D17">
        <f>-Table2[[#This Row],[dry_line]]</f>
        <v>2.8601000000000001</v>
      </c>
      <c r="E17">
        <v>-2.2452000000000001</v>
      </c>
      <c r="F17">
        <v>0.91779999999999995</v>
      </c>
      <c r="G17">
        <v>-0.39700000000000002</v>
      </c>
      <c r="H17">
        <v>0</v>
      </c>
      <c r="I17">
        <v>-286.07749999999999</v>
      </c>
      <c r="J17">
        <v>346.32979999999998</v>
      </c>
      <c r="K17">
        <v>3.3187000000000002</v>
      </c>
      <c r="L17">
        <v>0</v>
      </c>
      <c r="M17">
        <v>9.6539999999999999</v>
      </c>
      <c r="N17">
        <f>-Table2[[#This Row],[right3]]</f>
        <v>-7.2889999999999997</v>
      </c>
      <c r="O17">
        <v>4.7750000000000004</v>
      </c>
      <c r="P17">
        <v>7.2889999999999997</v>
      </c>
      <c r="Q17">
        <f>Table2[[#This Row],[x2]]+Table2[[#This Row],[x]]*Table2[[#This Row],[right3]]</f>
        <v>-279.3876558</v>
      </c>
      <c r="R17">
        <f>Table2[[#This Row],[y2]]+Table2[[#This Row],[y]]*Table2[[#This Row],[right3]]</f>
        <v>343.43606699999998</v>
      </c>
      <c r="S17" s="1">
        <f>Table2[[#This Row],[x2]]-Table2[[#This Row],[x]]*Table2[[#This Row],[left]]</f>
        <v>-290.45999499999999</v>
      </c>
      <c r="T17" s="1">
        <f>Table2[[#This Row],[y2]]-Table2[[#This Row],[y]]*Table2[[#This Row],[left]]</f>
        <v>348.22547499999996</v>
      </c>
      <c r="U17" s="3">
        <f>Table2[[#This Row],[x2]]+Table2[[#This Row],[x]]*Table2[[#This Row],[dry_line]]</f>
        <v>-288.70249977999998</v>
      </c>
      <c r="V17" s="3">
        <f>Table2[[#This Row],[y2]]+Table2[[#This Row],[y]]*Table2[[#This Row],[dry_line]]</f>
        <v>347.46525969999999</v>
      </c>
      <c r="W17" s="3">
        <f>Table2[[#This Row],[z2]]+Table2[[#This Row],[z]]*Table2[[#This Row],[dry_line]]</f>
        <v>3.3187000000000002</v>
      </c>
      <c r="X17" s="3">
        <f>-Table2[[#This Row],[right3]]+Table2[[#This Row],[dry_line]]</f>
        <v>-10.149100000000001</v>
      </c>
      <c r="Y17" s="3">
        <f>Table2[[#This Row],[left]]+Table2[[#This Row],[dry_line]]</f>
        <v>1.9149000000000003</v>
      </c>
    </row>
    <row r="18" spans="1:25" x14ac:dyDescent="0.25">
      <c r="A18">
        <v>16</v>
      </c>
      <c r="B18" t="b">
        <f>AND(Table2[[#This Row],[Row Labels]]&gt;=Sheet5!$J$43,Table2[[#This Row],[Row Labels]]&lt;=Sheet5!$K$43)</f>
        <v>1</v>
      </c>
      <c r="C18">
        <v>-2.8715000000000002</v>
      </c>
      <c r="D18">
        <f>-Table2[[#This Row],[dry_line]]</f>
        <v>2.8715000000000002</v>
      </c>
      <c r="E18">
        <v>-2.2357999999999998</v>
      </c>
      <c r="F18">
        <v>0.91800000000000004</v>
      </c>
      <c r="G18">
        <v>-0.39650000000000002</v>
      </c>
      <c r="H18">
        <v>0</v>
      </c>
      <c r="I18">
        <v>-284.02190000000002</v>
      </c>
      <c r="J18">
        <v>351.08330000000001</v>
      </c>
      <c r="K18">
        <v>3.3188</v>
      </c>
      <c r="L18">
        <v>0</v>
      </c>
      <c r="M18">
        <v>14.833</v>
      </c>
      <c r="N18">
        <f>-Table2[[#This Row],[right3]]</f>
        <v>-7.3710000000000004</v>
      </c>
      <c r="O18">
        <v>4.8</v>
      </c>
      <c r="P18">
        <v>7.3710000000000004</v>
      </c>
      <c r="Q18">
        <f>Table2[[#This Row],[x2]]+Table2[[#This Row],[x]]*Table2[[#This Row],[right3]]</f>
        <v>-277.25532200000004</v>
      </c>
      <c r="R18">
        <f>Table2[[#This Row],[y2]]+Table2[[#This Row],[y]]*Table2[[#This Row],[right3]]</f>
        <v>348.16069850000002</v>
      </c>
      <c r="S18" s="1">
        <f>Table2[[#This Row],[x2]]-Table2[[#This Row],[x]]*Table2[[#This Row],[left]]</f>
        <v>-288.42830000000004</v>
      </c>
      <c r="T18" s="1">
        <f>Table2[[#This Row],[y2]]-Table2[[#This Row],[y]]*Table2[[#This Row],[left]]</f>
        <v>352.98650000000004</v>
      </c>
      <c r="U18" s="3">
        <f>Table2[[#This Row],[x2]]+Table2[[#This Row],[x]]*Table2[[#This Row],[dry_line]]</f>
        <v>-286.657937</v>
      </c>
      <c r="V18" s="3">
        <f>Table2[[#This Row],[y2]]+Table2[[#This Row],[y]]*Table2[[#This Row],[dry_line]]</f>
        <v>352.22184974999999</v>
      </c>
      <c r="W18" s="3">
        <f>Table2[[#This Row],[z2]]+Table2[[#This Row],[z]]*Table2[[#This Row],[dry_line]]</f>
        <v>3.3188</v>
      </c>
      <c r="X18" s="3">
        <f>-Table2[[#This Row],[right3]]+Table2[[#This Row],[dry_line]]</f>
        <v>-10.2425</v>
      </c>
      <c r="Y18" s="3">
        <f>Table2[[#This Row],[left]]+Table2[[#This Row],[dry_line]]</f>
        <v>1.9284999999999997</v>
      </c>
    </row>
    <row r="19" spans="1:25" x14ac:dyDescent="0.25">
      <c r="A19">
        <v>17</v>
      </c>
      <c r="B19" t="b">
        <f>AND(Table2[[#This Row],[Row Labels]]&gt;=Sheet5!$J$43,Table2[[#This Row],[Row Labels]]&lt;=Sheet5!$K$43)</f>
        <v>1</v>
      </c>
      <c r="C19">
        <v>-2.8784999999999998</v>
      </c>
      <c r="D19">
        <f>-Table2[[#This Row],[dry_line]]</f>
        <v>2.8784999999999998</v>
      </c>
      <c r="E19">
        <v>-2.2374000000000001</v>
      </c>
      <c r="F19">
        <v>0.91839999999999999</v>
      </c>
      <c r="G19">
        <v>-0.39579999999999999</v>
      </c>
      <c r="H19">
        <v>-5.9999999999999995E-4</v>
      </c>
      <c r="I19">
        <v>-282.0403</v>
      </c>
      <c r="J19">
        <v>355.67809999999997</v>
      </c>
      <c r="K19">
        <v>3.3174000000000001</v>
      </c>
      <c r="L19">
        <v>0</v>
      </c>
      <c r="M19">
        <v>19.837</v>
      </c>
      <c r="N19">
        <f>-Table2[[#This Row],[right3]]</f>
        <v>-7.4290000000000003</v>
      </c>
      <c r="O19">
        <v>4.8</v>
      </c>
      <c r="P19">
        <v>7.4290000000000003</v>
      </c>
      <c r="Q19">
        <f>Table2[[#This Row],[x2]]+Table2[[#This Row],[x]]*Table2[[#This Row],[right3]]</f>
        <v>-275.21750639999999</v>
      </c>
      <c r="R19">
        <f>Table2[[#This Row],[y2]]+Table2[[#This Row],[y]]*Table2[[#This Row],[right3]]</f>
        <v>352.73770179999997</v>
      </c>
      <c r="S19" s="1">
        <f>Table2[[#This Row],[x2]]-Table2[[#This Row],[x]]*Table2[[#This Row],[left]]</f>
        <v>-286.44862000000001</v>
      </c>
      <c r="T19" s="1">
        <f>Table2[[#This Row],[y2]]-Table2[[#This Row],[y]]*Table2[[#This Row],[left]]</f>
        <v>357.57793999999996</v>
      </c>
      <c r="U19" s="3">
        <f>Table2[[#This Row],[x2]]+Table2[[#This Row],[x]]*Table2[[#This Row],[dry_line]]</f>
        <v>-284.68391439999999</v>
      </c>
      <c r="V19" s="3">
        <f>Table2[[#This Row],[y2]]+Table2[[#This Row],[y]]*Table2[[#This Row],[dry_line]]</f>
        <v>356.81741029999995</v>
      </c>
      <c r="W19" s="3">
        <f>Table2[[#This Row],[z2]]+Table2[[#This Row],[z]]*Table2[[#This Row],[dry_line]]</f>
        <v>3.3191271000000002</v>
      </c>
      <c r="X19" s="3">
        <f>-Table2[[#This Row],[right3]]+Table2[[#This Row],[dry_line]]</f>
        <v>-10.307500000000001</v>
      </c>
      <c r="Y19" s="3">
        <f>Table2[[#This Row],[left]]+Table2[[#This Row],[dry_line]]</f>
        <v>1.9215</v>
      </c>
    </row>
    <row r="20" spans="1:25" x14ac:dyDescent="0.25">
      <c r="A20">
        <v>18</v>
      </c>
      <c r="B20" t="b">
        <f>AND(Table2[[#This Row],[Row Labels]]&gt;=Sheet5!$J$43,Table2[[#This Row],[Row Labels]]&lt;=Sheet5!$K$43)</f>
        <v>1</v>
      </c>
      <c r="C20">
        <v>-2.8864000000000001</v>
      </c>
      <c r="D20">
        <f>-Table2[[#This Row],[dry_line]]</f>
        <v>2.8864000000000001</v>
      </c>
      <c r="E20">
        <v>-2.2490000000000001</v>
      </c>
      <c r="F20">
        <v>0.91849999999999998</v>
      </c>
      <c r="G20">
        <v>-0.39529999999999998</v>
      </c>
      <c r="H20">
        <v>-3.5000000000000001E-3</v>
      </c>
      <c r="I20">
        <v>-280.029</v>
      </c>
      <c r="J20">
        <v>360.34870000000001</v>
      </c>
      <c r="K20">
        <v>3.3058000000000001</v>
      </c>
      <c r="L20">
        <v>0</v>
      </c>
      <c r="M20">
        <v>24.922000000000001</v>
      </c>
      <c r="N20">
        <f>-Table2[[#This Row],[right3]]</f>
        <v>-7.4749999999999996</v>
      </c>
      <c r="O20">
        <v>4.8250000000000002</v>
      </c>
      <c r="P20">
        <v>7.4749999999999996</v>
      </c>
      <c r="Q20">
        <f>Table2[[#This Row],[x2]]+Table2[[#This Row],[x]]*Table2[[#This Row],[right3]]</f>
        <v>-273.16321249999999</v>
      </c>
      <c r="R20">
        <f>Table2[[#This Row],[y2]]+Table2[[#This Row],[y]]*Table2[[#This Row],[right3]]</f>
        <v>357.39383250000003</v>
      </c>
      <c r="S20" s="1">
        <f>Table2[[#This Row],[x2]]-Table2[[#This Row],[x]]*Table2[[#This Row],[left]]</f>
        <v>-284.46076249999999</v>
      </c>
      <c r="T20" s="1">
        <f>Table2[[#This Row],[y2]]-Table2[[#This Row],[y]]*Table2[[#This Row],[left]]</f>
        <v>362.25602250000003</v>
      </c>
      <c r="U20" s="3">
        <f>Table2[[#This Row],[x2]]+Table2[[#This Row],[x]]*Table2[[#This Row],[dry_line]]</f>
        <v>-282.68015839999998</v>
      </c>
      <c r="V20" s="3">
        <f>Table2[[#This Row],[y2]]+Table2[[#This Row],[y]]*Table2[[#This Row],[dry_line]]</f>
        <v>361.48969392000004</v>
      </c>
      <c r="W20" s="3">
        <f>Table2[[#This Row],[z2]]+Table2[[#This Row],[z]]*Table2[[#This Row],[dry_line]]</f>
        <v>3.3159024000000001</v>
      </c>
      <c r="X20" s="3">
        <f>-Table2[[#This Row],[right3]]+Table2[[#This Row],[dry_line]]</f>
        <v>-10.3614</v>
      </c>
      <c r="Y20" s="3">
        <f>Table2[[#This Row],[left]]+Table2[[#This Row],[dry_line]]</f>
        <v>1.9386000000000001</v>
      </c>
    </row>
    <row r="21" spans="1:25" x14ac:dyDescent="0.25">
      <c r="A21">
        <v>19</v>
      </c>
      <c r="B21" t="b">
        <f>AND(Table2[[#This Row],[Row Labels]]&gt;=Sheet5!$J$43,Table2[[#This Row],[Row Labels]]&lt;=Sheet5!$K$43)</f>
        <v>1</v>
      </c>
      <c r="C21">
        <v>-2.8946000000000001</v>
      </c>
      <c r="D21">
        <f>-Table2[[#This Row],[dry_line]]</f>
        <v>2.8946000000000001</v>
      </c>
      <c r="E21">
        <v>-2.2679</v>
      </c>
      <c r="F21">
        <v>0.91859999999999997</v>
      </c>
      <c r="G21">
        <v>-0.39510000000000001</v>
      </c>
      <c r="H21">
        <v>-7.4999999999999997E-3</v>
      </c>
      <c r="I21">
        <v>-278.05009999999999</v>
      </c>
      <c r="J21">
        <v>364.94959999999998</v>
      </c>
      <c r="K21">
        <v>3.2829000000000002</v>
      </c>
      <c r="L21">
        <v>0</v>
      </c>
      <c r="M21">
        <v>29.93</v>
      </c>
      <c r="N21">
        <f>-Table2[[#This Row],[right3]]</f>
        <v>-7.5010000000000003</v>
      </c>
      <c r="O21">
        <v>4.8250000000000002</v>
      </c>
      <c r="P21">
        <v>7.5010000000000003</v>
      </c>
      <c r="Q21">
        <f>Table2[[#This Row],[x2]]+Table2[[#This Row],[x]]*Table2[[#This Row],[right3]]</f>
        <v>-271.15968140000001</v>
      </c>
      <c r="R21">
        <f>Table2[[#This Row],[y2]]+Table2[[#This Row],[y]]*Table2[[#This Row],[right3]]</f>
        <v>361.98595489999997</v>
      </c>
      <c r="S21" s="1">
        <f>Table2[[#This Row],[x2]]-Table2[[#This Row],[x]]*Table2[[#This Row],[left]]</f>
        <v>-282.48234500000001</v>
      </c>
      <c r="T21" s="1">
        <f>Table2[[#This Row],[y2]]-Table2[[#This Row],[y]]*Table2[[#This Row],[left]]</f>
        <v>366.85595749999999</v>
      </c>
      <c r="U21" s="3">
        <f>Table2[[#This Row],[x2]]+Table2[[#This Row],[x]]*Table2[[#This Row],[dry_line]]</f>
        <v>-280.70907955999996</v>
      </c>
      <c r="V21" s="3">
        <f>Table2[[#This Row],[y2]]+Table2[[#This Row],[y]]*Table2[[#This Row],[dry_line]]</f>
        <v>366.09325645999996</v>
      </c>
      <c r="W21" s="3">
        <f>Table2[[#This Row],[z2]]+Table2[[#This Row],[z]]*Table2[[#This Row],[dry_line]]</f>
        <v>3.3046095000000002</v>
      </c>
      <c r="X21" s="3">
        <f>-Table2[[#This Row],[right3]]+Table2[[#This Row],[dry_line]]</f>
        <v>-10.3956</v>
      </c>
      <c r="Y21" s="3">
        <f>Table2[[#This Row],[left]]+Table2[[#This Row],[dry_line]]</f>
        <v>1.9304000000000001</v>
      </c>
    </row>
    <row r="22" spans="1:25" x14ac:dyDescent="0.25">
      <c r="A22">
        <v>20</v>
      </c>
      <c r="B22" t="b">
        <f>AND(Table2[[#This Row],[Row Labels]]&gt;=Sheet5!$J$43,Table2[[#This Row],[Row Labels]]&lt;=Sheet5!$K$43)</f>
        <v>1</v>
      </c>
      <c r="C22">
        <v>-2.9091</v>
      </c>
      <c r="D22">
        <f>-Table2[[#This Row],[dry_line]]</f>
        <v>2.9091</v>
      </c>
      <c r="E22">
        <v>-2.2978000000000001</v>
      </c>
      <c r="F22">
        <v>0.91849999999999998</v>
      </c>
      <c r="G22">
        <v>-0.39529999999999998</v>
      </c>
      <c r="H22">
        <v>-1.0500000000000001E-2</v>
      </c>
      <c r="I22">
        <v>-275.80759999999998</v>
      </c>
      <c r="J22">
        <v>370.16390000000001</v>
      </c>
      <c r="K22">
        <v>3.2515999999999998</v>
      </c>
      <c r="L22">
        <v>0</v>
      </c>
      <c r="M22">
        <v>35.606999999999999</v>
      </c>
      <c r="N22">
        <f>-Table2[[#This Row],[right3]]</f>
        <v>-7.4889999999999999</v>
      </c>
      <c r="O22">
        <v>4.8499999999999996</v>
      </c>
      <c r="P22">
        <v>7.4889999999999999</v>
      </c>
      <c r="Q22">
        <f>Table2[[#This Row],[x2]]+Table2[[#This Row],[x]]*Table2[[#This Row],[right3]]</f>
        <v>-268.92895349999998</v>
      </c>
      <c r="R22">
        <f>Table2[[#This Row],[y2]]+Table2[[#This Row],[y]]*Table2[[#This Row],[right3]]</f>
        <v>367.20349830000004</v>
      </c>
      <c r="S22" s="1">
        <f>Table2[[#This Row],[x2]]-Table2[[#This Row],[x]]*Table2[[#This Row],[left]]</f>
        <v>-280.26232499999998</v>
      </c>
      <c r="T22" s="1">
        <f>Table2[[#This Row],[y2]]-Table2[[#This Row],[y]]*Table2[[#This Row],[left]]</f>
        <v>372.08110500000004</v>
      </c>
      <c r="U22" s="3">
        <f>Table2[[#This Row],[x2]]+Table2[[#This Row],[x]]*Table2[[#This Row],[dry_line]]</f>
        <v>-278.47960834999998</v>
      </c>
      <c r="V22" s="3">
        <f>Table2[[#This Row],[y2]]+Table2[[#This Row],[y]]*Table2[[#This Row],[dry_line]]</f>
        <v>371.31386723000003</v>
      </c>
      <c r="W22" s="3">
        <f>Table2[[#This Row],[z2]]+Table2[[#This Row],[z]]*Table2[[#This Row],[dry_line]]</f>
        <v>3.2821455499999996</v>
      </c>
      <c r="X22" s="3">
        <f>-Table2[[#This Row],[right3]]+Table2[[#This Row],[dry_line]]</f>
        <v>-10.398099999999999</v>
      </c>
      <c r="Y22" s="3">
        <f>Table2[[#This Row],[left]]+Table2[[#This Row],[dry_line]]</f>
        <v>1.9408999999999996</v>
      </c>
    </row>
    <row r="23" spans="1:25" x14ac:dyDescent="0.25">
      <c r="A23">
        <v>21</v>
      </c>
      <c r="B23" t="b">
        <f>AND(Table2[[#This Row],[Row Labels]]&gt;=Sheet5!$J$43,Table2[[#This Row],[Row Labels]]&lt;=Sheet5!$K$43)</f>
        <v>1</v>
      </c>
      <c r="C23">
        <v>-2.9260999999999999</v>
      </c>
      <c r="D23">
        <f>-Table2[[#This Row],[dry_line]]</f>
        <v>2.9260999999999999</v>
      </c>
      <c r="E23">
        <v>-2.3315000000000001</v>
      </c>
      <c r="F23">
        <v>0.91849999999999998</v>
      </c>
      <c r="G23">
        <v>-0.3952</v>
      </c>
      <c r="H23">
        <v>-8.8000000000000005E-3</v>
      </c>
      <c r="I23">
        <v>-273.79020000000003</v>
      </c>
      <c r="J23">
        <v>374.84989999999999</v>
      </c>
      <c r="K23">
        <v>3.2214</v>
      </c>
      <c r="L23">
        <v>0</v>
      </c>
      <c r="M23">
        <v>40.707999999999998</v>
      </c>
      <c r="N23">
        <f>-Table2[[#This Row],[right3]]</f>
        <v>-7.4539999999999997</v>
      </c>
      <c r="O23">
        <v>4.875</v>
      </c>
      <c r="P23">
        <v>7.4539999999999997</v>
      </c>
      <c r="Q23">
        <f>Table2[[#This Row],[x2]]+Table2[[#This Row],[x]]*Table2[[#This Row],[right3]]</f>
        <v>-266.94370100000003</v>
      </c>
      <c r="R23">
        <f>Table2[[#This Row],[y2]]+Table2[[#This Row],[y]]*Table2[[#This Row],[right3]]</f>
        <v>371.90407920000001</v>
      </c>
      <c r="S23" s="1">
        <f>Table2[[#This Row],[x2]]-Table2[[#This Row],[x]]*Table2[[#This Row],[left]]</f>
        <v>-278.26788750000003</v>
      </c>
      <c r="T23" s="1">
        <f>Table2[[#This Row],[y2]]-Table2[[#This Row],[y]]*Table2[[#This Row],[left]]</f>
        <v>376.7765</v>
      </c>
      <c r="U23" s="3">
        <f>Table2[[#This Row],[x2]]+Table2[[#This Row],[x]]*Table2[[#This Row],[dry_line]]</f>
        <v>-276.47782285000005</v>
      </c>
      <c r="V23" s="3">
        <f>Table2[[#This Row],[y2]]+Table2[[#This Row],[y]]*Table2[[#This Row],[dry_line]]</f>
        <v>376.00629471999997</v>
      </c>
      <c r="W23" s="3">
        <f>Table2[[#This Row],[z2]]+Table2[[#This Row],[z]]*Table2[[#This Row],[dry_line]]</f>
        <v>3.2471496800000001</v>
      </c>
      <c r="X23" s="3">
        <f>-Table2[[#This Row],[right3]]+Table2[[#This Row],[dry_line]]</f>
        <v>-10.380099999999999</v>
      </c>
      <c r="Y23" s="3">
        <f>Table2[[#This Row],[left]]+Table2[[#This Row],[dry_line]]</f>
        <v>1.9489000000000001</v>
      </c>
    </row>
    <row r="24" spans="1:25" x14ac:dyDescent="0.25">
      <c r="A24">
        <v>22</v>
      </c>
      <c r="B24" t="b">
        <f>AND(Table2[[#This Row],[Row Labels]]&gt;=Sheet5!$J$43,Table2[[#This Row],[Row Labels]]&lt;=Sheet5!$K$43)</f>
        <v>1</v>
      </c>
      <c r="C24">
        <v>-2.9432999999999998</v>
      </c>
      <c r="D24">
        <f>-Table2[[#This Row],[dry_line]]</f>
        <v>2.9432999999999998</v>
      </c>
      <c r="E24">
        <v>-2.3658000000000001</v>
      </c>
      <c r="F24">
        <v>0.91890000000000005</v>
      </c>
      <c r="G24">
        <v>-0.39450000000000002</v>
      </c>
      <c r="H24">
        <v>-3.7000000000000002E-3</v>
      </c>
      <c r="I24">
        <v>-271.75880000000001</v>
      </c>
      <c r="J24">
        <v>379.57490000000001</v>
      </c>
      <c r="K24">
        <v>3.1880000000000002</v>
      </c>
      <c r="L24">
        <v>0</v>
      </c>
      <c r="M24">
        <v>45.851999999999997</v>
      </c>
      <c r="N24">
        <f>-Table2[[#This Row],[right3]]</f>
        <v>-7.4059999999999997</v>
      </c>
      <c r="O24">
        <v>4.875</v>
      </c>
      <c r="P24">
        <v>7.4059999999999997</v>
      </c>
      <c r="Q24">
        <f>Table2[[#This Row],[x2]]+Table2[[#This Row],[x]]*Table2[[#This Row],[right3]]</f>
        <v>-264.9534266</v>
      </c>
      <c r="R24">
        <f>Table2[[#This Row],[y2]]+Table2[[#This Row],[y]]*Table2[[#This Row],[right3]]</f>
        <v>376.653233</v>
      </c>
      <c r="S24" s="1">
        <f>Table2[[#This Row],[x2]]-Table2[[#This Row],[x]]*Table2[[#This Row],[left]]</f>
        <v>-276.23843750000003</v>
      </c>
      <c r="T24" s="1">
        <f>Table2[[#This Row],[y2]]-Table2[[#This Row],[y]]*Table2[[#This Row],[left]]</f>
        <v>381.4980875</v>
      </c>
      <c r="U24" s="3">
        <f>Table2[[#This Row],[x2]]+Table2[[#This Row],[x]]*Table2[[#This Row],[dry_line]]</f>
        <v>-274.46339836999999</v>
      </c>
      <c r="V24" s="3">
        <f>Table2[[#This Row],[y2]]+Table2[[#This Row],[y]]*Table2[[#This Row],[dry_line]]</f>
        <v>380.73603185000002</v>
      </c>
      <c r="W24" s="3">
        <f>Table2[[#This Row],[z2]]+Table2[[#This Row],[z]]*Table2[[#This Row],[dry_line]]</f>
        <v>3.1988902100000001</v>
      </c>
      <c r="X24" s="3">
        <f>-Table2[[#This Row],[right3]]+Table2[[#This Row],[dry_line]]</f>
        <v>-10.349299999999999</v>
      </c>
      <c r="Y24" s="3">
        <f>Table2[[#This Row],[left]]+Table2[[#This Row],[dry_line]]</f>
        <v>1.9317000000000002</v>
      </c>
    </row>
    <row r="25" spans="1:25" x14ac:dyDescent="0.25">
      <c r="A25">
        <v>23</v>
      </c>
      <c r="B25" t="b">
        <f>AND(Table2[[#This Row],[Row Labels]]&gt;=Sheet5!$J$43,Table2[[#This Row],[Row Labels]]&lt;=Sheet5!$K$43)</f>
        <v>1</v>
      </c>
      <c r="C25">
        <v>-2.9569000000000001</v>
      </c>
      <c r="D25">
        <f>-Table2[[#This Row],[dry_line]]</f>
        <v>2.9569000000000001</v>
      </c>
      <c r="E25">
        <v>-2.3946999999999998</v>
      </c>
      <c r="F25">
        <v>0.91949999999999998</v>
      </c>
      <c r="G25">
        <v>-0.3931</v>
      </c>
      <c r="H25">
        <v>-5.9999999999999995E-4</v>
      </c>
      <c r="I25">
        <v>-269.78609999999998</v>
      </c>
      <c r="J25">
        <v>384.17790000000002</v>
      </c>
      <c r="K25">
        <v>3.1555</v>
      </c>
      <c r="L25">
        <v>0</v>
      </c>
      <c r="M25">
        <v>50.86</v>
      </c>
      <c r="N25">
        <f>-Table2[[#This Row],[right3]]</f>
        <v>-7.3579999999999997</v>
      </c>
      <c r="O25">
        <v>4.9000000000000004</v>
      </c>
      <c r="P25">
        <v>7.3579999999999997</v>
      </c>
      <c r="Q25">
        <f>Table2[[#This Row],[x2]]+Table2[[#This Row],[x]]*Table2[[#This Row],[right3]]</f>
        <v>-263.020419</v>
      </c>
      <c r="R25">
        <f>Table2[[#This Row],[y2]]+Table2[[#This Row],[y]]*Table2[[#This Row],[right3]]</f>
        <v>381.28547020000002</v>
      </c>
      <c r="S25" s="1">
        <f>Table2[[#This Row],[x2]]-Table2[[#This Row],[x]]*Table2[[#This Row],[left]]</f>
        <v>-274.29165</v>
      </c>
      <c r="T25" s="1">
        <f>Table2[[#This Row],[y2]]-Table2[[#This Row],[y]]*Table2[[#This Row],[left]]</f>
        <v>386.10409000000004</v>
      </c>
      <c r="U25" s="3">
        <f>Table2[[#This Row],[x2]]+Table2[[#This Row],[x]]*Table2[[#This Row],[dry_line]]</f>
        <v>-272.50496955</v>
      </c>
      <c r="V25" s="3">
        <f>Table2[[#This Row],[y2]]+Table2[[#This Row],[y]]*Table2[[#This Row],[dry_line]]</f>
        <v>385.34025739000003</v>
      </c>
      <c r="W25" s="3">
        <f>Table2[[#This Row],[z2]]+Table2[[#This Row],[z]]*Table2[[#This Row],[dry_line]]</f>
        <v>3.1572741400000002</v>
      </c>
      <c r="X25" s="3">
        <f>-Table2[[#This Row],[right3]]+Table2[[#This Row],[dry_line]]</f>
        <v>-10.3149</v>
      </c>
      <c r="Y25" s="3">
        <f>Table2[[#This Row],[left]]+Table2[[#This Row],[dry_line]]</f>
        <v>1.9431000000000003</v>
      </c>
    </row>
    <row r="26" spans="1:25" x14ac:dyDescent="0.25">
      <c r="A26">
        <v>24</v>
      </c>
      <c r="B26" t="b">
        <f>AND(Table2[[#This Row],[Row Labels]]&gt;=Sheet5!$J$43,Table2[[#This Row],[Row Labels]]&lt;=Sheet5!$K$43)</f>
        <v>1</v>
      </c>
      <c r="C26">
        <v>-2.9639000000000002</v>
      </c>
      <c r="D26">
        <f>-Table2[[#This Row],[dry_line]]</f>
        <v>2.9639000000000002</v>
      </c>
      <c r="E26">
        <v>-2.4169</v>
      </c>
      <c r="F26">
        <v>0.92</v>
      </c>
      <c r="G26">
        <v>-0.39179999999999998</v>
      </c>
      <c r="H26">
        <v>0</v>
      </c>
      <c r="I26">
        <v>-267.75220000000002</v>
      </c>
      <c r="J26">
        <v>388.94749999999999</v>
      </c>
      <c r="K26">
        <v>3.1179000000000001</v>
      </c>
      <c r="L26">
        <v>0</v>
      </c>
      <c r="M26">
        <v>56.045000000000002</v>
      </c>
      <c r="N26">
        <f>-Table2[[#This Row],[right3]]</f>
        <v>-7.3010000000000002</v>
      </c>
      <c r="O26">
        <v>4.875</v>
      </c>
      <c r="P26">
        <v>7.3010000000000002</v>
      </c>
      <c r="Q26">
        <f>Table2[[#This Row],[x2]]+Table2[[#This Row],[x]]*Table2[[#This Row],[right3]]</f>
        <v>-261.03528</v>
      </c>
      <c r="R26">
        <f>Table2[[#This Row],[y2]]+Table2[[#This Row],[y]]*Table2[[#This Row],[right3]]</f>
        <v>386.0869682</v>
      </c>
      <c r="S26" s="1">
        <f>Table2[[#This Row],[x2]]-Table2[[#This Row],[x]]*Table2[[#This Row],[left]]</f>
        <v>-272.23720000000003</v>
      </c>
      <c r="T26" s="1">
        <f>Table2[[#This Row],[y2]]-Table2[[#This Row],[y]]*Table2[[#This Row],[left]]</f>
        <v>390.85752500000001</v>
      </c>
      <c r="U26" s="3">
        <f>Table2[[#This Row],[x2]]+Table2[[#This Row],[x]]*Table2[[#This Row],[dry_line]]</f>
        <v>-270.47898800000002</v>
      </c>
      <c r="V26" s="3">
        <f>Table2[[#This Row],[y2]]+Table2[[#This Row],[y]]*Table2[[#This Row],[dry_line]]</f>
        <v>390.10875601999999</v>
      </c>
      <c r="W26" s="3">
        <f>Table2[[#This Row],[z2]]+Table2[[#This Row],[z]]*Table2[[#This Row],[dry_line]]</f>
        <v>3.1179000000000001</v>
      </c>
      <c r="X26" s="3">
        <f>-Table2[[#This Row],[right3]]+Table2[[#This Row],[dry_line]]</f>
        <v>-10.264900000000001</v>
      </c>
      <c r="Y26" s="3">
        <f>Table2[[#This Row],[left]]+Table2[[#This Row],[dry_line]]</f>
        <v>1.9110999999999998</v>
      </c>
    </row>
    <row r="27" spans="1:25" x14ac:dyDescent="0.25">
      <c r="A27">
        <v>25</v>
      </c>
      <c r="B27" t="b">
        <f>AND(Table2[[#This Row],[Row Labels]]&gt;=Sheet5!$J$43,Table2[[#This Row],[Row Labels]]&lt;=Sheet5!$K$43)</f>
        <v>1</v>
      </c>
      <c r="C27">
        <v>-2.9674</v>
      </c>
      <c r="D27">
        <f>-Table2[[#This Row],[dry_line]]</f>
        <v>2.9674</v>
      </c>
      <c r="E27">
        <v>-2.4348000000000001</v>
      </c>
      <c r="F27">
        <v>0.92030000000000001</v>
      </c>
      <c r="G27">
        <v>-0.39119999999999999</v>
      </c>
      <c r="H27">
        <v>0</v>
      </c>
      <c r="I27">
        <v>-265.7604</v>
      </c>
      <c r="J27">
        <v>393.63040000000001</v>
      </c>
      <c r="K27">
        <v>3.0771000000000002</v>
      </c>
      <c r="L27">
        <v>0</v>
      </c>
      <c r="M27">
        <v>61.134</v>
      </c>
      <c r="N27">
        <f>-Table2[[#This Row],[right3]]</f>
        <v>-7.2389999999999999</v>
      </c>
      <c r="O27">
        <v>4.8250000000000002</v>
      </c>
      <c r="P27">
        <v>7.2389999999999999</v>
      </c>
      <c r="Q27">
        <f>Table2[[#This Row],[x2]]+Table2[[#This Row],[x]]*Table2[[#This Row],[right3]]</f>
        <v>-259.0983483</v>
      </c>
      <c r="R27">
        <f>Table2[[#This Row],[y2]]+Table2[[#This Row],[y]]*Table2[[#This Row],[right3]]</f>
        <v>390.79850320000003</v>
      </c>
      <c r="S27" s="1">
        <f>Table2[[#This Row],[x2]]-Table2[[#This Row],[x]]*Table2[[#This Row],[left]]</f>
        <v>-270.20084750000001</v>
      </c>
      <c r="T27" s="1">
        <f>Table2[[#This Row],[y2]]-Table2[[#This Row],[y]]*Table2[[#This Row],[left]]</f>
        <v>395.51794000000001</v>
      </c>
      <c r="U27" s="3">
        <f>Table2[[#This Row],[x2]]+Table2[[#This Row],[x]]*Table2[[#This Row],[dry_line]]</f>
        <v>-268.49129821999998</v>
      </c>
      <c r="V27" s="3">
        <f>Table2[[#This Row],[y2]]+Table2[[#This Row],[y]]*Table2[[#This Row],[dry_line]]</f>
        <v>394.79124688000002</v>
      </c>
      <c r="W27" s="3">
        <f>Table2[[#This Row],[z2]]+Table2[[#This Row],[z]]*Table2[[#This Row],[dry_line]]</f>
        <v>3.0771000000000002</v>
      </c>
      <c r="X27" s="3">
        <f>-Table2[[#This Row],[right3]]+Table2[[#This Row],[dry_line]]</f>
        <v>-10.2064</v>
      </c>
      <c r="Y27" s="3">
        <f>Table2[[#This Row],[left]]+Table2[[#This Row],[dry_line]]</f>
        <v>1.8576000000000001</v>
      </c>
    </row>
    <row r="28" spans="1:25" x14ac:dyDescent="0.25">
      <c r="A28">
        <v>26</v>
      </c>
      <c r="B28" t="b">
        <f>AND(Table2[[#This Row],[Row Labels]]&gt;=Sheet5!$J$43,Table2[[#This Row],[Row Labels]]&lt;=Sheet5!$K$43)</f>
        <v>1</v>
      </c>
      <c r="C28">
        <v>-2.9695999999999998</v>
      </c>
      <c r="D28">
        <f>-Table2[[#This Row],[dry_line]]</f>
        <v>2.9695999999999998</v>
      </c>
      <c r="E28">
        <v>-2.4517000000000002</v>
      </c>
      <c r="F28">
        <v>0.92049999999999998</v>
      </c>
      <c r="G28">
        <v>-0.39069999999999999</v>
      </c>
      <c r="H28">
        <v>0</v>
      </c>
      <c r="I28">
        <v>-263.73540000000003</v>
      </c>
      <c r="J28">
        <v>398.39670000000001</v>
      </c>
      <c r="K28">
        <v>3.0348000000000002</v>
      </c>
      <c r="L28">
        <v>0</v>
      </c>
      <c r="M28">
        <v>66.313000000000002</v>
      </c>
      <c r="N28">
        <f>-Table2[[#This Row],[right3]]</f>
        <v>-7.1630000000000003</v>
      </c>
      <c r="O28">
        <v>4.8250000000000002</v>
      </c>
      <c r="P28">
        <v>7.1630000000000003</v>
      </c>
      <c r="Q28">
        <f>Table2[[#This Row],[x2]]+Table2[[#This Row],[x]]*Table2[[#This Row],[right3]]</f>
        <v>-257.14185850000001</v>
      </c>
      <c r="R28">
        <f>Table2[[#This Row],[y2]]+Table2[[#This Row],[y]]*Table2[[#This Row],[right3]]</f>
        <v>395.59811589999998</v>
      </c>
      <c r="S28" s="1">
        <f>Table2[[#This Row],[x2]]-Table2[[#This Row],[x]]*Table2[[#This Row],[left]]</f>
        <v>-268.17681250000004</v>
      </c>
      <c r="T28" s="1">
        <f>Table2[[#This Row],[y2]]-Table2[[#This Row],[y]]*Table2[[#This Row],[left]]</f>
        <v>400.28182750000002</v>
      </c>
      <c r="U28" s="3">
        <f>Table2[[#This Row],[x2]]+Table2[[#This Row],[x]]*Table2[[#This Row],[dry_line]]</f>
        <v>-266.46891680000004</v>
      </c>
      <c r="V28" s="3">
        <f>Table2[[#This Row],[y2]]+Table2[[#This Row],[y]]*Table2[[#This Row],[dry_line]]</f>
        <v>399.55692271999999</v>
      </c>
      <c r="W28" s="3">
        <f>Table2[[#This Row],[z2]]+Table2[[#This Row],[z]]*Table2[[#This Row],[dry_line]]</f>
        <v>3.0348000000000002</v>
      </c>
      <c r="X28" s="3">
        <f>-Table2[[#This Row],[right3]]+Table2[[#This Row],[dry_line]]</f>
        <v>-10.1326</v>
      </c>
      <c r="Y28" s="3">
        <f>Table2[[#This Row],[left]]+Table2[[#This Row],[dry_line]]</f>
        <v>1.8554000000000004</v>
      </c>
    </row>
    <row r="29" spans="1:25" x14ac:dyDescent="0.25">
      <c r="A29">
        <v>27</v>
      </c>
      <c r="B29" t="b">
        <f>AND(Table2[[#This Row],[Row Labels]]&gt;=Sheet5!$J$43,Table2[[#This Row],[Row Labels]]&lt;=Sheet5!$K$43)</f>
        <v>1</v>
      </c>
      <c r="C29">
        <v>-2.9645999999999999</v>
      </c>
      <c r="D29">
        <f>-Table2[[#This Row],[dry_line]]</f>
        <v>2.9645999999999999</v>
      </c>
      <c r="E29">
        <v>-2.4660000000000002</v>
      </c>
      <c r="F29">
        <v>0.92069999999999996</v>
      </c>
      <c r="G29">
        <v>-0.39019999999999999</v>
      </c>
      <c r="H29">
        <v>-1E-4</v>
      </c>
      <c r="I29">
        <v>-261.774</v>
      </c>
      <c r="J29">
        <v>403.02199999999999</v>
      </c>
      <c r="K29">
        <v>2.9927999999999999</v>
      </c>
      <c r="L29">
        <v>0</v>
      </c>
      <c r="M29">
        <v>71.337000000000003</v>
      </c>
      <c r="N29">
        <f>-Table2[[#This Row],[right3]]</f>
        <v>-7.0880000000000001</v>
      </c>
      <c r="O29">
        <v>4.8250000000000002</v>
      </c>
      <c r="P29">
        <v>7.0880000000000001</v>
      </c>
      <c r="Q29">
        <f>Table2[[#This Row],[x2]]+Table2[[#This Row],[x]]*Table2[[#This Row],[right3]]</f>
        <v>-255.2480784</v>
      </c>
      <c r="R29">
        <f>Table2[[#This Row],[y2]]+Table2[[#This Row],[y]]*Table2[[#This Row],[right3]]</f>
        <v>400.25626239999997</v>
      </c>
      <c r="S29" s="1">
        <f>Table2[[#This Row],[x2]]-Table2[[#This Row],[x]]*Table2[[#This Row],[left]]</f>
        <v>-266.21637750000002</v>
      </c>
      <c r="T29" s="1">
        <f>Table2[[#This Row],[y2]]-Table2[[#This Row],[y]]*Table2[[#This Row],[left]]</f>
        <v>404.90471500000001</v>
      </c>
      <c r="U29" s="3">
        <f>Table2[[#This Row],[x2]]+Table2[[#This Row],[x]]*Table2[[#This Row],[dry_line]]</f>
        <v>-264.50350722000002</v>
      </c>
      <c r="V29" s="3">
        <f>Table2[[#This Row],[y2]]+Table2[[#This Row],[y]]*Table2[[#This Row],[dry_line]]</f>
        <v>404.17878691999999</v>
      </c>
      <c r="W29" s="3">
        <f>Table2[[#This Row],[z2]]+Table2[[#This Row],[z]]*Table2[[#This Row],[dry_line]]</f>
        <v>2.9930964599999998</v>
      </c>
      <c r="X29" s="3">
        <f>-Table2[[#This Row],[right3]]+Table2[[#This Row],[dry_line]]</f>
        <v>-10.0526</v>
      </c>
      <c r="Y29" s="3">
        <f>Table2[[#This Row],[left]]+Table2[[#This Row],[dry_line]]</f>
        <v>1.8604000000000003</v>
      </c>
    </row>
    <row r="30" spans="1:25" x14ac:dyDescent="0.25">
      <c r="A30">
        <v>28</v>
      </c>
      <c r="B30" t="b">
        <f>AND(Table2[[#This Row],[Row Labels]]&gt;=Sheet5!$J$43,Table2[[#This Row],[Row Labels]]&lt;=Sheet5!$K$43)</f>
        <v>1</v>
      </c>
      <c r="C30">
        <v>-2.9578000000000002</v>
      </c>
      <c r="D30">
        <f>-Table2[[#This Row],[dry_line]]</f>
        <v>2.9578000000000002</v>
      </c>
      <c r="E30">
        <v>-2.4792000000000001</v>
      </c>
      <c r="F30">
        <v>0.92090000000000005</v>
      </c>
      <c r="G30">
        <v>-0.38979999999999998</v>
      </c>
      <c r="H30">
        <v>-1E-4</v>
      </c>
      <c r="I30">
        <v>-259.78089999999997</v>
      </c>
      <c r="J30">
        <v>407.72710000000001</v>
      </c>
      <c r="K30">
        <v>2.9474</v>
      </c>
      <c r="L30">
        <v>0</v>
      </c>
      <c r="M30">
        <v>76.447000000000003</v>
      </c>
      <c r="N30">
        <f>-Table2[[#This Row],[right3]]</f>
        <v>-7.0010000000000003</v>
      </c>
      <c r="O30">
        <v>4.8250000000000002</v>
      </c>
      <c r="P30">
        <v>7.0010000000000003</v>
      </c>
      <c r="Q30">
        <f>Table2[[#This Row],[x2]]+Table2[[#This Row],[x]]*Table2[[#This Row],[right3]]</f>
        <v>-253.33367909999998</v>
      </c>
      <c r="R30">
        <f>Table2[[#This Row],[y2]]+Table2[[#This Row],[y]]*Table2[[#This Row],[right3]]</f>
        <v>404.99811019999999</v>
      </c>
      <c r="S30" s="1">
        <f>Table2[[#This Row],[x2]]-Table2[[#This Row],[x]]*Table2[[#This Row],[left]]</f>
        <v>-264.22424249999995</v>
      </c>
      <c r="T30" s="1">
        <f>Table2[[#This Row],[y2]]-Table2[[#This Row],[y]]*Table2[[#This Row],[left]]</f>
        <v>409.60788500000001</v>
      </c>
      <c r="U30" s="3">
        <f>Table2[[#This Row],[x2]]+Table2[[#This Row],[x]]*Table2[[#This Row],[dry_line]]</f>
        <v>-262.50473801999999</v>
      </c>
      <c r="V30" s="3">
        <f>Table2[[#This Row],[y2]]+Table2[[#This Row],[y]]*Table2[[#This Row],[dry_line]]</f>
        <v>408.88005043999999</v>
      </c>
      <c r="W30" s="3">
        <f>Table2[[#This Row],[z2]]+Table2[[#This Row],[z]]*Table2[[#This Row],[dry_line]]</f>
        <v>2.9476957800000001</v>
      </c>
      <c r="X30" s="3">
        <f>-Table2[[#This Row],[right3]]+Table2[[#This Row],[dry_line]]</f>
        <v>-9.9588000000000001</v>
      </c>
      <c r="Y30" s="3">
        <f>Table2[[#This Row],[left]]+Table2[[#This Row],[dry_line]]</f>
        <v>1.8672</v>
      </c>
    </row>
    <row r="31" spans="1:25" x14ac:dyDescent="0.25">
      <c r="A31">
        <v>29</v>
      </c>
      <c r="B31" t="b">
        <f>AND(Table2[[#This Row],[Row Labels]]&gt;=Sheet5!$J$43,Table2[[#This Row],[Row Labels]]&lt;=Sheet5!$K$43)</f>
        <v>1</v>
      </c>
      <c r="C31">
        <v>-2.9531000000000001</v>
      </c>
      <c r="D31">
        <f>-Table2[[#This Row],[dry_line]]</f>
        <v>2.9531000000000001</v>
      </c>
      <c r="E31">
        <v>-2.4910999999999999</v>
      </c>
      <c r="F31">
        <v>0.92110000000000003</v>
      </c>
      <c r="G31">
        <v>-0.38929999999999998</v>
      </c>
      <c r="H31">
        <v>-1E-4</v>
      </c>
      <c r="I31">
        <v>-257.82339999999999</v>
      </c>
      <c r="J31">
        <v>412.35410000000002</v>
      </c>
      <c r="K31">
        <v>2.9018999999999999</v>
      </c>
      <c r="L31">
        <v>0</v>
      </c>
      <c r="M31">
        <v>81.471000000000004</v>
      </c>
      <c r="N31">
        <f>-Table2[[#This Row],[right3]]</f>
        <v>-6.9139999999999997</v>
      </c>
      <c r="O31">
        <v>4.8250000000000002</v>
      </c>
      <c r="P31">
        <v>6.9139999999999997</v>
      </c>
      <c r="Q31">
        <f>Table2[[#This Row],[x2]]+Table2[[#This Row],[x]]*Table2[[#This Row],[right3]]</f>
        <v>-251.4549146</v>
      </c>
      <c r="R31">
        <f>Table2[[#This Row],[y2]]+Table2[[#This Row],[y]]*Table2[[#This Row],[right3]]</f>
        <v>409.66247980000003</v>
      </c>
      <c r="S31" s="1">
        <f>Table2[[#This Row],[x2]]-Table2[[#This Row],[x]]*Table2[[#This Row],[left]]</f>
        <v>-262.26770749999997</v>
      </c>
      <c r="T31" s="1">
        <f>Table2[[#This Row],[y2]]-Table2[[#This Row],[y]]*Table2[[#This Row],[left]]</f>
        <v>414.23247250000003</v>
      </c>
      <c r="U31" s="3">
        <f>Table2[[#This Row],[x2]]+Table2[[#This Row],[x]]*Table2[[#This Row],[dry_line]]</f>
        <v>-260.54350040999998</v>
      </c>
      <c r="V31" s="3">
        <f>Table2[[#This Row],[y2]]+Table2[[#This Row],[y]]*Table2[[#This Row],[dry_line]]</f>
        <v>413.50374183000002</v>
      </c>
      <c r="W31" s="3">
        <f>Table2[[#This Row],[z2]]+Table2[[#This Row],[z]]*Table2[[#This Row],[dry_line]]</f>
        <v>2.9021953099999998</v>
      </c>
      <c r="X31" s="3">
        <f>-Table2[[#This Row],[right3]]+Table2[[#This Row],[dry_line]]</f>
        <v>-9.8671000000000006</v>
      </c>
      <c r="Y31" s="3">
        <f>Table2[[#This Row],[left]]+Table2[[#This Row],[dry_line]]</f>
        <v>1.8719000000000001</v>
      </c>
    </row>
    <row r="32" spans="1:25" x14ac:dyDescent="0.25">
      <c r="A32">
        <v>30</v>
      </c>
      <c r="B32" t="b">
        <f>AND(Table2[[#This Row],[Row Labels]]&gt;=Sheet5!$J$43,Table2[[#This Row],[Row Labels]]&lt;=Sheet5!$K$43)</f>
        <v>1</v>
      </c>
      <c r="C32">
        <v>-2.9432</v>
      </c>
      <c r="D32">
        <f>-Table2[[#This Row],[dry_line]]</f>
        <v>2.9432</v>
      </c>
      <c r="E32">
        <v>-2.5009000000000001</v>
      </c>
      <c r="F32">
        <v>0.92130000000000001</v>
      </c>
      <c r="G32">
        <v>-0.38890000000000002</v>
      </c>
      <c r="H32">
        <v>-1E-4</v>
      </c>
      <c r="I32">
        <v>-255.8716</v>
      </c>
      <c r="J32">
        <v>416.97559999999999</v>
      </c>
      <c r="K32">
        <v>2.8578999999999999</v>
      </c>
      <c r="L32">
        <v>0</v>
      </c>
      <c r="M32">
        <v>86.488</v>
      </c>
      <c r="N32">
        <f>-Table2[[#This Row],[right3]]</f>
        <v>-6.8330000000000002</v>
      </c>
      <c r="O32">
        <v>4.7750000000000004</v>
      </c>
      <c r="P32">
        <v>6.8330000000000002</v>
      </c>
      <c r="Q32">
        <f>Table2[[#This Row],[x2]]+Table2[[#This Row],[x]]*Table2[[#This Row],[right3]]</f>
        <v>-249.5763571</v>
      </c>
      <c r="R32">
        <f>Table2[[#This Row],[y2]]+Table2[[#This Row],[y]]*Table2[[#This Row],[right3]]</f>
        <v>414.3182463</v>
      </c>
      <c r="S32" s="1">
        <f>Table2[[#This Row],[x2]]-Table2[[#This Row],[x]]*Table2[[#This Row],[left]]</f>
        <v>-260.27080749999999</v>
      </c>
      <c r="T32" s="1">
        <f>Table2[[#This Row],[y2]]-Table2[[#This Row],[y]]*Table2[[#This Row],[left]]</f>
        <v>418.83259749999996</v>
      </c>
      <c r="U32" s="3">
        <f>Table2[[#This Row],[x2]]+Table2[[#This Row],[x]]*Table2[[#This Row],[dry_line]]</f>
        <v>-258.58317016000001</v>
      </c>
      <c r="V32" s="3">
        <f>Table2[[#This Row],[y2]]+Table2[[#This Row],[y]]*Table2[[#This Row],[dry_line]]</f>
        <v>418.12021047999997</v>
      </c>
      <c r="W32" s="3">
        <f>Table2[[#This Row],[z2]]+Table2[[#This Row],[z]]*Table2[[#This Row],[dry_line]]</f>
        <v>2.85819432</v>
      </c>
      <c r="X32" s="3">
        <f>-Table2[[#This Row],[right3]]+Table2[[#This Row],[dry_line]]</f>
        <v>-9.7761999999999993</v>
      </c>
      <c r="Y32" s="3">
        <f>Table2[[#This Row],[left]]+Table2[[#This Row],[dry_line]]</f>
        <v>1.8318000000000003</v>
      </c>
    </row>
    <row r="33" spans="1:25" x14ac:dyDescent="0.25">
      <c r="A33">
        <v>31</v>
      </c>
      <c r="B33" t="b">
        <f>AND(Table2[[#This Row],[Row Labels]]&gt;=Sheet5!$J$43,Table2[[#This Row],[Row Labels]]&lt;=Sheet5!$K$43)</f>
        <v>1</v>
      </c>
      <c r="C33">
        <v>-2.9272999999999998</v>
      </c>
      <c r="D33">
        <f>-Table2[[#This Row],[dry_line]]</f>
        <v>2.9272999999999998</v>
      </c>
      <c r="E33">
        <v>-2.5095999999999998</v>
      </c>
      <c r="F33">
        <v>0.92149999999999999</v>
      </c>
      <c r="G33">
        <v>-0.38840000000000002</v>
      </c>
      <c r="H33">
        <v>-1E-4</v>
      </c>
      <c r="I33">
        <v>-253.92590000000001</v>
      </c>
      <c r="J33">
        <v>421.58710000000002</v>
      </c>
      <c r="K33">
        <v>2.8166000000000002</v>
      </c>
      <c r="L33">
        <v>0</v>
      </c>
      <c r="M33">
        <v>91.494</v>
      </c>
      <c r="N33">
        <f>-Table2[[#This Row],[right3]]</f>
        <v>-6.73</v>
      </c>
      <c r="O33">
        <v>4.7750000000000004</v>
      </c>
      <c r="P33">
        <v>6.73</v>
      </c>
      <c r="Q33">
        <f>Table2[[#This Row],[x2]]+Table2[[#This Row],[x]]*Table2[[#This Row],[right3]]</f>
        <v>-247.72420500000001</v>
      </c>
      <c r="R33">
        <f>Table2[[#This Row],[y2]]+Table2[[#This Row],[y]]*Table2[[#This Row],[right3]]</f>
        <v>418.97316800000004</v>
      </c>
      <c r="S33" s="1">
        <f>Table2[[#This Row],[x2]]-Table2[[#This Row],[x]]*Table2[[#This Row],[left]]</f>
        <v>-258.32606250000003</v>
      </c>
      <c r="T33" s="1">
        <f>Table2[[#This Row],[y2]]-Table2[[#This Row],[y]]*Table2[[#This Row],[left]]</f>
        <v>423.44171</v>
      </c>
      <c r="U33" s="3">
        <f>Table2[[#This Row],[x2]]+Table2[[#This Row],[x]]*Table2[[#This Row],[dry_line]]</f>
        <v>-256.62340695</v>
      </c>
      <c r="V33" s="3">
        <f>Table2[[#This Row],[y2]]+Table2[[#This Row],[y]]*Table2[[#This Row],[dry_line]]</f>
        <v>422.72406332000003</v>
      </c>
      <c r="W33" s="3">
        <f>Table2[[#This Row],[z2]]+Table2[[#This Row],[z]]*Table2[[#This Row],[dry_line]]</f>
        <v>2.8168927300000002</v>
      </c>
      <c r="X33" s="3">
        <f>-Table2[[#This Row],[right3]]+Table2[[#This Row],[dry_line]]</f>
        <v>-9.6572999999999993</v>
      </c>
      <c r="Y33" s="3">
        <f>Table2[[#This Row],[left]]+Table2[[#This Row],[dry_line]]</f>
        <v>1.8477000000000006</v>
      </c>
    </row>
    <row r="34" spans="1:25" x14ac:dyDescent="0.25">
      <c r="A34">
        <v>32</v>
      </c>
      <c r="B34" t="b">
        <f>AND(Table2[[#This Row],[Row Labels]]&gt;=Sheet5!$J$43,Table2[[#This Row],[Row Labels]]&lt;=Sheet5!$K$43)</f>
        <v>1</v>
      </c>
      <c r="C34">
        <v>-2.9058000000000002</v>
      </c>
      <c r="D34">
        <f>-Table2[[#This Row],[dry_line]]</f>
        <v>2.9058000000000002</v>
      </c>
      <c r="E34">
        <v>-2.5164</v>
      </c>
      <c r="F34">
        <v>0.92169999999999996</v>
      </c>
      <c r="G34">
        <v>-0.38800000000000001</v>
      </c>
      <c r="H34">
        <v>-1E-4</v>
      </c>
      <c r="I34">
        <v>-251.91980000000001</v>
      </c>
      <c r="J34">
        <v>426.35059999999999</v>
      </c>
      <c r="K34">
        <v>2.7745000000000002</v>
      </c>
      <c r="L34">
        <v>0</v>
      </c>
      <c r="M34">
        <v>96.662000000000006</v>
      </c>
      <c r="N34">
        <f>-Table2[[#This Row],[right3]]</f>
        <v>-6.6349999999999998</v>
      </c>
      <c r="O34">
        <v>4.7</v>
      </c>
      <c r="P34">
        <v>6.6349999999999998</v>
      </c>
      <c r="Q34">
        <f>Table2[[#This Row],[x2]]+Table2[[#This Row],[x]]*Table2[[#This Row],[right3]]</f>
        <v>-245.80432050000002</v>
      </c>
      <c r="R34">
        <f>Table2[[#This Row],[y2]]+Table2[[#This Row],[y]]*Table2[[#This Row],[right3]]</f>
        <v>423.77621999999997</v>
      </c>
      <c r="S34" s="1">
        <f>Table2[[#This Row],[x2]]-Table2[[#This Row],[x]]*Table2[[#This Row],[left]]</f>
        <v>-256.25179000000003</v>
      </c>
      <c r="T34" s="1">
        <f>Table2[[#This Row],[y2]]-Table2[[#This Row],[y]]*Table2[[#This Row],[left]]</f>
        <v>428.17419999999998</v>
      </c>
      <c r="U34" s="3">
        <f>Table2[[#This Row],[x2]]+Table2[[#This Row],[x]]*Table2[[#This Row],[dry_line]]</f>
        <v>-254.59807586000002</v>
      </c>
      <c r="V34" s="3">
        <f>Table2[[#This Row],[y2]]+Table2[[#This Row],[y]]*Table2[[#This Row],[dry_line]]</f>
        <v>427.47805039999997</v>
      </c>
      <c r="W34" s="3">
        <f>Table2[[#This Row],[z2]]+Table2[[#This Row],[z]]*Table2[[#This Row],[dry_line]]</f>
        <v>2.7747905800000003</v>
      </c>
      <c r="X34" s="3">
        <f>-Table2[[#This Row],[right3]]+Table2[[#This Row],[dry_line]]</f>
        <v>-9.5408000000000008</v>
      </c>
      <c r="Y34" s="3">
        <f>Table2[[#This Row],[left]]+Table2[[#This Row],[dry_line]]</f>
        <v>1.7942</v>
      </c>
    </row>
    <row r="35" spans="1:25" x14ac:dyDescent="0.25">
      <c r="A35">
        <v>33</v>
      </c>
      <c r="B35" t="b">
        <f>AND(Table2[[#This Row],[Row Labels]]&gt;=Sheet5!$J$43,Table2[[#This Row],[Row Labels]]&lt;=Sheet5!$K$43)</f>
        <v>1</v>
      </c>
      <c r="C35">
        <v>-2.8725999999999998</v>
      </c>
      <c r="D35">
        <f>-Table2[[#This Row],[dry_line]]</f>
        <v>2.8725999999999998</v>
      </c>
      <c r="E35">
        <v>-2.5219</v>
      </c>
      <c r="F35">
        <v>0.92169999999999996</v>
      </c>
      <c r="G35">
        <v>-0.38790000000000002</v>
      </c>
      <c r="H35">
        <v>0</v>
      </c>
      <c r="I35">
        <v>-249.886</v>
      </c>
      <c r="J35">
        <v>431.18439999999998</v>
      </c>
      <c r="K35">
        <v>2.7292999999999998</v>
      </c>
      <c r="L35">
        <v>0</v>
      </c>
      <c r="M35">
        <v>101.907</v>
      </c>
      <c r="N35">
        <f>-Table2[[#This Row],[right3]]</f>
        <v>-6.532</v>
      </c>
      <c r="O35">
        <v>4.6749999999999998</v>
      </c>
      <c r="P35">
        <v>6.532</v>
      </c>
      <c r="Q35">
        <f>Table2[[#This Row],[x2]]+Table2[[#This Row],[x]]*Table2[[#This Row],[right3]]</f>
        <v>-243.86545559999999</v>
      </c>
      <c r="R35">
        <f>Table2[[#This Row],[y2]]+Table2[[#This Row],[y]]*Table2[[#This Row],[right3]]</f>
        <v>428.65063720000001</v>
      </c>
      <c r="S35" s="1">
        <f>Table2[[#This Row],[x2]]-Table2[[#This Row],[x]]*Table2[[#This Row],[left]]</f>
        <v>-254.19494749999998</v>
      </c>
      <c r="T35" s="1">
        <f>Table2[[#This Row],[y2]]-Table2[[#This Row],[y]]*Table2[[#This Row],[left]]</f>
        <v>432.99783249999996</v>
      </c>
      <c r="U35" s="3">
        <f>Table2[[#This Row],[x2]]+Table2[[#This Row],[x]]*Table2[[#This Row],[dry_line]]</f>
        <v>-252.53367542000001</v>
      </c>
      <c r="V35" s="3">
        <f>Table2[[#This Row],[y2]]+Table2[[#This Row],[y]]*Table2[[#This Row],[dry_line]]</f>
        <v>432.29868153999996</v>
      </c>
      <c r="W35" s="3">
        <f>Table2[[#This Row],[z2]]+Table2[[#This Row],[z]]*Table2[[#This Row],[dry_line]]</f>
        <v>2.7292999999999998</v>
      </c>
      <c r="X35" s="3">
        <f>-Table2[[#This Row],[right3]]+Table2[[#This Row],[dry_line]]</f>
        <v>-9.4046000000000003</v>
      </c>
      <c r="Y35" s="3">
        <f>Table2[[#This Row],[left]]+Table2[[#This Row],[dry_line]]</f>
        <v>1.8024</v>
      </c>
    </row>
    <row r="36" spans="1:25" x14ac:dyDescent="0.25">
      <c r="A36">
        <v>34</v>
      </c>
      <c r="B36" t="b">
        <f>AND(Table2[[#This Row],[Row Labels]]&gt;=Sheet5!$J$43,Table2[[#This Row],[Row Labels]]&lt;=Sheet5!$K$43)</f>
        <v>1</v>
      </c>
      <c r="C36">
        <v>-2.8393000000000002</v>
      </c>
      <c r="D36">
        <f>-Table2[[#This Row],[dry_line]]</f>
        <v>2.8393000000000002</v>
      </c>
      <c r="E36">
        <v>-2.5289999999999999</v>
      </c>
      <c r="F36">
        <v>0.92169999999999996</v>
      </c>
      <c r="G36">
        <v>-0.38800000000000001</v>
      </c>
      <c r="H36">
        <v>1E-4</v>
      </c>
      <c r="I36">
        <v>-247.92949999999999</v>
      </c>
      <c r="J36">
        <v>435.83159999999998</v>
      </c>
      <c r="K36">
        <v>2.6869000000000001</v>
      </c>
      <c r="L36">
        <v>0</v>
      </c>
      <c r="M36">
        <v>106.949</v>
      </c>
      <c r="N36">
        <f>-Table2[[#This Row],[right3]]</f>
        <v>-6.4329999999999998</v>
      </c>
      <c r="O36">
        <v>4.6500000000000004</v>
      </c>
      <c r="P36">
        <v>6.4329999999999998</v>
      </c>
      <c r="Q36">
        <f>Table2[[#This Row],[x2]]+Table2[[#This Row],[x]]*Table2[[#This Row],[right3]]</f>
        <v>-242.0002039</v>
      </c>
      <c r="R36">
        <f>Table2[[#This Row],[y2]]+Table2[[#This Row],[y]]*Table2[[#This Row],[right3]]</f>
        <v>433.33559599999995</v>
      </c>
      <c r="S36" s="1">
        <f>Table2[[#This Row],[x2]]-Table2[[#This Row],[x]]*Table2[[#This Row],[left]]</f>
        <v>-252.215405</v>
      </c>
      <c r="T36" s="1">
        <f>Table2[[#This Row],[y2]]-Table2[[#This Row],[y]]*Table2[[#This Row],[left]]</f>
        <v>437.63579999999996</v>
      </c>
      <c r="U36" s="3">
        <f>Table2[[#This Row],[x2]]+Table2[[#This Row],[x]]*Table2[[#This Row],[dry_line]]</f>
        <v>-250.54648280999999</v>
      </c>
      <c r="V36" s="3">
        <f>Table2[[#This Row],[y2]]+Table2[[#This Row],[y]]*Table2[[#This Row],[dry_line]]</f>
        <v>436.93324839999997</v>
      </c>
      <c r="W36" s="3">
        <f>Table2[[#This Row],[z2]]+Table2[[#This Row],[z]]*Table2[[#This Row],[dry_line]]</f>
        <v>2.6866160699999999</v>
      </c>
      <c r="X36" s="3">
        <f>-Table2[[#This Row],[right3]]+Table2[[#This Row],[dry_line]]</f>
        <v>-9.2722999999999995</v>
      </c>
      <c r="Y36" s="3">
        <f>Table2[[#This Row],[left]]+Table2[[#This Row],[dry_line]]</f>
        <v>1.8107000000000002</v>
      </c>
    </row>
    <row r="37" spans="1:25" x14ac:dyDescent="0.25">
      <c r="A37">
        <v>35</v>
      </c>
      <c r="B37" t="b">
        <f>AND(Table2[[#This Row],[Row Labels]]&gt;=Sheet5!$J$43,Table2[[#This Row],[Row Labels]]&lt;=Sheet5!$K$43)</f>
        <v>1</v>
      </c>
      <c r="C37">
        <v>-2.8064</v>
      </c>
      <c r="D37">
        <f>-Table2[[#This Row],[dry_line]]</f>
        <v>2.8064</v>
      </c>
      <c r="E37">
        <v>-2.5367000000000002</v>
      </c>
      <c r="F37">
        <v>0.92159999999999997</v>
      </c>
      <c r="G37">
        <v>-0.3881</v>
      </c>
      <c r="H37">
        <v>-2.0000000000000001E-4</v>
      </c>
      <c r="I37">
        <v>-245.9109</v>
      </c>
      <c r="J37">
        <v>440.62670000000003</v>
      </c>
      <c r="K37">
        <v>2.649</v>
      </c>
      <c r="L37">
        <v>0</v>
      </c>
      <c r="M37">
        <v>112.152</v>
      </c>
      <c r="N37">
        <f>-Table2[[#This Row],[right3]]</f>
        <v>-6.327</v>
      </c>
      <c r="O37">
        <v>4.5999999999999996</v>
      </c>
      <c r="P37">
        <v>6.327</v>
      </c>
      <c r="Q37">
        <f>Table2[[#This Row],[x2]]+Table2[[#This Row],[x]]*Table2[[#This Row],[right3]]</f>
        <v>-240.07993679999998</v>
      </c>
      <c r="R37">
        <f>Table2[[#This Row],[y2]]+Table2[[#This Row],[y]]*Table2[[#This Row],[right3]]</f>
        <v>438.17119130000003</v>
      </c>
      <c r="S37" s="1">
        <f>Table2[[#This Row],[x2]]-Table2[[#This Row],[x]]*Table2[[#This Row],[left]]</f>
        <v>-250.15026</v>
      </c>
      <c r="T37" s="1">
        <f>Table2[[#This Row],[y2]]-Table2[[#This Row],[y]]*Table2[[#This Row],[left]]</f>
        <v>442.41196000000002</v>
      </c>
      <c r="U37" s="3">
        <f>Table2[[#This Row],[x2]]+Table2[[#This Row],[x]]*Table2[[#This Row],[dry_line]]</f>
        <v>-248.49727823999999</v>
      </c>
      <c r="V37" s="3">
        <f>Table2[[#This Row],[y2]]+Table2[[#This Row],[y]]*Table2[[#This Row],[dry_line]]</f>
        <v>441.71586384000005</v>
      </c>
      <c r="W37" s="3">
        <f>Table2[[#This Row],[z2]]+Table2[[#This Row],[z]]*Table2[[#This Row],[dry_line]]</f>
        <v>2.6495612799999999</v>
      </c>
      <c r="X37" s="3">
        <f>-Table2[[#This Row],[right3]]+Table2[[#This Row],[dry_line]]</f>
        <v>-9.1334</v>
      </c>
      <c r="Y37" s="3">
        <f>Table2[[#This Row],[left]]+Table2[[#This Row],[dry_line]]</f>
        <v>1.7935999999999996</v>
      </c>
    </row>
    <row r="38" spans="1:25" x14ac:dyDescent="0.25">
      <c r="A38">
        <v>36</v>
      </c>
      <c r="B38" t="b">
        <f>AND(Table2[[#This Row],[Row Labels]]&gt;=Sheet5!$J$43,Table2[[#This Row],[Row Labels]]&lt;=Sheet5!$K$43)</f>
        <v>1</v>
      </c>
      <c r="C38">
        <v>-2.7686999999999999</v>
      </c>
      <c r="D38">
        <f>-Table2[[#This Row],[dry_line]]</f>
        <v>2.7686999999999999</v>
      </c>
      <c r="E38">
        <v>-2.5461999999999998</v>
      </c>
      <c r="F38">
        <v>0.92149999999999999</v>
      </c>
      <c r="G38">
        <v>-0.38829999999999998</v>
      </c>
      <c r="H38">
        <v>-1E-4</v>
      </c>
      <c r="I38">
        <v>-243.79069999999999</v>
      </c>
      <c r="J38">
        <v>445.65899999999999</v>
      </c>
      <c r="K38">
        <v>2.6082000000000001</v>
      </c>
      <c r="L38">
        <v>0</v>
      </c>
      <c r="M38">
        <v>117.613</v>
      </c>
      <c r="N38">
        <f>-Table2[[#This Row],[right3]]</f>
        <v>-6.2149999999999999</v>
      </c>
      <c r="O38">
        <v>4.5250000000000004</v>
      </c>
      <c r="P38">
        <v>6.2149999999999999</v>
      </c>
      <c r="Q38">
        <f>Table2[[#This Row],[x2]]+Table2[[#This Row],[x]]*Table2[[#This Row],[right3]]</f>
        <v>-238.06357749999998</v>
      </c>
      <c r="R38">
        <f>Table2[[#This Row],[y2]]+Table2[[#This Row],[y]]*Table2[[#This Row],[right3]]</f>
        <v>443.24571550000002</v>
      </c>
      <c r="S38" s="1">
        <f>Table2[[#This Row],[x2]]-Table2[[#This Row],[x]]*Table2[[#This Row],[left]]</f>
        <v>-247.9604875</v>
      </c>
      <c r="T38" s="1">
        <f>Table2[[#This Row],[y2]]-Table2[[#This Row],[y]]*Table2[[#This Row],[left]]</f>
        <v>447.41605749999997</v>
      </c>
      <c r="U38" s="3">
        <f>Table2[[#This Row],[x2]]+Table2[[#This Row],[x]]*Table2[[#This Row],[dry_line]]</f>
        <v>-246.34205704999999</v>
      </c>
      <c r="V38" s="3">
        <f>Table2[[#This Row],[y2]]+Table2[[#This Row],[y]]*Table2[[#This Row],[dry_line]]</f>
        <v>446.73408620999999</v>
      </c>
      <c r="W38" s="3">
        <f>Table2[[#This Row],[z2]]+Table2[[#This Row],[z]]*Table2[[#This Row],[dry_line]]</f>
        <v>2.6084768700000001</v>
      </c>
      <c r="X38" s="3">
        <f>-Table2[[#This Row],[right3]]+Table2[[#This Row],[dry_line]]</f>
        <v>-8.9836999999999989</v>
      </c>
      <c r="Y38" s="3">
        <f>Table2[[#This Row],[left]]+Table2[[#This Row],[dry_line]]</f>
        <v>1.7563000000000004</v>
      </c>
    </row>
    <row r="39" spans="1:25" x14ac:dyDescent="0.25">
      <c r="A39">
        <v>37</v>
      </c>
      <c r="B39" t="b">
        <f>AND(Table2[[#This Row],[Row Labels]]&gt;=Sheet5!$J$43,Table2[[#This Row],[Row Labels]]&lt;=Sheet5!$K$43)</f>
        <v>1</v>
      </c>
      <c r="C39">
        <v>-2.7324000000000002</v>
      </c>
      <c r="D39">
        <f>-Table2[[#This Row],[dry_line]]</f>
        <v>2.7324000000000002</v>
      </c>
      <c r="E39">
        <v>-2.5541999999999998</v>
      </c>
      <c r="F39">
        <v>0.92149999999999999</v>
      </c>
      <c r="G39">
        <v>-0.38840000000000002</v>
      </c>
      <c r="H39">
        <v>-2.9999999999999997E-4</v>
      </c>
      <c r="I39">
        <v>-241.7911</v>
      </c>
      <c r="J39">
        <v>450.40469999999999</v>
      </c>
      <c r="K39">
        <v>2.5674999999999999</v>
      </c>
      <c r="L39">
        <v>0</v>
      </c>
      <c r="M39">
        <v>122.76300000000001</v>
      </c>
      <c r="N39">
        <f>-Table2[[#This Row],[right3]]</f>
        <v>-6.1139999999999999</v>
      </c>
      <c r="O39">
        <v>4.5</v>
      </c>
      <c r="P39">
        <v>6.1139999999999999</v>
      </c>
      <c r="Q39">
        <f>Table2[[#This Row],[x2]]+Table2[[#This Row],[x]]*Table2[[#This Row],[right3]]</f>
        <v>-236.157049</v>
      </c>
      <c r="R39">
        <f>Table2[[#This Row],[y2]]+Table2[[#This Row],[y]]*Table2[[#This Row],[right3]]</f>
        <v>448.03002240000001</v>
      </c>
      <c r="S39" s="1">
        <f>Table2[[#This Row],[x2]]-Table2[[#This Row],[x]]*Table2[[#This Row],[left]]</f>
        <v>-245.93785</v>
      </c>
      <c r="T39" s="1">
        <f>Table2[[#This Row],[y2]]-Table2[[#This Row],[y]]*Table2[[#This Row],[left]]</f>
        <v>452.15249999999997</v>
      </c>
      <c r="U39" s="3">
        <f>Table2[[#This Row],[x2]]+Table2[[#This Row],[x]]*Table2[[#This Row],[dry_line]]</f>
        <v>-244.3090066</v>
      </c>
      <c r="V39" s="3">
        <f>Table2[[#This Row],[y2]]+Table2[[#This Row],[y]]*Table2[[#This Row],[dry_line]]</f>
        <v>451.46596416</v>
      </c>
      <c r="W39" s="3">
        <f>Table2[[#This Row],[z2]]+Table2[[#This Row],[z]]*Table2[[#This Row],[dry_line]]</f>
        <v>2.5683197199999999</v>
      </c>
      <c r="X39" s="3">
        <f>-Table2[[#This Row],[right3]]+Table2[[#This Row],[dry_line]]</f>
        <v>-8.8463999999999992</v>
      </c>
      <c r="Y39" s="3">
        <f>Table2[[#This Row],[left]]+Table2[[#This Row],[dry_line]]</f>
        <v>1.7675999999999998</v>
      </c>
    </row>
    <row r="40" spans="1:25" x14ac:dyDescent="0.25">
      <c r="A40">
        <v>38</v>
      </c>
      <c r="B40" t="b">
        <f>AND(Table2[[#This Row],[Row Labels]]&gt;=Sheet5!$J$43,Table2[[#This Row],[Row Labels]]&lt;=Sheet5!$K$43)</f>
        <v>1</v>
      </c>
      <c r="C40">
        <v>-2.7052</v>
      </c>
      <c r="D40">
        <f>-Table2[[#This Row],[dry_line]]</f>
        <v>2.7052</v>
      </c>
      <c r="E40">
        <v>-2.5604</v>
      </c>
      <c r="F40">
        <v>0.92130000000000001</v>
      </c>
      <c r="G40">
        <v>-0.38890000000000002</v>
      </c>
      <c r="H40">
        <v>1E-4</v>
      </c>
      <c r="I40">
        <v>-239.84129999999999</v>
      </c>
      <c r="J40">
        <v>455.02839999999998</v>
      </c>
      <c r="K40">
        <v>2.5221</v>
      </c>
      <c r="L40">
        <v>0</v>
      </c>
      <c r="M40">
        <v>127.78100000000001</v>
      </c>
      <c r="N40">
        <f>-Table2[[#This Row],[right3]]</f>
        <v>-6.0119999999999996</v>
      </c>
      <c r="O40">
        <v>4.5</v>
      </c>
      <c r="P40">
        <v>6.0119999999999996</v>
      </c>
      <c r="Q40">
        <f>Table2[[#This Row],[x2]]+Table2[[#This Row],[x]]*Table2[[#This Row],[right3]]</f>
        <v>-234.30244439999998</v>
      </c>
      <c r="R40">
        <f>Table2[[#This Row],[y2]]+Table2[[#This Row],[y]]*Table2[[#This Row],[right3]]</f>
        <v>452.6903332</v>
      </c>
      <c r="S40" s="1">
        <f>Table2[[#This Row],[x2]]-Table2[[#This Row],[x]]*Table2[[#This Row],[left]]</f>
        <v>-243.98714999999999</v>
      </c>
      <c r="T40" s="1">
        <f>Table2[[#This Row],[y2]]-Table2[[#This Row],[y]]*Table2[[#This Row],[left]]</f>
        <v>456.77844999999996</v>
      </c>
      <c r="U40" s="3">
        <f>Table2[[#This Row],[x2]]+Table2[[#This Row],[x]]*Table2[[#This Row],[dry_line]]</f>
        <v>-242.33360076</v>
      </c>
      <c r="V40" s="3">
        <f>Table2[[#This Row],[y2]]+Table2[[#This Row],[y]]*Table2[[#This Row],[dry_line]]</f>
        <v>456.08045227999997</v>
      </c>
      <c r="W40" s="3">
        <f>Table2[[#This Row],[z2]]+Table2[[#This Row],[z]]*Table2[[#This Row],[dry_line]]</f>
        <v>2.5218294800000001</v>
      </c>
      <c r="X40" s="3">
        <f>-Table2[[#This Row],[right3]]+Table2[[#This Row],[dry_line]]</f>
        <v>-8.7172000000000001</v>
      </c>
      <c r="Y40" s="3">
        <f>Table2[[#This Row],[left]]+Table2[[#This Row],[dry_line]]</f>
        <v>1.7948</v>
      </c>
    </row>
    <row r="41" spans="1:25" x14ac:dyDescent="0.25">
      <c r="A41">
        <v>39</v>
      </c>
      <c r="B41" t="b">
        <f>AND(Table2[[#This Row],[Row Labels]]&gt;=Sheet5!$J$43,Table2[[#This Row],[Row Labels]]&lt;=Sheet5!$K$43)</f>
        <v>1</v>
      </c>
      <c r="C41">
        <v>-2.6892</v>
      </c>
      <c r="D41">
        <f>-Table2[[#This Row],[dry_line]]</f>
        <v>2.6892</v>
      </c>
      <c r="E41">
        <v>-2.5665</v>
      </c>
      <c r="F41">
        <v>0.92120000000000002</v>
      </c>
      <c r="G41">
        <v>-0.38919999999999999</v>
      </c>
      <c r="H41">
        <v>-1E-4</v>
      </c>
      <c r="I41">
        <v>-237.8663</v>
      </c>
      <c r="J41">
        <v>459.70359999999999</v>
      </c>
      <c r="K41">
        <v>2.4775</v>
      </c>
      <c r="L41">
        <v>0</v>
      </c>
      <c r="M41">
        <v>132.857</v>
      </c>
      <c r="N41">
        <f>-Table2[[#This Row],[right3]]</f>
        <v>-5.9139999999999997</v>
      </c>
      <c r="O41">
        <v>4.5</v>
      </c>
      <c r="P41">
        <v>5.9139999999999997</v>
      </c>
      <c r="Q41">
        <f>Table2[[#This Row],[x2]]+Table2[[#This Row],[x]]*Table2[[#This Row],[right3]]</f>
        <v>-232.4183232</v>
      </c>
      <c r="R41">
        <f>Table2[[#This Row],[y2]]+Table2[[#This Row],[y]]*Table2[[#This Row],[right3]]</f>
        <v>457.40187120000002</v>
      </c>
      <c r="S41" s="1">
        <f>Table2[[#This Row],[x2]]-Table2[[#This Row],[x]]*Table2[[#This Row],[left]]</f>
        <v>-242.01169999999999</v>
      </c>
      <c r="T41" s="1">
        <f>Table2[[#This Row],[y2]]-Table2[[#This Row],[y]]*Table2[[#This Row],[left]]</f>
        <v>461.45499999999998</v>
      </c>
      <c r="U41" s="3">
        <f>Table2[[#This Row],[x2]]+Table2[[#This Row],[x]]*Table2[[#This Row],[dry_line]]</f>
        <v>-240.34359104000001</v>
      </c>
      <c r="V41" s="3">
        <f>Table2[[#This Row],[y2]]+Table2[[#This Row],[y]]*Table2[[#This Row],[dry_line]]</f>
        <v>460.75023663999997</v>
      </c>
      <c r="W41" s="3">
        <f>Table2[[#This Row],[z2]]+Table2[[#This Row],[z]]*Table2[[#This Row],[dry_line]]</f>
        <v>2.4777689199999999</v>
      </c>
      <c r="X41" s="3">
        <f>-Table2[[#This Row],[right3]]+Table2[[#This Row],[dry_line]]</f>
        <v>-8.6031999999999993</v>
      </c>
      <c r="Y41" s="3">
        <f>Table2[[#This Row],[left]]+Table2[[#This Row],[dry_line]]</f>
        <v>1.8108</v>
      </c>
    </row>
    <row r="42" spans="1:25" x14ac:dyDescent="0.25">
      <c r="A42">
        <v>40</v>
      </c>
      <c r="B42" t="b">
        <f>AND(Table2[[#This Row],[Row Labels]]&gt;=Sheet5!$J$43,Table2[[#This Row],[Row Labels]]&lt;=Sheet5!$K$43)</f>
        <v>1</v>
      </c>
      <c r="C42">
        <v>-2.6896</v>
      </c>
      <c r="D42">
        <f>-Table2[[#This Row],[dry_line]]</f>
        <v>2.6896</v>
      </c>
      <c r="E42">
        <v>-2.5684</v>
      </c>
      <c r="F42">
        <v>0.92110000000000003</v>
      </c>
      <c r="G42">
        <v>-0.38929999999999998</v>
      </c>
      <c r="H42">
        <v>-1E-4</v>
      </c>
      <c r="I42">
        <v>-235.86879999999999</v>
      </c>
      <c r="J42">
        <v>464.43079999999998</v>
      </c>
      <c r="K42">
        <v>2.4285000000000001</v>
      </c>
      <c r="L42">
        <v>0</v>
      </c>
      <c r="M42">
        <v>137.989</v>
      </c>
      <c r="N42">
        <f>-Table2[[#This Row],[right3]]</f>
        <v>-5.82</v>
      </c>
      <c r="O42">
        <v>4.4749999999999996</v>
      </c>
      <c r="P42">
        <v>5.82</v>
      </c>
      <c r="Q42">
        <f>Table2[[#This Row],[x2]]+Table2[[#This Row],[x]]*Table2[[#This Row],[right3]]</f>
        <v>-230.50799799999999</v>
      </c>
      <c r="R42">
        <f>Table2[[#This Row],[y2]]+Table2[[#This Row],[y]]*Table2[[#This Row],[right3]]</f>
        <v>462.165074</v>
      </c>
      <c r="S42" s="1">
        <f>Table2[[#This Row],[x2]]-Table2[[#This Row],[x]]*Table2[[#This Row],[left]]</f>
        <v>-239.9907225</v>
      </c>
      <c r="T42" s="1">
        <f>Table2[[#This Row],[y2]]-Table2[[#This Row],[y]]*Table2[[#This Row],[left]]</f>
        <v>466.17291749999998</v>
      </c>
      <c r="U42" s="3">
        <f>Table2[[#This Row],[x2]]+Table2[[#This Row],[x]]*Table2[[#This Row],[dry_line]]</f>
        <v>-238.34619056</v>
      </c>
      <c r="V42" s="3">
        <f>Table2[[#This Row],[y2]]+Table2[[#This Row],[y]]*Table2[[#This Row],[dry_line]]</f>
        <v>465.47786127999996</v>
      </c>
      <c r="W42" s="3">
        <f>Table2[[#This Row],[z2]]+Table2[[#This Row],[z]]*Table2[[#This Row],[dry_line]]</f>
        <v>2.4287689600000002</v>
      </c>
      <c r="X42" s="3">
        <f>-Table2[[#This Row],[right3]]+Table2[[#This Row],[dry_line]]</f>
        <v>-8.5096000000000007</v>
      </c>
      <c r="Y42" s="3">
        <f>Table2[[#This Row],[left]]+Table2[[#This Row],[dry_line]]</f>
        <v>1.7853999999999997</v>
      </c>
    </row>
    <row r="43" spans="1:25" x14ac:dyDescent="0.25">
      <c r="A43">
        <v>41</v>
      </c>
      <c r="B43" t="b">
        <f>AND(Table2[[#This Row],[Row Labels]]&gt;=Sheet5!$J$43,Table2[[#This Row],[Row Labels]]&lt;=Sheet5!$K$43)</f>
        <v>1</v>
      </c>
      <c r="C43">
        <v>-2.6999</v>
      </c>
      <c r="D43">
        <f>-Table2[[#This Row],[dry_line]]</f>
        <v>2.6999</v>
      </c>
      <c r="E43">
        <v>-2.5655000000000001</v>
      </c>
      <c r="F43">
        <v>0.92110000000000003</v>
      </c>
      <c r="G43">
        <v>-0.38929999999999998</v>
      </c>
      <c r="H43">
        <v>1E-4</v>
      </c>
      <c r="I43">
        <v>-233.88810000000001</v>
      </c>
      <c r="J43">
        <v>469.1164</v>
      </c>
      <c r="K43">
        <v>2.3809</v>
      </c>
      <c r="L43">
        <v>0</v>
      </c>
      <c r="M43">
        <v>143.07599999999999</v>
      </c>
      <c r="N43">
        <f>-Table2[[#This Row],[right3]]</f>
        <v>-5.7290000000000001</v>
      </c>
      <c r="O43">
        <v>4.45</v>
      </c>
      <c r="P43">
        <v>5.7290000000000001</v>
      </c>
      <c r="Q43">
        <f>Table2[[#This Row],[x2]]+Table2[[#This Row],[x]]*Table2[[#This Row],[right3]]</f>
        <v>-228.6111181</v>
      </c>
      <c r="R43">
        <f>Table2[[#This Row],[y2]]+Table2[[#This Row],[y]]*Table2[[#This Row],[right3]]</f>
        <v>466.88610030000001</v>
      </c>
      <c r="S43" s="1">
        <f>Table2[[#This Row],[x2]]-Table2[[#This Row],[x]]*Table2[[#This Row],[left]]</f>
        <v>-237.98699500000001</v>
      </c>
      <c r="T43" s="1">
        <f>Table2[[#This Row],[y2]]-Table2[[#This Row],[y]]*Table2[[#This Row],[left]]</f>
        <v>470.84878500000002</v>
      </c>
      <c r="U43" s="3">
        <f>Table2[[#This Row],[x2]]+Table2[[#This Row],[x]]*Table2[[#This Row],[dry_line]]</f>
        <v>-236.37497789</v>
      </c>
      <c r="V43" s="3">
        <f>Table2[[#This Row],[y2]]+Table2[[#This Row],[y]]*Table2[[#This Row],[dry_line]]</f>
        <v>470.16747106999998</v>
      </c>
      <c r="W43" s="3">
        <f>Table2[[#This Row],[z2]]+Table2[[#This Row],[z]]*Table2[[#This Row],[dry_line]]</f>
        <v>2.38063001</v>
      </c>
      <c r="X43" s="3">
        <f>-Table2[[#This Row],[right3]]+Table2[[#This Row],[dry_line]]</f>
        <v>-8.4289000000000005</v>
      </c>
      <c r="Y43" s="3">
        <f>Table2[[#This Row],[left]]+Table2[[#This Row],[dry_line]]</f>
        <v>1.7501000000000002</v>
      </c>
    </row>
    <row r="44" spans="1:25" x14ac:dyDescent="0.25">
      <c r="A44">
        <v>42</v>
      </c>
      <c r="B44" t="b">
        <f>AND(Table2[[#This Row],[Row Labels]]&gt;=Sheet5!$J$43,Table2[[#This Row],[Row Labels]]&lt;=Sheet5!$K$43)</f>
        <v>1</v>
      </c>
      <c r="C44">
        <v>-2.7086000000000001</v>
      </c>
      <c r="D44">
        <f>-Table2[[#This Row],[dry_line]]</f>
        <v>2.7086000000000001</v>
      </c>
      <c r="E44">
        <v>-2.5575000000000001</v>
      </c>
      <c r="F44">
        <v>0.92110000000000003</v>
      </c>
      <c r="G44">
        <v>-0.38940000000000002</v>
      </c>
      <c r="H44">
        <v>2.0000000000000001E-4</v>
      </c>
      <c r="I44">
        <v>-231.88730000000001</v>
      </c>
      <c r="J44">
        <v>473.85059999999999</v>
      </c>
      <c r="K44">
        <v>2.3437999999999999</v>
      </c>
      <c r="L44">
        <v>0</v>
      </c>
      <c r="M44">
        <v>148.21600000000001</v>
      </c>
      <c r="N44">
        <f>-Table2[[#This Row],[right3]]</f>
        <v>-5.6479999999999997</v>
      </c>
      <c r="O44">
        <v>4.4249999999999998</v>
      </c>
      <c r="P44">
        <v>5.6479999999999997</v>
      </c>
      <c r="Q44">
        <f>Table2[[#This Row],[x2]]+Table2[[#This Row],[x]]*Table2[[#This Row],[right3]]</f>
        <v>-226.6849272</v>
      </c>
      <c r="R44">
        <f>Table2[[#This Row],[y2]]+Table2[[#This Row],[y]]*Table2[[#This Row],[right3]]</f>
        <v>471.65126879999997</v>
      </c>
      <c r="S44" s="1">
        <f>Table2[[#This Row],[x2]]-Table2[[#This Row],[x]]*Table2[[#This Row],[left]]</f>
        <v>-235.9631675</v>
      </c>
      <c r="T44" s="1">
        <f>Table2[[#This Row],[y2]]-Table2[[#This Row],[y]]*Table2[[#This Row],[left]]</f>
        <v>475.57369499999999</v>
      </c>
      <c r="U44" s="3">
        <f>Table2[[#This Row],[x2]]+Table2[[#This Row],[x]]*Table2[[#This Row],[dry_line]]</f>
        <v>-234.38219146</v>
      </c>
      <c r="V44" s="3">
        <f>Table2[[#This Row],[y2]]+Table2[[#This Row],[y]]*Table2[[#This Row],[dry_line]]</f>
        <v>474.90532883999998</v>
      </c>
      <c r="W44" s="3">
        <f>Table2[[#This Row],[z2]]+Table2[[#This Row],[z]]*Table2[[#This Row],[dry_line]]</f>
        <v>2.3432582799999997</v>
      </c>
      <c r="X44" s="3">
        <f>-Table2[[#This Row],[right3]]+Table2[[#This Row],[dry_line]]</f>
        <v>-8.3566000000000003</v>
      </c>
      <c r="Y44" s="3">
        <f>Table2[[#This Row],[left]]+Table2[[#This Row],[dry_line]]</f>
        <v>1.7163999999999997</v>
      </c>
    </row>
    <row r="45" spans="1:25" x14ac:dyDescent="0.25">
      <c r="A45">
        <v>43</v>
      </c>
      <c r="B45" t="b">
        <f>AND(Table2[[#This Row],[Row Labels]]&gt;=Sheet5!$J$43,Table2[[#This Row],[Row Labels]]&lt;=Sheet5!$K$43)</f>
        <v>1</v>
      </c>
      <c r="C45">
        <v>-2.7193999999999998</v>
      </c>
      <c r="D45">
        <f>-Table2[[#This Row],[dry_line]]</f>
        <v>2.7193999999999998</v>
      </c>
      <c r="E45">
        <v>-2.5464000000000002</v>
      </c>
      <c r="F45">
        <v>0.92079999999999995</v>
      </c>
      <c r="G45">
        <v>-0.3901</v>
      </c>
      <c r="H45">
        <v>2.2000000000000001E-3</v>
      </c>
      <c r="I45">
        <v>-229.8648</v>
      </c>
      <c r="J45">
        <v>478.63170000000002</v>
      </c>
      <c r="K45">
        <v>2.3109000000000002</v>
      </c>
      <c r="L45">
        <v>0</v>
      </c>
      <c r="M45">
        <v>153.40700000000001</v>
      </c>
      <c r="N45">
        <f>-Table2[[#This Row],[right3]]</f>
        <v>-5.5679999999999996</v>
      </c>
      <c r="O45">
        <v>4.4000000000000004</v>
      </c>
      <c r="P45">
        <v>5.5679999999999996</v>
      </c>
      <c r="Q45">
        <f>Table2[[#This Row],[x2]]+Table2[[#This Row],[x]]*Table2[[#This Row],[right3]]</f>
        <v>-224.7377856</v>
      </c>
      <c r="R45">
        <f>Table2[[#This Row],[y2]]+Table2[[#This Row],[y]]*Table2[[#This Row],[right3]]</f>
        <v>476.45962320000001</v>
      </c>
      <c r="S45" s="1">
        <f>Table2[[#This Row],[x2]]-Table2[[#This Row],[x]]*Table2[[#This Row],[left]]</f>
        <v>-233.91632000000001</v>
      </c>
      <c r="T45" s="1">
        <f>Table2[[#This Row],[y2]]-Table2[[#This Row],[y]]*Table2[[#This Row],[left]]</f>
        <v>480.34814</v>
      </c>
      <c r="U45" s="3">
        <f>Table2[[#This Row],[x2]]+Table2[[#This Row],[x]]*Table2[[#This Row],[dry_line]]</f>
        <v>-232.36882352000001</v>
      </c>
      <c r="V45" s="3">
        <f>Table2[[#This Row],[y2]]+Table2[[#This Row],[y]]*Table2[[#This Row],[dry_line]]</f>
        <v>479.69253794000002</v>
      </c>
      <c r="W45" s="3">
        <f>Table2[[#This Row],[z2]]+Table2[[#This Row],[z]]*Table2[[#This Row],[dry_line]]</f>
        <v>2.3049173200000004</v>
      </c>
      <c r="X45" s="3">
        <f>-Table2[[#This Row],[right3]]+Table2[[#This Row],[dry_line]]</f>
        <v>-8.2873999999999999</v>
      </c>
      <c r="Y45" s="3">
        <f>Table2[[#This Row],[left]]+Table2[[#This Row],[dry_line]]</f>
        <v>1.6806000000000005</v>
      </c>
    </row>
    <row r="46" spans="1:25" x14ac:dyDescent="0.25">
      <c r="A46">
        <v>44</v>
      </c>
      <c r="B46" t="b">
        <f>AND(Table2[[#This Row],[Row Labels]]&gt;=Sheet5!$J$43,Table2[[#This Row],[Row Labels]]&lt;=Sheet5!$K$43)</f>
        <v>1</v>
      </c>
      <c r="C46">
        <v>-2.7364000000000002</v>
      </c>
      <c r="D46">
        <f>-Table2[[#This Row],[dry_line]]</f>
        <v>2.7364000000000002</v>
      </c>
      <c r="E46">
        <v>-2.5392000000000001</v>
      </c>
      <c r="F46">
        <v>0.9204</v>
      </c>
      <c r="G46">
        <v>-0.39079999999999998</v>
      </c>
      <c r="H46">
        <v>4.7999999999999996E-3</v>
      </c>
      <c r="I46">
        <v>-227.85749999999999</v>
      </c>
      <c r="J46">
        <v>483.36279999999999</v>
      </c>
      <c r="K46">
        <v>2.2730999999999999</v>
      </c>
      <c r="L46">
        <v>0</v>
      </c>
      <c r="M46">
        <v>158.547</v>
      </c>
      <c r="N46">
        <f>-Table2[[#This Row],[right3]]</f>
        <v>-5.4950000000000001</v>
      </c>
      <c r="O46">
        <v>4.4000000000000004</v>
      </c>
      <c r="P46">
        <v>5.4950000000000001</v>
      </c>
      <c r="Q46">
        <f>Table2[[#This Row],[x2]]+Table2[[#This Row],[x]]*Table2[[#This Row],[right3]]</f>
        <v>-222.79990199999997</v>
      </c>
      <c r="R46">
        <f>Table2[[#This Row],[y2]]+Table2[[#This Row],[y]]*Table2[[#This Row],[right3]]</f>
        <v>481.21535399999999</v>
      </c>
      <c r="S46" s="1">
        <f>Table2[[#This Row],[x2]]-Table2[[#This Row],[x]]*Table2[[#This Row],[left]]</f>
        <v>-231.90725999999998</v>
      </c>
      <c r="T46" s="1">
        <f>Table2[[#This Row],[y2]]-Table2[[#This Row],[y]]*Table2[[#This Row],[left]]</f>
        <v>485.08231999999998</v>
      </c>
      <c r="U46" s="3">
        <f>Table2[[#This Row],[x2]]+Table2[[#This Row],[x]]*Table2[[#This Row],[dry_line]]</f>
        <v>-230.37608255999999</v>
      </c>
      <c r="V46" s="3">
        <f>Table2[[#This Row],[y2]]+Table2[[#This Row],[y]]*Table2[[#This Row],[dry_line]]</f>
        <v>484.43218511999999</v>
      </c>
      <c r="W46" s="3">
        <f>Table2[[#This Row],[z2]]+Table2[[#This Row],[z]]*Table2[[#This Row],[dry_line]]</f>
        <v>2.2599652799999999</v>
      </c>
      <c r="X46" s="3">
        <f>-Table2[[#This Row],[right3]]+Table2[[#This Row],[dry_line]]</f>
        <v>-8.2314000000000007</v>
      </c>
      <c r="Y46" s="3">
        <f>Table2[[#This Row],[left]]+Table2[[#This Row],[dry_line]]</f>
        <v>1.6636000000000002</v>
      </c>
    </row>
    <row r="47" spans="1:25" x14ac:dyDescent="0.25">
      <c r="A47">
        <v>45</v>
      </c>
      <c r="B47" t="b">
        <f>AND(Table2[[#This Row],[Row Labels]]&gt;=Sheet5!$J$43,Table2[[#This Row],[Row Labels]]&lt;=Sheet5!$K$43)</f>
        <v>1</v>
      </c>
      <c r="C47">
        <v>-2.7523</v>
      </c>
      <c r="D47">
        <f>-Table2[[#This Row],[dry_line]]</f>
        <v>2.7523</v>
      </c>
      <c r="E47">
        <v>-2.5348000000000002</v>
      </c>
      <c r="F47">
        <v>0.92020000000000002</v>
      </c>
      <c r="G47">
        <v>-0.39140000000000003</v>
      </c>
      <c r="H47">
        <v>5.4999999999999997E-3</v>
      </c>
      <c r="I47">
        <v>-225.8691</v>
      </c>
      <c r="J47">
        <v>488.04090000000002</v>
      </c>
      <c r="K47">
        <v>2.2296</v>
      </c>
      <c r="L47">
        <v>0</v>
      </c>
      <c r="M47">
        <v>163.63</v>
      </c>
      <c r="N47">
        <f>-Table2[[#This Row],[right3]]</f>
        <v>-5.4269999999999996</v>
      </c>
      <c r="O47">
        <v>4.4000000000000004</v>
      </c>
      <c r="P47">
        <v>5.4269999999999996</v>
      </c>
      <c r="Q47">
        <f>Table2[[#This Row],[x2]]+Table2[[#This Row],[x]]*Table2[[#This Row],[right3]]</f>
        <v>-220.87517460000001</v>
      </c>
      <c r="R47">
        <f>Table2[[#This Row],[y2]]+Table2[[#This Row],[y]]*Table2[[#This Row],[right3]]</f>
        <v>485.91677220000003</v>
      </c>
      <c r="S47" s="1">
        <f>Table2[[#This Row],[x2]]-Table2[[#This Row],[x]]*Table2[[#This Row],[left]]</f>
        <v>-229.91798</v>
      </c>
      <c r="T47" s="1">
        <f>Table2[[#This Row],[y2]]-Table2[[#This Row],[y]]*Table2[[#This Row],[left]]</f>
        <v>489.76306</v>
      </c>
      <c r="U47" s="3">
        <f>Table2[[#This Row],[x2]]+Table2[[#This Row],[x]]*Table2[[#This Row],[dry_line]]</f>
        <v>-228.40176646</v>
      </c>
      <c r="V47" s="3">
        <f>Table2[[#This Row],[y2]]+Table2[[#This Row],[y]]*Table2[[#This Row],[dry_line]]</f>
        <v>489.11815022000002</v>
      </c>
      <c r="W47" s="3">
        <f>Table2[[#This Row],[z2]]+Table2[[#This Row],[z]]*Table2[[#This Row],[dry_line]]</f>
        <v>2.2144623500000002</v>
      </c>
      <c r="X47" s="3">
        <f>-Table2[[#This Row],[right3]]+Table2[[#This Row],[dry_line]]</f>
        <v>-8.1792999999999996</v>
      </c>
      <c r="Y47" s="3">
        <f>Table2[[#This Row],[left]]+Table2[[#This Row],[dry_line]]</f>
        <v>1.6477000000000004</v>
      </c>
    </row>
    <row r="48" spans="1:25" x14ac:dyDescent="0.25">
      <c r="A48">
        <v>46</v>
      </c>
      <c r="B48" t="b">
        <f>AND(Table2[[#This Row],[Row Labels]]&gt;=Sheet5!$J$43,Table2[[#This Row],[Row Labels]]&lt;=Sheet5!$K$43)</f>
        <v>1</v>
      </c>
      <c r="C48">
        <v>-2.7732000000000001</v>
      </c>
      <c r="D48">
        <f>-Table2[[#This Row],[dry_line]]</f>
        <v>2.7732000000000001</v>
      </c>
      <c r="E48">
        <v>-2.5343</v>
      </c>
      <c r="F48">
        <v>0.92</v>
      </c>
      <c r="G48">
        <v>-0.39200000000000002</v>
      </c>
      <c r="H48">
        <v>5.5999999999999999E-3</v>
      </c>
      <c r="I48">
        <v>-223.8622</v>
      </c>
      <c r="J48">
        <v>492.75380000000001</v>
      </c>
      <c r="K48">
        <v>2.1856</v>
      </c>
      <c r="L48">
        <v>0</v>
      </c>
      <c r="M48">
        <v>168.75299999999999</v>
      </c>
      <c r="N48">
        <f>-Table2[[#This Row],[right3]]</f>
        <v>-5.3710000000000004</v>
      </c>
      <c r="O48">
        <v>4.4000000000000004</v>
      </c>
      <c r="P48">
        <v>5.3710000000000004</v>
      </c>
      <c r="Q48">
        <f>Table2[[#This Row],[x2]]+Table2[[#This Row],[x]]*Table2[[#This Row],[right3]]</f>
        <v>-218.92088000000001</v>
      </c>
      <c r="R48">
        <f>Table2[[#This Row],[y2]]+Table2[[#This Row],[y]]*Table2[[#This Row],[right3]]</f>
        <v>490.648368</v>
      </c>
      <c r="S48" s="1">
        <f>Table2[[#This Row],[x2]]-Table2[[#This Row],[x]]*Table2[[#This Row],[left]]</f>
        <v>-227.9102</v>
      </c>
      <c r="T48" s="1">
        <f>Table2[[#This Row],[y2]]-Table2[[#This Row],[y]]*Table2[[#This Row],[left]]</f>
        <v>494.47860000000003</v>
      </c>
      <c r="U48" s="3">
        <f>Table2[[#This Row],[x2]]+Table2[[#This Row],[x]]*Table2[[#This Row],[dry_line]]</f>
        <v>-226.413544</v>
      </c>
      <c r="V48" s="3">
        <f>Table2[[#This Row],[y2]]+Table2[[#This Row],[y]]*Table2[[#This Row],[dry_line]]</f>
        <v>493.84089440000002</v>
      </c>
      <c r="W48" s="3">
        <f>Table2[[#This Row],[z2]]+Table2[[#This Row],[z]]*Table2[[#This Row],[dry_line]]</f>
        <v>2.1700700799999999</v>
      </c>
      <c r="X48" s="3">
        <f>-Table2[[#This Row],[right3]]+Table2[[#This Row],[dry_line]]</f>
        <v>-8.1442000000000014</v>
      </c>
      <c r="Y48" s="3">
        <f>Table2[[#This Row],[left]]+Table2[[#This Row],[dry_line]]</f>
        <v>1.6268000000000002</v>
      </c>
    </row>
    <row r="49" spans="1:25" x14ac:dyDescent="0.25">
      <c r="A49">
        <v>47</v>
      </c>
      <c r="B49" t="b">
        <f>AND(Table2[[#This Row],[Row Labels]]&gt;=Sheet5!$J$43,Table2[[#This Row],[Row Labels]]&lt;=Sheet5!$K$43)</f>
        <v>1</v>
      </c>
      <c r="C49">
        <v>-2.8031000000000001</v>
      </c>
      <c r="D49">
        <f>-Table2[[#This Row],[dry_line]]</f>
        <v>2.8031000000000001</v>
      </c>
      <c r="E49">
        <v>-2.5394000000000001</v>
      </c>
      <c r="F49">
        <v>0.91990000000000005</v>
      </c>
      <c r="G49">
        <v>-0.3921</v>
      </c>
      <c r="H49">
        <v>5.8999999999999999E-3</v>
      </c>
      <c r="I49">
        <v>-221.8879</v>
      </c>
      <c r="J49">
        <v>497.38339999999999</v>
      </c>
      <c r="K49">
        <v>2.1455000000000002</v>
      </c>
      <c r="L49">
        <v>0</v>
      </c>
      <c r="M49">
        <v>173.786</v>
      </c>
      <c r="N49">
        <f>-Table2[[#This Row],[right3]]</f>
        <v>-5.3239999999999998</v>
      </c>
      <c r="O49">
        <v>4.4000000000000004</v>
      </c>
      <c r="P49">
        <v>5.3239999999999998</v>
      </c>
      <c r="Q49">
        <f>Table2[[#This Row],[x2]]+Table2[[#This Row],[x]]*Table2[[#This Row],[right3]]</f>
        <v>-216.99035240000001</v>
      </c>
      <c r="R49">
        <f>Table2[[#This Row],[y2]]+Table2[[#This Row],[y]]*Table2[[#This Row],[right3]]</f>
        <v>495.29585959999997</v>
      </c>
      <c r="S49" s="1">
        <f>Table2[[#This Row],[x2]]-Table2[[#This Row],[x]]*Table2[[#This Row],[left]]</f>
        <v>-225.93546000000001</v>
      </c>
      <c r="T49" s="1">
        <f>Table2[[#This Row],[y2]]-Table2[[#This Row],[y]]*Table2[[#This Row],[left]]</f>
        <v>499.10863999999998</v>
      </c>
      <c r="U49" s="3">
        <f>Table2[[#This Row],[x2]]+Table2[[#This Row],[x]]*Table2[[#This Row],[dry_line]]</f>
        <v>-224.46647168999999</v>
      </c>
      <c r="V49" s="3">
        <f>Table2[[#This Row],[y2]]+Table2[[#This Row],[y]]*Table2[[#This Row],[dry_line]]</f>
        <v>498.48249550999998</v>
      </c>
      <c r="W49" s="3">
        <f>Table2[[#This Row],[z2]]+Table2[[#This Row],[z]]*Table2[[#This Row],[dry_line]]</f>
        <v>2.12896171</v>
      </c>
      <c r="X49" s="3">
        <f>-Table2[[#This Row],[right3]]+Table2[[#This Row],[dry_line]]</f>
        <v>-8.1271000000000004</v>
      </c>
      <c r="Y49" s="3">
        <f>Table2[[#This Row],[left]]+Table2[[#This Row],[dry_line]]</f>
        <v>1.5969000000000002</v>
      </c>
    </row>
    <row r="50" spans="1:25" x14ac:dyDescent="0.25">
      <c r="A50">
        <v>48</v>
      </c>
      <c r="B50" t="b">
        <f>AND(Table2[[#This Row],[Row Labels]]&gt;=Sheet5!$J$43,Table2[[#This Row],[Row Labels]]&lt;=Sheet5!$K$43)</f>
        <v>1</v>
      </c>
      <c r="C50">
        <v>-2.8338000000000001</v>
      </c>
      <c r="D50">
        <f>-Table2[[#This Row],[dry_line]]</f>
        <v>2.8338000000000001</v>
      </c>
      <c r="E50">
        <v>-2.5459000000000001</v>
      </c>
      <c r="F50">
        <v>0.92</v>
      </c>
      <c r="G50">
        <v>-0.39179999999999998</v>
      </c>
      <c r="H50">
        <v>6.4999999999999997E-3</v>
      </c>
      <c r="I50">
        <v>-219.8167</v>
      </c>
      <c r="J50">
        <v>502.2448</v>
      </c>
      <c r="K50">
        <v>2.1057000000000001</v>
      </c>
      <c r="L50">
        <v>0</v>
      </c>
      <c r="M50">
        <v>179.07</v>
      </c>
      <c r="N50">
        <f>-Table2[[#This Row],[right3]]</f>
        <v>-5.2960000000000003</v>
      </c>
      <c r="O50">
        <v>4.4000000000000004</v>
      </c>
      <c r="P50">
        <v>5.2960000000000003</v>
      </c>
      <c r="Q50">
        <f>Table2[[#This Row],[x2]]+Table2[[#This Row],[x]]*Table2[[#This Row],[right3]]</f>
        <v>-214.94438</v>
      </c>
      <c r="R50">
        <f>Table2[[#This Row],[y2]]+Table2[[#This Row],[y]]*Table2[[#This Row],[right3]]</f>
        <v>500.16982719999999</v>
      </c>
      <c r="S50" s="1">
        <f>Table2[[#This Row],[x2]]-Table2[[#This Row],[x]]*Table2[[#This Row],[left]]</f>
        <v>-223.8647</v>
      </c>
      <c r="T50" s="1">
        <f>Table2[[#This Row],[y2]]-Table2[[#This Row],[y]]*Table2[[#This Row],[left]]</f>
        <v>503.96872000000002</v>
      </c>
      <c r="U50" s="3">
        <f>Table2[[#This Row],[x2]]+Table2[[#This Row],[x]]*Table2[[#This Row],[dry_line]]</f>
        <v>-222.42379600000001</v>
      </c>
      <c r="V50" s="3">
        <f>Table2[[#This Row],[y2]]+Table2[[#This Row],[y]]*Table2[[#This Row],[dry_line]]</f>
        <v>503.35508284000002</v>
      </c>
      <c r="W50" s="3">
        <f>Table2[[#This Row],[z2]]+Table2[[#This Row],[z]]*Table2[[#This Row],[dry_line]]</f>
        <v>2.0872803000000002</v>
      </c>
      <c r="X50" s="3">
        <f>-Table2[[#This Row],[right3]]+Table2[[#This Row],[dry_line]]</f>
        <v>-8.1297999999999995</v>
      </c>
      <c r="Y50" s="3">
        <f>Table2[[#This Row],[left]]+Table2[[#This Row],[dry_line]]</f>
        <v>1.5662000000000003</v>
      </c>
    </row>
    <row r="51" spans="1:25" x14ac:dyDescent="0.25">
      <c r="A51">
        <v>49</v>
      </c>
      <c r="B51" t="b">
        <f>AND(Table2[[#This Row],[Row Labels]]&gt;=Sheet5!$J$43,Table2[[#This Row],[Row Labels]]&lt;=Sheet5!$K$43)</f>
        <v>1</v>
      </c>
      <c r="C51">
        <v>-2.8654000000000002</v>
      </c>
      <c r="D51">
        <f>-Table2[[#This Row],[dry_line]]</f>
        <v>2.8654000000000002</v>
      </c>
      <c r="E51">
        <v>-2.5548000000000002</v>
      </c>
      <c r="F51">
        <v>0.92010000000000003</v>
      </c>
      <c r="G51">
        <v>-0.39150000000000001</v>
      </c>
      <c r="H51">
        <v>7.1999999999999998E-3</v>
      </c>
      <c r="I51">
        <v>-217.85570000000001</v>
      </c>
      <c r="J51">
        <v>506.84989999999999</v>
      </c>
      <c r="K51">
        <v>2.0657999999999999</v>
      </c>
      <c r="L51">
        <v>0</v>
      </c>
      <c r="M51">
        <v>184.07499999999999</v>
      </c>
      <c r="N51">
        <f>-Table2[[#This Row],[right3]]</f>
        <v>-5.282</v>
      </c>
      <c r="O51">
        <v>4.4000000000000004</v>
      </c>
      <c r="P51">
        <v>5.282</v>
      </c>
      <c r="Q51">
        <f>Table2[[#This Row],[x2]]+Table2[[#This Row],[x]]*Table2[[#This Row],[right3]]</f>
        <v>-212.99573180000002</v>
      </c>
      <c r="R51">
        <f>Table2[[#This Row],[y2]]+Table2[[#This Row],[y]]*Table2[[#This Row],[right3]]</f>
        <v>504.78199699999999</v>
      </c>
      <c r="S51" s="1">
        <f>Table2[[#This Row],[x2]]-Table2[[#This Row],[x]]*Table2[[#This Row],[left]]</f>
        <v>-221.90414000000001</v>
      </c>
      <c r="T51" s="1">
        <f>Table2[[#This Row],[y2]]-Table2[[#This Row],[y]]*Table2[[#This Row],[left]]</f>
        <v>508.57249999999999</v>
      </c>
      <c r="U51" s="3">
        <f>Table2[[#This Row],[x2]]+Table2[[#This Row],[x]]*Table2[[#This Row],[dry_line]]</f>
        <v>-220.49215454</v>
      </c>
      <c r="V51" s="3">
        <f>Table2[[#This Row],[y2]]+Table2[[#This Row],[y]]*Table2[[#This Row],[dry_line]]</f>
        <v>507.97170410000001</v>
      </c>
      <c r="W51" s="3">
        <f>Table2[[#This Row],[z2]]+Table2[[#This Row],[z]]*Table2[[#This Row],[dry_line]]</f>
        <v>2.0451691199999997</v>
      </c>
      <c r="X51" s="3">
        <f>-Table2[[#This Row],[right3]]+Table2[[#This Row],[dry_line]]</f>
        <v>-8.1474000000000011</v>
      </c>
      <c r="Y51" s="3">
        <f>Table2[[#This Row],[left]]+Table2[[#This Row],[dry_line]]</f>
        <v>1.5346000000000002</v>
      </c>
    </row>
    <row r="52" spans="1:25" x14ac:dyDescent="0.25">
      <c r="A52">
        <v>50</v>
      </c>
      <c r="B52" t="b">
        <f>AND(Table2[[#This Row],[Row Labels]]&gt;=Sheet5!$J$43,Table2[[#This Row],[Row Labels]]&lt;=Sheet5!$K$43)</f>
        <v>1</v>
      </c>
      <c r="C52">
        <v>-2.9001000000000001</v>
      </c>
      <c r="D52">
        <f>-Table2[[#This Row],[dry_line]]</f>
        <v>2.9001000000000001</v>
      </c>
      <c r="E52">
        <v>-2.5661</v>
      </c>
      <c r="F52">
        <v>0.92020000000000002</v>
      </c>
      <c r="G52">
        <v>-0.39129999999999998</v>
      </c>
      <c r="H52">
        <v>7.7000000000000002E-3</v>
      </c>
      <c r="I52">
        <v>-215.8399</v>
      </c>
      <c r="J52">
        <v>511.58850000000001</v>
      </c>
      <c r="K52">
        <v>2.0175000000000001</v>
      </c>
      <c r="L52">
        <v>0</v>
      </c>
      <c r="M52">
        <v>189.22499999999999</v>
      </c>
      <c r="N52">
        <f>-Table2[[#This Row],[right3]]</f>
        <v>-5.282</v>
      </c>
      <c r="O52">
        <v>4.4000000000000004</v>
      </c>
      <c r="P52">
        <v>5.282</v>
      </c>
      <c r="Q52">
        <f>Table2[[#This Row],[x2]]+Table2[[#This Row],[x]]*Table2[[#This Row],[right3]]</f>
        <v>-210.97940360000001</v>
      </c>
      <c r="R52">
        <f>Table2[[#This Row],[y2]]+Table2[[#This Row],[y]]*Table2[[#This Row],[right3]]</f>
        <v>509.52165339999999</v>
      </c>
      <c r="S52" s="1">
        <f>Table2[[#This Row],[x2]]-Table2[[#This Row],[x]]*Table2[[#This Row],[left]]</f>
        <v>-219.88878</v>
      </c>
      <c r="T52" s="1">
        <f>Table2[[#This Row],[y2]]-Table2[[#This Row],[y]]*Table2[[#This Row],[left]]</f>
        <v>513.31021999999996</v>
      </c>
      <c r="U52" s="3">
        <f>Table2[[#This Row],[x2]]+Table2[[#This Row],[x]]*Table2[[#This Row],[dry_line]]</f>
        <v>-218.50857202</v>
      </c>
      <c r="V52" s="3">
        <f>Table2[[#This Row],[y2]]+Table2[[#This Row],[y]]*Table2[[#This Row],[dry_line]]</f>
        <v>512.72330912999996</v>
      </c>
      <c r="W52" s="3">
        <f>Table2[[#This Row],[z2]]+Table2[[#This Row],[z]]*Table2[[#This Row],[dry_line]]</f>
        <v>1.9951692300000001</v>
      </c>
      <c r="X52" s="3">
        <f>-Table2[[#This Row],[right3]]+Table2[[#This Row],[dry_line]]</f>
        <v>-8.1821000000000002</v>
      </c>
      <c r="Y52" s="3">
        <f>Table2[[#This Row],[left]]+Table2[[#This Row],[dry_line]]</f>
        <v>1.4999000000000002</v>
      </c>
    </row>
    <row r="53" spans="1:25" x14ac:dyDescent="0.25">
      <c r="A53">
        <v>51</v>
      </c>
      <c r="B53" t="b">
        <f>AND(Table2[[#This Row],[Row Labels]]&gt;=Sheet5!$J$43,Table2[[#This Row],[Row Labels]]&lt;=Sheet5!$K$43)</f>
        <v>1</v>
      </c>
      <c r="C53">
        <v>-2.9337</v>
      </c>
      <c r="D53">
        <f>-Table2[[#This Row],[dry_line]]</f>
        <v>2.9337</v>
      </c>
      <c r="E53">
        <v>-2.5809000000000002</v>
      </c>
      <c r="F53">
        <v>0.92030000000000001</v>
      </c>
      <c r="G53">
        <v>-0.3911</v>
      </c>
      <c r="H53">
        <v>8.6999999999999994E-3</v>
      </c>
      <c r="I53">
        <v>-213.76769999999999</v>
      </c>
      <c r="J53">
        <v>516.46249999999998</v>
      </c>
      <c r="K53">
        <v>1.9587000000000001</v>
      </c>
      <c r="L53">
        <v>0</v>
      </c>
      <c r="M53">
        <v>194.52199999999999</v>
      </c>
      <c r="N53">
        <f>-Table2[[#This Row],[right3]]</f>
        <v>-5.282</v>
      </c>
      <c r="O53">
        <v>4.4000000000000004</v>
      </c>
      <c r="P53">
        <v>5.282</v>
      </c>
      <c r="Q53">
        <f>Table2[[#This Row],[x2]]+Table2[[#This Row],[x]]*Table2[[#This Row],[right3]]</f>
        <v>-208.90667539999998</v>
      </c>
      <c r="R53">
        <f>Table2[[#This Row],[y2]]+Table2[[#This Row],[y]]*Table2[[#This Row],[right3]]</f>
        <v>514.39670979999994</v>
      </c>
      <c r="S53" s="1">
        <f>Table2[[#This Row],[x2]]-Table2[[#This Row],[x]]*Table2[[#This Row],[left]]</f>
        <v>-217.81701999999999</v>
      </c>
      <c r="T53" s="1">
        <f>Table2[[#This Row],[y2]]-Table2[[#This Row],[y]]*Table2[[#This Row],[left]]</f>
        <v>518.18333999999993</v>
      </c>
      <c r="U53" s="3">
        <f>Table2[[#This Row],[x2]]+Table2[[#This Row],[x]]*Table2[[#This Row],[dry_line]]</f>
        <v>-216.46758410999999</v>
      </c>
      <c r="V53" s="3">
        <f>Table2[[#This Row],[y2]]+Table2[[#This Row],[y]]*Table2[[#This Row],[dry_line]]</f>
        <v>517.60987006999994</v>
      </c>
      <c r="W53" s="3">
        <f>Table2[[#This Row],[z2]]+Table2[[#This Row],[z]]*Table2[[#This Row],[dry_line]]</f>
        <v>1.9331768100000002</v>
      </c>
      <c r="X53" s="3">
        <f>-Table2[[#This Row],[right3]]+Table2[[#This Row],[dry_line]]</f>
        <v>-8.2157</v>
      </c>
      <c r="Y53" s="3">
        <f>Table2[[#This Row],[left]]+Table2[[#This Row],[dry_line]]</f>
        <v>1.4663000000000004</v>
      </c>
    </row>
    <row r="54" spans="1:25" x14ac:dyDescent="0.25">
      <c r="A54">
        <v>52</v>
      </c>
      <c r="B54" t="b">
        <f>AND(Table2[[#This Row],[Row Labels]]&gt;=Sheet5!$J$43,Table2[[#This Row],[Row Labels]]&lt;=Sheet5!$K$43)</f>
        <v>1</v>
      </c>
      <c r="C54">
        <v>-2.9672000000000001</v>
      </c>
      <c r="D54">
        <f>-Table2[[#This Row],[dry_line]]</f>
        <v>2.9672000000000001</v>
      </c>
      <c r="E54">
        <v>-2.5996999999999999</v>
      </c>
      <c r="F54">
        <v>0.9204</v>
      </c>
      <c r="G54">
        <v>-0.39090000000000003</v>
      </c>
      <c r="H54">
        <v>8.6E-3</v>
      </c>
      <c r="I54">
        <v>-211.80889999999999</v>
      </c>
      <c r="J54">
        <v>521.07159999999999</v>
      </c>
      <c r="K54">
        <v>1.8996</v>
      </c>
      <c r="L54">
        <v>0</v>
      </c>
      <c r="M54">
        <v>199.53</v>
      </c>
      <c r="N54">
        <f>-Table2[[#This Row],[right3]]</f>
        <v>-5.2939999999999996</v>
      </c>
      <c r="O54">
        <v>4.375</v>
      </c>
      <c r="P54">
        <v>5.2939999999999996</v>
      </c>
      <c r="Q54">
        <f>Table2[[#This Row],[x2]]+Table2[[#This Row],[x]]*Table2[[#This Row],[right3]]</f>
        <v>-206.93630239999999</v>
      </c>
      <c r="R54">
        <f>Table2[[#This Row],[y2]]+Table2[[#This Row],[y]]*Table2[[#This Row],[right3]]</f>
        <v>519.00217539999994</v>
      </c>
      <c r="S54" s="1">
        <f>Table2[[#This Row],[x2]]-Table2[[#This Row],[x]]*Table2[[#This Row],[left]]</f>
        <v>-215.83564999999999</v>
      </c>
      <c r="T54" s="1">
        <f>Table2[[#This Row],[y2]]-Table2[[#This Row],[y]]*Table2[[#This Row],[left]]</f>
        <v>522.78178749999995</v>
      </c>
      <c r="U54" s="3">
        <f>Table2[[#This Row],[x2]]+Table2[[#This Row],[x]]*Table2[[#This Row],[dry_line]]</f>
        <v>-214.53991088000001</v>
      </c>
      <c r="V54" s="3">
        <f>Table2[[#This Row],[y2]]+Table2[[#This Row],[y]]*Table2[[#This Row],[dry_line]]</f>
        <v>522.23147847999996</v>
      </c>
      <c r="W54" s="3">
        <f>Table2[[#This Row],[z2]]+Table2[[#This Row],[z]]*Table2[[#This Row],[dry_line]]</f>
        <v>1.87408208</v>
      </c>
      <c r="X54" s="3">
        <f>-Table2[[#This Row],[right3]]+Table2[[#This Row],[dry_line]]</f>
        <v>-8.2611999999999988</v>
      </c>
      <c r="Y54" s="3">
        <f>Table2[[#This Row],[left]]+Table2[[#This Row],[dry_line]]</f>
        <v>1.4077999999999999</v>
      </c>
    </row>
    <row r="55" spans="1:25" x14ac:dyDescent="0.25">
      <c r="A55">
        <v>53</v>
      </c>
      <c r="B55" t="b">
        <f>AND(Table2[[#This Row],[Row Labels]]&gt;=Sheet5!$J$43,Table2[[#This Row],[Row Labels]]&lt;=Sheet5!$K$43)</f>
        <v>1</v>
      </c>
      <c r="C55">
        <v>-3.0051999999999999</v>
      </c>
      <c r="D55">
        <f>-Table2[[#This Row],[dry_line]]</f>
        <v>3.0051999999999999</v>
      </c>
      <c r="E55">
        <v>-2.6227</v>
      </c>
      <c r="F55">
        <v>0.9204</v>
      </c>
      <c r="G55">
        <v>-0.39090000000000003</v>
      </c>
      <c r="H55">
        <v>7.6E-3</v>
      </c>
      <c r="I55">
        <v>-209.79470000000001</v>
      </c>
      <c r="J55">
        <v>525.81510000000003</v>
      </c>
      <c r="K55">
        <v>1.8301000000000001</v>
      </c>
      <c r="L55">
        <v>0</v>
      </c>
      <c r="M55">
        <v>204.684</v>
      </c>
      <c r="N55">
        <f>-Table2[[#This Row],[right3]]</f>
        <v>-17.658000000000001</v>
      </c>
      <c r="O55">
        <v>4.375</v>
      </c>
      <c r="P55">
        <v>17.658000000000001</v>
      </c>
      <c r="Q55">
        <f>Table2[[#This Row],[x2]]+Table2[[#This Row],[x]]*Table2[[#This Row],[right3]]</f>
        <v>-193.5422768</v>
      </c>
      <c r="R55">
        <f>Table2[[#This Row],[y2]]+Table2[[#This Row],[y]]*Table2[[#This Row],[right3]]</f>
        <v>518.91258779999998</v>
      </c>
      <c r="S55" s="1">
        <f>Table2[[#This Row],[x2]]-Table2[[#This Row],[x]]*Table2[[#This Row],[left]]</f>
        <v>-213.82145</v>
      </c>
      <c r="T55" s="1">
        <f>Table2[[#This Row],[y2]]-Table2[[#This Row],[y]]*Table2[[#This Row],[left]]</f>
        <v>527.52528749999999</v>
      </c>
      <c r="U55" s="3">
        <f>Table2[[#This Row],[x2]]+Table2[[#This Row],[x]]*Table2[[#This Row],[dry_line]]</f>
        <v>-212.56068608000001</v>
      </c>
      <c r="V55" s="3">
        <f>Table2[[#This Row],[y2]]+Table2[[#This Row],[y]]*Table2[[#This Row],[dry_line]]</f>
        <v>526.98983268000006</v>
      </c>
      <c r="W55" s="3">
        <f>Table2[[#This Row],[z2]]+Table2[[#This Row],[z]]*Table2[[#This Row],[dry_line]]</f>
        <v>1.8072604800000001</v>
      </c>
      <c r="X55" s="3">
        <f>-Table2[[#This Row],[right3]]+Table2[[#This Row],[dry_line]]</f>
        <v>-20.6632</v>
      </c>
      <c r="Y55" s="3">
        <f>Table2[[#This Row],[left]]+Table2[[#This Row],[dry_line]]</f>
        <v>1.3698000000000001</v>
      </c>
    </row>
    <row r="56" spans="1:25" x14ac:dyDescent="0.25">
      <c r="A56">
        <v>54</v>
      </c>
      <c r="B56" t="b">
        <f>AND(Table2[[#This Row],[Row Labels]]&gt;=Sheet5!$J$43,Table2[[#This Row],[Row Labels]]&lt;=Sheet5!$K$43)</f>
        <v>1</v>
      </c>
      <c r="C56">
        <v>-3.0417000000000001</v>
      </c>
      <c r="D56">
        <f>-Table2[[#This Row],[dry_line]]</f>
        <v>3.0417000000000001</v>
      </c>
      <c r="E56">
        <v>-2.6515</v>
      </c>
      <c r="F56">
        <v>0.92030000000000001</v>
      </c>
      <c r="G56">
        <v>-0.39119999999999999</v>
      </c>
      <c r="H56">
        <v>4.1999999999999997E-3</v>
      </c>
      <c r="I56">
        <v>-207.80840000000001</v>
      </c>
      <c r="J56">
        <v>530.48950000000002</v>
      </c>
      <c r="K56">
        <v>1.7548999999999999</v>
      </c>
      <c r="L56">
        <v>0</v>
      </c>
      <c r="M56">
        <v>209.76400000000001</v>
      </c>
      <c r="N56">
        <f>-Table2[[#This Row],[right3]]</f>
        <v>-15.125</v>
      </c>
      <c r="O56">
        <v>4.375</v>
      </c>
      <c r="P56">
        <v>15.125</v>
      </c>
      <c r="Q56">
        <f>Table2[[#This Row],[x2]]+Table2[[#This Row],[x]]*Table2[[#This Row],[right3]]</f>
        <v>-193.88886250000002</v>
      </c>
      <c r="R56">
        <f>Table2[[#This Row],[y2]]+Table2[[#This Row],[y]]*Table2[[#This Row],[right3]]</f>
        <v>524.57259999999997</v>
      </c>
      <c r="S56" s="1">
        <f>Table2[[#This Row],[x2]]-Table2[[#This Row],[x]]*Table2[[#This Row],[left]]</f>
        <v>-211.83471249999999</v>
      </c>
      <c r="T56" s="1">
        <f>Table2[[#This Row],[y2]]-Table2[[#This Row],[y]]*Table2[[#This Row],[left]]</f>
        <v>532.20100000000002</v>
      </c>
      <c r="U56" s="3">
        <f>Table2[[#This Row],[x2]]+Table2[[#This Row],[x]]*Table2[[#This Row],[dry_line]]</f>
        <v>-210.60767651</v>
      </c>
      <c r="V56" s="3">
        <f>Table2[[#This Row],[y2]]+Table2[[#This Row],[y]]*Table2[[#This Row],[dry_line]]</f>
        <v>531.67941303999999</v>
      </c>
      <c r="W56" s="3">
        <f>Table2[[#This Row],[z2]]+Table2[[#This Row],[z]]*Table2[[#This Row],[dry_line]]</f>
        <v>1.7421248599999999</v>
      </c>
      <c r="X56" s="3">
        <f>-Table2[[#This Row],[right3]]+Table2[[#This Row],[dry_line]]</f>
        <v>-18.166699999999999</v>
      </c>
      <c r="Y56" s="3">
        <f>Table2[[#This Row],[left]]+Table2[[#This Row],[dry_line]]</f>
        <v>1.3332999999999999</v>
      </c>
    </row>
    <row r="57" spans="1:25" x14ac:dyDescent="0.25">
      <c r="A57">
        <v>55</v>
      </c>
      <c r="B57" t="b">
        <f>AND(Table2[[#This Row],[Row Labels]]&gt;=Sheet5!$J$43,Table2[[#This Row],[Row Labels]]&lt;=Sheet5!$K$43)</f>
        <v>1</v>
      </c>
      <c r="C57">
        <v>-3.0825</v>
      </c>
      <c r="D57">
        <f>-Table2[[#This Row],[dry_line]]</f>
        <v>3.0825</v>
      </c>
      <c r="E57">
        <v>-2.6863000000000001</v>
      </c>
      <c r="F57">
        <v>0.92010000000000003</v>
      </c>
      <c r="G57">
        <v>-0.39169999999999999</v>
      </c>
      <c r="H57">
        <v>-5.0000000000000001E-4</v>
      </c>
      <c r="I57">
        <v>-205.7688</v>
      </c>
      <c r="J57">
        <v>535.28560000000004</v>
      </c>
      <c r="K57">
        <v>1.6669</v>
      </c>
      <c r="L57">
        <v>0</v>
      </c>
      <c r="M57">
        <v>214.976</v>
      </c>
      <c r="N57">
        <f>-Table2[[#This Row],[right3]]</f>
        <v>-14.95</v>
      </c>
      <c r="O57">
        <v>4.375</v>
      </c>
      <c r="P57">
        <v>14.95</v>
      </c>
      <c r="Q57">
        <f>Table2[[#This Row],[x2]]+Table2[[#This Row],[x]]*Table2[[#This Row],[right3]]</f>
        <v>-192.013305</v>
      </c>
      <c r="R57">
        <f>Table2[[#This Row],[y2]]+Table2[[#This Row],[y]]*Table2[[#This Row],[right3]]</f>
        <v>529.42968500000006</v>
      </c>
      <c r="S57" s="1">
        <f>Table2[[#This Row],[x2]]-Table2[[#This Row],[x]]*Table2[[#This Row],[left]]</f>
        <v>-209.79423750000001</v>
      </c>
      <c r="T57" s="1">
        <f>Table2[[#This Row],[y2]]-Table2[[#This Row],[y]]*Table2[[#This Row],[left]]</f>
        <v>536.99928750000004</v>
      </c>
      <c r="U57" s="3">
        <f>Table2[[#This Row],[x2]]+Table2[[#This Row],[x]]*Table2[[#This Row],[dry_line]]</f>
        <v>-208.60500825</v>
      </c>
      <c r="V57" s="3">
        <f>Table2[[#This Row],[y2]]+Table2[[#This Row],[y]]*Table2[[#This Row],[dry_line]]</f>
        <v>536.4930152500001</v>
      </c>
      <c r="W57" s="3">
        <f>Table2[[#This Row],[z2]]+Table2[[#This Row],[z]]*Table2[[#This Row],[dry_line]]</f>
        <v>1.6684412500000001</v>
      </c>
      <c r="X57" s="3">
        <f>-Table2[[#This Row],[right3]]+Table2[[#This Row],[dry_line]]</f>
        <v>-18.032499999999999</v>
      </c>
      <c r="Y57" s="3">
        <f>Table2[[#This Row],[left]]+Table2[[#This Row],[dry_line]]</f>
        <v>1.2925</v>
      </c>
    </row>
    <row r="58" spans="1:25" x14ac:dyDescent="0.25">
      <c r="A58">
        <v>56</v>
      </c>
      <c r="B58" t="b">
        <f>AND(Table2[[#This Row],[Row Labels]]&gt;=Sheet5!$J$43,Table2[[#This Row],[Row Labels]]&lt;=Sheet5!$K$43)</f>
        <v>1</v>
      </c>
      <c r="C58">
        <v>-3.1282999999999999</v>
      </c>
      <c r="D58">
        <f>-Table2[[#This Row],[dry_line]]</f>
        <v>3.1282999999999999</v>
      </c>
      <c r="E58">
        <v>-2.7252999999999998</v>
      </c>
      <c r="F58">
        <v>0.91969999999999996</v>
      </c>
      <c r="G58">
        <v>-0.3926</v>
      </c>
      <c r="H58">
        <v>-5.5999999999999999E-3</v>
      </c>
      <c r="I58">
        <v>-203.7834</v>
      </c>
      <c r="J58">
        <v>539.9443</v>
      </c>
      <c r="K58">
        <v>1.5788</v>
      </c>
      <c r="L58">
        <v>0</v>
      </c>
      <c r="M58">
        <v>220.041</v>
      </c>
      <c r="N58">
        <f>-Table2[[#This Row],[right3]]</f>
        <v>-14.625</v>
      </c>
      <c r="O58">
        <v>4.4000000000000004</v>
      </c>
      <c r="P58">
        <v>14.625</v>
      </c>
      <c r="Q58">
        <f>Table2[[#This Row],[x2]]+Table2[[#This Row],[x]]*Table2[[#This Row],[right3]]</f>
        <v>-190.33278749999999</v>
      </c>
      <c r="R58">
        <f>Table2[[#This Row],[y2]]+Table2[[#This Row],[y]]*Table2[[#This Row],[right3]]</f>
        <v>534.20252500000004</v>
      </c>
      <c r="S58" s="1">
        <f>Table2[[#This Row],[x2]]-Table2[[#This Row],[x]]*Table2[[#This Row],[left]]</f>
        <v>-207.83008000000001</v>
      </c>
      <c r="T58" s="1">
        <f>Table2[[#This Row],[y2]]-Table2[[#This Row],[y]]*Table2[[#This Row],[left]]</f>
        <v>541.67174</v>
      </c>
      <c r="U58" s="3">
        <f>Table2[[#This Row],[x2]]+Table2[[#This Row],[x]]*Table2[[#This Row],[dry_line]]</f>
        <v>-206.66049751</v>
      </c>
      <c r="V58" s="3">
        <f>Table2[[#This Row],[y2]]+Table2[[#This Row],[y]]*Table2[[#This Row],[dry_line]]</f>
        <v>541.17247057999998</v>
      </c>
      <c r="W58" s="3">
        <f>Table2[[#This Row],[z2]]+Table2[[#This Row],[z]]*Table2[[#This Row],[dry_line]]</f>
        <v>1.5963184799999999</v>
      </c>
      <c r="X58" s="3">
        <f>-Table2[[#This Row],[right3]]+Table2[[#This Row],[dry_line]]</f>
        <v>-17.753299999999999</v>
      </c>
      <c r="Y58" s="3">
        <f>Table2[[#This Row],[left]]+Table2[[#This Row],[dry_line]]</f>
        <v>1.2717000000000005</v>
      </c>
    </row>
    <row r="59" spans="1:25" x14ac:dyDescent="0.25">
      <c r="A59">
        <v>57</v>
      </c>
      <c r="B59" t="b">
        <f>AND(Table2[[#This Row],[Row Labels]]&gt;=Sheet5!$J$43,Table2[[#This Row],[Row Labels]]&lt;=Sheet5!$K$43)</f>
        <v>1</v>
      </c>
      <c r="C59">
        <v>-3.1770999999999998</v>
      </c>
      <c r="D59">
        <f>-Table2[[#This Row],[dry_line]]</f>
        <v>3.1770999999999998</v>
      </c>
      <c r="E59">
        <v>-2.7706</v>
      </c>
      <c r="F59">
        <v>0.91920000000000002</v>
      </c>
      <c r="G59">
        <v>-0.39360000000000001</v>
      </c>
      <c r="H59">
        <v>-1.0200000000000001E-2</v>
      </c>
      <c r="I59">
        <v>-201.74010000000001</v>
      </c>
      <c r="J59">
        <v>544.72529999999995</v>
      </c>
      <c r="K59">
        <v>1.4762999999999999</v>
      </c>
      <c r="L59">
        <v>0</v>
      </c>
      <c r="M59">
        <v>225.24100000000001</v>
      </c>
      <c r="N59">
        <f>-Table2[[#This Row],[right3]]</f>
        <v>-14.275</v>
      </c>
      <c r="O59">
        <v>4.4000000000000004</v>
      </c>
      <c r="P59">
        <v>14.275</v>
      </c>
      <c r="Q59">
        <f>Table2[[#This Row],[x2]]+Table2[[#This Row],[x]]*Table2[[#This Row],[right3]]</f>
        <v>-188.61852000000002</v>
      </c>
      <c r="R59">
        <f>Table2[[#This Row],[y2]]+Table2[[#This Row],[y]]*Table2[[#This Row],[right3]]</f>
        <v>539.10665999999992</v>
      </c>
      <c r="S59" s="1">
        <f>Table2[[#This Row],[x2]]-Table2[[#This Row],[x]]*Table2[[#This Row],[left]]</f>
        <v>-205.78458000000001</v>
      </c>
      <c r="T59" s="1">
        <f>Table2[[#This Row],[y2]]-Table2[[#This Row],[y]]*Table2[[#This Row],[left]]</f>
        <v>546.45713999999998</v>
      </c>
      <c r="U59" s="3">
        <f>Table2[[#This Row],[x2]]+Table2[[#This Row],[x]]*Table2[[#This Row],[dry_line]]</f>
        <v>-204.66049032000001</v>
      </c>
      <c r="V59" s="3">
        <f>Table2[[#This Row],[y2]]+Table2[[#This Row],[y]]*Table2[[#This Row],[dry_line]]</f>
        <v>545.97580655999991</v>
      </c>
      <c r="W59" s="3">
        <f>Table2[[#This Row],[z2]]+Table2[[#This Row],[z]]*Table2[[#This Row],[dry_line]]</f>
        <v>1.50870642</v>
      </c>
      <c r="X59" s="3">
        <f>-Table2[[#This Row],[right3]]+Table2[[#This Row],[dry_line]]</f>
        <v>-17.452100000000002</v>
      </c>
      <c r="Y59" s="3">
        <f>Table2[[#This Row],[left]]+Table2[[#This Row],[dry_line]]</f>
        <v>1.2229000000000005</v>
      </c>
    </row>
    <row r="60" spans="1:25" x14ac:dyDescent="0.25">
      <c r="A60">
        <v>58</v>
      </c>
      <c r="B60" t="b">
        <f>AND(Table2[[#This Row],[Row Labels]]&gt;=Sheet5!$J$43,Table2[[#This Row],[Row Labels]]&lt;=Sheet5!$K$43)</f>
        <v>1</v>
      </c>
      <c r="C60">
        <v>-3.2277999999999998</v>
      </c>
      <c r="D60">
        <f>-Table2[[#This Row],[dry_line]]</f>
        <v>3.2277999999999998</v>
      </c>
      <c r="E60">
        <v>-2.8199000000000001</v>
      </c>
      <c r="F60">
        <v>0.91859999999999997</v>
      </c>
      <c r="G60">
        <v>-0.39500000000000002</v>
      </c>
      <c r="H60">
        <v>-1.38E-2</v>
      </c>
      <c r="I60">
        <v>-199.68790000000001</v>
      </c>
      <c r="J60">
        <v>549.51289999999995</v>
      </c>
      <c r="K60">
        <v>1.3758999999999999</v>
      </c>
      <c r="L60">
        <v>0</v>
      </c>
      <c r="M60">
        <v>230.45099999999999</v>
      </c>
      <c r="N60">
        <f>-Table2[[#This Row],[right3]]</f>
        <v>-14.074999999999999</v>
      </c>
      <c r="O60">
        <v>4.4000000000000004</v>
      </c>
      <c r="P60">
        <v>14.074999999999999</v>
      </c>
      <c r="Q60">
        <f>Table2[[#This Row],[x2]]+Table2[[#This Row],[x]]*Table2[[#This Row],[right3]]</f>
        <v>-186.75860500000002</v>
      </c>
      <c r="R60">
        <f>Table2[[#This Row],[y2]]+Table2[[#This Row],[y]]*Table2[[#This Row],[right3]]</f>
        <v>543.95327499999996</v>
      </c>
      <c r="S60" s="1">
        <f>Table2[[#This Row],[x2]]-Table2[[#This Row],[x]]*Table2[[#This Row],[left]]</f>
        <v>-203.72974000000002</v>
      </c>
      <c r="T60" s="1">
        <f>Table2[[#This Row],[y2]]-Table2[[#This Row],[y]]*Table2[[#This Row],[left]]</f>
        <v>551.2509</v>
      </c>
      <c r="U60" s="3">
        <f>Table2[[#This Row],[x2]]+Table2[[#This Row],[x]]*Table2[[#This Row],[dry_line]]</f>
        <v>-202.65295708000002</v>
      </c>
      <c r="V60" s="3">
        <f>Table2[[#This Row],[y2]]+Table2[[#This Row],[y]]*Table2[[#This Row],[dry_line]]</f>
        <v>550.78788099999997</v>
      </c>
      <c r="W60" s="3">
        <f>Table2[[#This Row],[z2]]+Table2[[#This Row],[z]]*Table2[[#This Row],[dry_line]]</f>
        <v>1.4204436399999998</v>
      </c>
      <c r="X60" s="3">
        <f>-Table2[[#This Row],[right3]]+Table2[[#This Row],[dry_line]]</f>
        <v>-17.302799999999998</v>
      </c>
      <c r="Y60" s="3">
        <f>Table2[[#This Row],[left]]+Table2[[#This Row],[dry_line]]</f>
        <v>1.1722000000000006</v>
      </c>
    </row>
    <row r="61" spans="1:25" x14ac:dyDescent="0.25">
      <c r="A61">
        <v>59</v>
      </c>
      <c r="B61" t="b">
        <f>AND(Table2[[#This Row],[Row Labels]]&gt;=Sheet5!$J$43,Table2[[#This Row],[Row Labels]]&lt;=Sheet5!$K$43)</f>
        <v>1</v>
      </c>
      <c r="C61">
        <v>-3.2814999999999999</v>
      </c>
      <c r="D61">
        <f>-Table2[[#This Row],[dry_line]]</f>
        <v>3.2814999999999999</v>
      </c>
      <c r="E61">
        <v>-2.8753000000000002</v>
      </c>
      <c r="F61">
        <v>0.91820000000000002</v>
      </c>
      <c r="G61">
        <v>-0.39600000000000002</v>
      </c>
      <c r="H61">
        <v>-1.43E-2</v>
      </c>
      <c r="I61">
        <v>-197.6292</v>
      </c>
      <c r="J61">
        <v>554.2921</v>
      </c>
      <c r="K61">
        <v>1.3005</v>
      </c>
      <c r="L61">
        <v>0</v>
      </c>
      <c r="M61">
        <v>235.655</v>
      </c>
      <c r="N61">
        <f>-Table2[[#This Row],[right3]]</f>
        <v>-13.824999999999999</v>
      </c>
      <c r="O61">
        <v>4.4249999999999998</v>
      </c>
      <c r="P61">
        <v>13.824999999999999</v>
      </c>
      <c r="Q61">
        <f>Table2[[#This Row],[x2]]+Table2[[#This Row],[x]]*Table2[[#This Row],[right3]]</f>
        <v>-184.93508499999999</v>
      </c>
      <c r="R61">
        <f>Table2[[#This Row],[y2]]+Table2[[#This Row],[y]]*Table2[[#This Row],[right3]]</f>
        <v>548.81740000000002</v>
      </c>
      <c r="S61" s="1">
        <f>Table2[[#This Row],[x2]]-Table2[[#This Row],[x]]*Table2[[#This Row],[left]]</f>
        <v>-201.69223500000001</v>
      </c>
      <c r="T61" s="1">
        <f>Table2[[#This Row],[y2]]-Table2[[#This Row],[y]]*Table2[[#This Row],[left]]</f>
        <v>556.0444</v>
      </c>
      <c r="U61" s="3">
        <f>Table2[[#This Row],[x2]]+Table2[[#This Row],[x]]*Table2[[#This Row],[dry_line]]</f>
        <v>-200.6422733</v>
      </c>
      <c r="V61" s="3">
        <f>Table2[[#This Row],[y2]]+Table2[[#This Row],[y]]*Table2[[#This Row],[dry_line]]</f>
        <v>555.59157400000004</v>
      </c>
      <c r="W61" s="3">
        <f>Table2[[#This Row],[z2]]+Table2[[#This Row],[z]]*Table2[[#This Row],[dry_line]]</f>
        <v>1.34742545</v>
      </c>
      <c r="X61" s="3">
        <f>-Table2[[#This Row],[right3]]+Table2[[#This Row],[dry_line]]</f>
        <v>-17.1065</v>
      </c>
      <c r="Y61" s="3">
        <f>Table2[[#This Row],[left]]+Table2[[#This Row],[dry_line]]</f>
        <v>1.1435</v>
      </c>
    </row>
    <row r="62" spans="1:25" x14ac:dyDescent="0.25">
      <c r="A62">
        <v>60</v>
      </c>
      <c r="B62" t="b">
        <f>AND(Table2[[#This Row],[Row Labels]]&gt;=Sheet5!$J$43,Table2[[#This Row],[Row Labels]]&lt;=Sheet5!$K$43)</f>
        <v>1</v>
      </c>
      <c r="C62">
        <v>-3.3134999999999999</v>
      </c>
      <c r="D62">
        <f>-Table2[[#This Row],[dry_line]]</f>
        <v>3.3134999999999999</v>
      </c>
      <c r="E62">
        <v>-2.9266999999999999</v>
      </c>
      <c r="F62">
        <v>0.91830000000000001</v>
      </c>
      <c r="G62">
        <v>-0.3957</v>
      </c>
      <c r="H62">
        <v>-1.4200000000000001E-2</v>
      </c>
      <c r="I62">
        <v>-195.57040000000001</v>
      </c>
      <c r="J62">
        <v>559.06579999999997</v>
      </c>
      <c r="K62">
        <v>1.2322</v>
      </c>
      <c r="L62">
        <v>0</v>
      </c>
      <c r="M62">
        <v>240.85499999999999</v>
      </c>
      <c r="N62">
        <f>-Table2[[#This Row],[right3]]</f>
        <v>-13.55</v>
      </c>
      <c r="O62">
        <v>4.45</v>
      </c>
      <c r="P62">
        <v>13.55</v>
      </c>
      <c r="Q62">
        <f>Table2[[#This Row],[x2]]+Table2[[#This Row],[x]]*Table2[[#This Row],[right3]]</f>
        <v>-183.12743499999999</v>
      </c>
      <c r="R62">
        <f>Table2[[#This Row],[y2]]+Table2[[#This Row],[y]]*Table2[[#This Row],[right3]]</f>
        <v>553.70406500000001</v>
      </c>
      <c r="S62" s="1">
        <f>Table2[[#This Row],[x2]]-Table2[[#This Row],[x]]*Table2[[#This Row],[left]]</f>
        <v>-199.656835</v>
      </c>
      <c r="T62" s="1">
        <f>Table2[[#This Row],[y2]]-Table2[[#This Row],[y]]*Table2[[#This Row],[left]]</f>
        <v>560.82666499999993</v>
      </c>
      <c r="U62" s="3">
        <f>Table2[[#This Row],[x2]]+Table2[[#This Row],[x]]*Table2[[#This Row],[dry_line]]</f>
        <v>-198.61318704999999</v>
      </c>
      <c r="V62" s="3">
        <f>Table2[[#This Row],[y2]]+Table2[[#This Row],[y]]*Table2[[#This Row],[dry_line]]</f>
        <v>560.37695194999992</v>
      </c>
      <c r="W62" s="3">
        <f>Table2[[#This Row],[z2]]+Table2[[#This Row],[z]]*Table2[[#This Row],[dry_line]]</f>
        <v>1.2792516999999999</v>
      </c>
      <c r="X62" s="3">
        <f>-Table2[[#This Row],[right3]]+Table2[[#This Row],[dry_line]]</f>
        <v>-16.863500000000002</v>
      </c>
      <c r="Y62" s="3">
        <f>Table2[[#This Row],[left]]+Table2[[#This Row],[dry_line]]</f>
        <v>1.1365000000000003</v>
      </c>
    </row>
    <row r="63" spans="1:25" x14ac:dyDescent="0.25">
      <c r="A63">
        <v>61</v>
      </c>
      <c r="B63" t="b">
        <f>AND(Table2[[#This Row],[Row Labels]]&gt;=Sheet5!$J$43,Table2[[#This Row],[Row Labels]]&lt;=Sheet5!$K$43)</f>
        <v>1</v>
      </c>
      <c r="C63">
        <v>-3.3243</v>
      </c>
      <c r="D63">
        <f>-Table2[[#This Row],[dry_line]]</f>
        <v>3.3243</v>
      </c>
      <c r="E63">
        <v>-2.9651999999999998</v>
      </c>
      <c r="F63">
        <v>0.91890000000000005</v>
      </c>
      <c r="G63">
        <v>-0.39419999999999999</v>
      </c>
      <c r="H63">
        <v>-1.43E-2</v>
      </c>
      <c r="I63">
        <v>-193.51859999999999</v>
      </c>
      <c r="J63">
        <v>563.83720000000005</v>
      </c>
      <c r="K63">
        <v>1.1641999999999999</v>
      </c>
      <c r="L63">
        <v>0</v>
      </c>
      <c r="M63">
        <v>246.04900000000001</v>
      </c>
      <c r="N63">
        <f>-Table2[[#This Row],[right3]]</f>
        <v>-13.324999999999999</v>
      </c>
      <c r="O63">
        <v>4.4749999999999996</v>
      </c>
      <c r="P63">
        <v>13.324999999999999</v>
      </c>
      <c r="Q63">
        <f>Table2[[#This Row],[x2]]+Table2[[#This Row],[x]]*Table2[[#This Row],[right3]]</f>
        <v>-181.2742575</v>
      </c>
      <c r="R63">
        <f>Table2[[#This Row],[y2]]+Table2[[#This Row],[y]]*Table2[[#This Row],[right3]]</f>
        <v>558.58448500000009</v>
      </c>
      <c r="S63" s="1">
        <f>Table2[[#This Row],[x2]]-Table2[[#This Row],[x]]*Table2[[#This Row],[left]]</f>
        <v>-197.63067749999999</v>
      </c>
      <c r="T63" s="1">
        <f>Table2[[#This Row],[y2]]-Table2[[#This Row],[y]]*Table2[[#This Row],[left]]</f>
        <v>565.60124500000006</v>
      </c>
      <c r="U63" s="3">
        <f>Table2[[#This Row],[x2]]+Table2[[#This Row],[x]]*Table2[[#This Row],[dry_line]]</f>
        <v>-196.57329927000001</v>
      </c>
      <c r="V63" s="3">
        <f>Table2[[#This Row],[y2]]+Table2[[#This Row],[y]]*Table2[[#This Row],[dry_line]]</f>
        <v>565.14763906000007</v>
      </c>
      <c r="W63" s="3">
        <f>Table2[[#This Row],[z2]]+Table2[[#This Row],[z]]*Table2[[#This Row],[dry_line]]</f>
        <v>1.21173749</v>
      </c>
      <c r="X63" s="3">
        <f>-Table2[[#This Row],[right3]]+Table2[[#This Row],[dry_line]]</f>
        <v>-16.6493</v>
      </c>
      <c r="Y63" s="3">
        <f>Table2[[#This Row],[left]]+Table2[[#This Row],[dry_line]]</f>
        <v>1.1506999999999996</v>
      </c>
    </row>
    <row r="64" spans="1:25" x14ac:dyDescent="0.25">
      <c r="A64">
        <v>62</v>
      </c>
      <c r="B64" t="b">
        <f>AND(Table2[[#This Row],[Row Labels]]&gt;=Sheet5!$J$43,Table2[[#This Row],[Row Labels]]&lt;=Sheet5!$K$43)</f>
        <v>1</v>
      </c>
      <c r="C64">
        <v>-3.3273999999999999</v>
      </c>
      <c r="D64">
        <f>-Table2[[#This Row],[dry_line]]</f>
        <v>3.3273999999999999</v>
      </c>
      <c r="E64">
        <v>-2.9864000000000002</v>
      </c>
      <c r="F64">
        <v>0.91979999999999995</v>
      </c>
      <c r="G64">
        <v>-0.39219999999999999</v>
      </c>
      <c r="H64">
        <v>-1.43E-2</v>
      </c>
      <c r="I64">
        <v>-191.51840000000001</v>
      </c>
      <c r="J64">
        <v>568.51589999999999</v>
      </c>
      <c r="K64">
        <v>1.0976999999999999</v>
      </c>
      <c r="L64">
        <v>0</v>
      </c>
      <c r="M64">
        <v>251.13800000000001</v>
      </c>
      <c r="N64">
        <f>-Table2[[#This Row],[right3]]</f>
        <v>-13.1</v>
      </c>
      <c r="O64">
        <v>4.4749999999999996</v>
      </c>
      <c r="P64">
        <v>13.1</v>
      </c>
      <c r="Q64">
        <f>Table2[[#This Row],[x2]]+Table2[[#This Row],[x]]*Table2[[#This Row],[right3]]</f>
        <v>-179.46902</v>
      </c>
      <c r="R64">
        <f>Table2[[#This Row],[y2]]+Table2[[#This Row],[y]]*Table2[[#This Row],[right3]]</f>
        <v>563.37807999999995</v>
      </c>
      <c r="S64" s="1">
        <f>Table2[[#This Row],[x2]]-Table2[[#This Row],[x]]*Table2[[#This Row],[left]]</f>
        <v>-195.63450500000002</v>
      </c>
      <c r="T64" s="1">
        <f>Table2[[#This Row],[y2]]-Table2[[#This Row],[y]]*Table2[[#This Row],[left]]</f>
        <v>570.27099499999997</v>
      </c>
      <c r="U64" s="3">
        <f>Table2[[#This Row],[x2]]+Table2[[#This Row],[x]]*Table2[[#This Row],[dry_line]]</f>
        <v>-194.57894252000003</v>
      </c>
      <c r="V64" s="3">
        <f>Table2[[#This Row],[y2]]+Table2[[#This Row],[y]]*Table2[[#This Row],[dry_line]]</f>
        <v>569.82090628000003</v>
      </c>
      <c r="W64" s="3">
        <f>Table2[[#This Row],[z2]]+Table2[[#This Row],[z]]*Table2[[#This Row],[dry_line]]</f>
        <v>1.1452818199999999</v>
      </c>
      <c r="X64" s="3">
        <f>-Table2[[#This Row],[right3]]+Table2[[#This Row],[dry_line]]</f>
        <v>-16.427399999999999</v>
      </c>
      <c r="Y64" s="3">
        <f>Table2[[#This Row],[left]]+Table2[[#This Row],[dry_line]]</f>
        <v>1.1475999999999997</v>
      </c>
    </row>
    <row r="65" spans="1:25" x14ac:dyDescent="0.25">
      <c r="A65">
        <v>63</v>
      </c>
      <c r="B65" t="b">
        <f>AND(Table2[[#This Row],[Row Labels]]&gt;=Sheet5!$J$43,Table2[[#This Row],[Row Labels]]&lt;=Sheet5!$K$43)</f>
        <v>1</v>
      </c>
      <c r="C65">
        <v>-3.3220999999999998</v>
      </c>
      <c r="D65">
        <f>-Table2[[#This Row],[dry_line]]</f>
        <v>3.3220999999999998</v>
      </c>
      <c r="E65">
        <v>-2.9910000000000001</v>
      </c>
      <c r="F65">
        <v>0.92059999999999997</v>
      </c>
      <c r="G65">
        <v>-0.39019999999999999</v>
      </c>
      <c r="H65">
        <v>-1.43E-2</v>
      </c>
      <c r="I65">
        <v>-189.5368</v>
      </c>
      <c r="J65">
        <v>573.18089999999995</v>
      </c>
      <c r="K65">
        <v>1.0317000000000001</v>
      </c>
      <c r="L65">
        <v>0</v>
      </c>
      <c r="M65">
        <v>256.20699999999999</v>
      </c>
      <c r="N65">
        <f>-Table2[[#This Row],[right3]]</f>
        <v>-12.925000000000001</v>
      </c>
      <c r="O65">
        <v>4.45</v>
      </c>
      <c r="P65">
        <v>12.925000000000001</v>
      </c>
      <c r="Q65">
        <f>Table2[[#This Row],[x2]]+Table2[[#This Row],[x]]*Table2[[#This Row],[right3]]</f>
        <v>-177.63804500000001</v>
      </c>
      <c r="R65">
        <f>Table2[[#This Row],[y2]]+Table2[[#This Row],[y]]*Table2[[#This Row],[right3]]</f>
        <v>568.137565</v>
      </c>
      <c r="S65" s="1">
        <f>Table2[[#This Row],[x2]]-Table2[[#This Row],[x]]*Table2[[#This Row],[left]]</f>
        <v>-193.63346999999999</v>
      </c>
      <c r="T65" s="1">
        <f>Table2[[#This Row],[y2]]-Table2[[#This Row],[y]]*Table2[[#This Row],[left]]</f>
        <v>574.91728999999998</v>
      </c>
      <c r="U65" s="3">
        <f>Table2[[#This Row],[x2]]+Table2[[#This Row],[x]]*Table2[[#This Row],[dry_line]]</f>
        <v>-192.59512526</v>
      </c>
      <c r="V65" s="3">
        <f>Table2[[#This Row],[y2]]+Table2[[#This Row],[y]]*Table2[[#This Row],[dry_line]]</f>
        <v>574.47718341999996</v>
      </c>
      <c r="W65" s="3">
        <f>Table2[[#This Row],[z2]]+Table2[[#This Row],[z]]*Table2[[#This Row],[dry_line]]</f>
        <v>1.0792060300000001</v>
      </c>
      <c r="X65" s="3">
        <f>-Table2[[#This Row],[right3]]+Table2[[#This Row],[dry_line]]</f>
        <v>-16.2471</v>
      </c>
      <c r="Y65" s="3">
        <f>Table2[[#This Row],[left]]+Table2[[#This Row],[dry_line]]</f>
        <v>1.1279000000000003</v>
      </c>
    </row>
    <row r="66" spans="1:25" x14ac:dyDescent="0.25">
      <c r="A66">
        <v>64</v>
      </c>
      <c r="B66" t="b">
        <f>AND(Table2[[#This Row],[Row Labels]]&gt;=Sheet5!$J$43,Table2[[#This Row],[Row Labels]]&lt;=Sheet5!$K$43)</f>
        <v>1</v>
      </c>
      <c r="C66">
        <v>-3.3086000000000002</v>
      </c>
      <c r="D66">
        <f>-Table2[[#This Row],[dry_line]]</f>
        <v>3.3086000000000002</v>
      </c>
      <c r="E66">
        <v>-2.9823</v>
      </c>
      <c r="F66">
        <v>0.9214</v>
      </c>
      <c r="G66">
        <v>-0.38850000000000001</v>
      </c>
      <c r="H66">
        <v>-1.44E-2</v>
      </c>
      <c r="I66">
        <v>-187.58279999999999</v>
      </c>
      <c r="J66">
        <v>577.8057</v>
      </c>
      <c r="K66">
        <v>0.96630000000000005</v>
      </c>
      <c r="L66">
        <v>0</v>
      </c>
      <c r="M66">
        <v>261.22800000000001</v>
      </c>
      <c r="N66">
        <f>-Table2[[#This Row],[right3]]</f>
        <v>-12.8</v>
      </c>
      <c r="O66">
        <v>4.4000000000000004</v>
      </c>
      <c r="P66">
        <v>12.8</v>
      </c>
      <c r="Q66">
        <f>Table2[[#This Row],[x2]]+Table2[[#This Row],[x]]*Table2[[#This Row],[right3]]</f>
        <v>-175.78888000000001</v>
      </c>
      <c r="R66">
        <f>Table2[[#This Row],[y2]]+Table2[[#This Row],[y]]*Table2[[#This Row],[right3]]</f>
        <v>572.8329</v>
      </c>
      <c r="S66" s="1">
        <f>Table2[[#This Row],[x2]]-Table2[[#This Row],[x]]*Table2[[#This Row],[left]]</f>
        <v>-191.63695999999999</v>
      </c>
      <c r="T66" s="1">
        <f>Table2[[#This Row],[y2]]-Table2[[#This Row],[y]]*Table2[[#This Row],[left]]</f>
        <v>579.51509999999996</v>
      </c>
      <c r="U66" s="3">
        <f>Table2[[#This Row],[x2]]+Table2[[#This Row],[x]]*Table2[[#This Row],[dry_line]]</f>
        <v>-190.63134403999999</v>
      </c>
      <c r="V66" s="3">
        <f>Table2[[#This Row],[y2]]+Table2[[#This Row],[y]]*Table2[[#This Row],[dry_line]]</f>
        <v>579.09109109999997</v>
      </c>
      <c r="W66" s="3">
        <f>Table2[[#This Row],[z2]]+Table2[[#This Row],[z]]*Table2[[#This Row],[dry_line]]</f>
        <v>1.01394384</v>
      </c>
      <c r="X66" s="3">
        <f>-Table2[[#This Row],[right3]]+Table2[[#This Row],[dry_line]]</f>
        <v>-16.108600000000003</v>
      </c>
      <c r="Y66" s="3">
        <f>Table2[[#This Row],[left]]+Table2[[#This Row],[dry_line]]</f>
        <v>1.0914000000000001</v>
      </c>
    </row>
    <row r="67" spans="1:25" x14ac:dyDescent="0.25">
      <c r="A67">
        <v>65</v>
      </c>
      <c r="B67" t="b">
        <f>AND(Table2[[#This Row],[Row Labels]]&gt;=Sheet5!$J$43,Table2[[#This Row],[Row Labels]]&lt;=Sheet5!$K$43)</f>
        <v>1</v>
      </c>
      <c r="C67">
        <v>-3.2866</v>
      </c>
      <c r="D67">
        <f>-Table2[[#This Row],[dry_line]]</f>
        <v>3.2866</v>
      </c>
      <c r="E67">
        <v>-2.9588999999999999</v>
      </c>
      <c r="F67">
        <v>0.92210000000000003</v>
      </c>
      <c r="G67">
        <v>-0.38669999999999999</v>
      </c>
      <c r="H67">
        <v>-1.44E-2</v>
      </c>
      <c r="I67">
        <v>-185.62639999999999</v>
      </c>
      <c r="J67">
        <v>582.46079999999995</v>
      </c>
      <c r="K67">
        <v>0.90159999999999996</v>
      </c>
      <c r="L67">
        <v>0</v>
      </c>
      <c r="M67">
        <v>266.27800000000002</v>
      </c>
      <c r="N67">
        <f>-Table2[[#This Row],[right3]]</f>
        <v>-12.625</v>
      </c>
      <c r="O67">
        <v>4.375</v>
      </c>
      <c r="P67">
        <v>12.625</v>
      </c>
      <c r="Q67">
        <f>Table2[[#This Row],[x2]]+Table2[[#This Row],[x]]*Table2[[#This Row],[right3]]</f>
        <v>-173.98488749999999</v>
      </c>
      <c r="R67">
        <f>Table2[[#This Row],[y2]]+Table2[[#This Row],[y]]*Table2[[#This Row],[right3]]</f>
        <v>577.57871249999994</v>
      </c>
      <c r="S67" s="1">
        <f>Table2[[#This Row],[x2]]-Table2[[#This Row],[x]]*Table2[[#This Row],[left]]</f>
        <v>-189.66058749999999</v>
      </c>
      <c r="T67" s="1">
        <f>Table2[[#This Row],[y2]]-Table2[[#This Row],[y]]*Table2[[#This Row],[left]]</f>
        <v>584.15261249999992</v>
      </c>
      <c r="U67" s="3">
        <f>Table2[[#This Row],[x2]]+Table2[[#This Row],[x]]*Table2[[#This Row],[dry_line]]</f>
        <v>-188.65697385999999</v>
      </c>
      <c r="V67" s="3">
        <f>Table2[[#This Row],[y2]]+Table2[[#This Row],[y]]*Table2[[#This Row],[dry_line]]</f>
        <v>583.73172821999992</v>
      </c>
      <c r="W67" s="3">
        <f>Table2[[#This Row],[z2]]+Table2[[#This Row],[z]]*Table2[[#This Row],[dry_line]]</f>
        <v>0.94892703999999994</v>
      </c>
      <c r="X67" s="3">
        <f>-Table2[[#This Row],[right3]]+Table2[[#This Row],[dry_line]]</f>
        <v>-15.9116</v>
      </c>
      <c r="Y67" s="3">
        <f>Table2[[#This Row],[left]]+Table2[[#This Row],[dry_line]]</f>
        <v>1.0884</v>
      </c>
    </row>
    <row r="68" spans="1:25" x14ac:dyDescent="0.25">
      <c r="A68">
        <v>66</v>
      </c>
      <c r="B68" t="b">
        <f>AND(Table2[[#This Row],[Row Labels]]&gt;=Sheet5!$J$43,Table2[[#This Row],[Row Labels]]&lt;=Sheet5!$K$43)</f>
        <v>1</v>
      </c>
      <c r="C68">
        <v>-3.2464</v>
      </c>
      <c r="D68">
        <f>-Table2[[#This Row],[dry_line]]</f>
        <v>3.2464</v>
      </c>
      <c r="E68">
        <v>-2.9184999999999999</v>
      </c>
      <c r="F68">
        <v>0.92300000000000004</v>
      </c>
      <c r="G68">
        <v>-0.3846</v>
      </c>
      <c r="H68">
        <v>-1.47E-2</v>
      </c>
      <c r="I68">
        <v>-183.64580000000001</v>
      </c>
      <c r="J68">
        <v>587.19910000000004</v>
      </c>
      <c r="K68">
        <v>0.84909999999999997</v>
      </c>
      <c r="L68">
        <v>0</v>
      </c>
      <c r="M68">
        <v>271.41300000000001</v>
      </c>
      <c r="N68">
        <f>-Table2[[#This Row],[right3]]</f>
        <v>-12.45</v>
      </c>
      <c r="O68">
        <v>4.375</v>
      </c>
      <c r="P68">
        <v>12.45</v>
      </c>
      <c r="Q68">
        <f>Table2[[#This Row],[x2]]+Table2[[#This Row],[x]]*Table2[[#This Row],[right3]]</f>
        <v>-172.15445</v>
      </c>
      <c r="R68">
        <f>Table2[[#This Row],[y2]]+Table2[[#This Row],[y]]*Table2[[#This Row],[right3]]</f>
        <v>582.41083000000003</v>
      </c>
      <c r="S68" s="1">
        <f>Table2[[#This Row],[x2]]-Table2[[#This Row],[x]]*Table2[[#This Row],[left]]</f>
        <v>-187.68392500000002</v>
      </c>
      <c r="T68" s="1">
        <f>Table2[[#This Row],[y2]]-Table2[[#This Row],[y]]*Table2[[#This Row],[left]]</f>
        <v>588.88172500000007</v>
      </c>
      <c r="U68" s="3">
        <f>Table2[[#This Row],[x2]]+Table2[[#This Row],[x]]*Table2[[#This Row],[dry_line]]</f>
        <v>-186.64222720000001</v>
      </c>
      <c r="V68" s="3">
        <f>Table2[[#This Row],[y2]]+Table2[[#This Row],[y]]*Table2[[#This Row],[dry_line]]</f>
        <v>588.44766544000004</v>
      </c>
      <c r="W68" s="3">
        <f>Table2[[#This Row],[z2]]+Table2[[#This Row],[z]]*Table2[[#This Row],[dry_line]]</f>
        <v>0.89682207999999997</v>
      </c>
      <c r="X68" s="3">
        <f>-Table2[[#This Row],[right3]]+Table2[[#This Row],[dry_line]]</f>
        <v>-15.696399999999999</v>
      </c>
      <c r="Y68" s="3">
        <f>Table2[[#This Row],[left]]+Table2[[#This Row],[dry_line]]</f>
        <v>1.1286</v>
      </c>
    </row>
    <row r="69" spans="1:25" x14ac:dyDescent="0.25">
      <c r="A69">
        <v>67</v>
      </c>
      <c r="B69" t="b">
        <f>AND(Table2[[#This Row],[Row Labels]]&gt;=Sheet5!$J$43,Table2[[#This Row],[Row Labels]]&lt;=Sheet5!$K$43)</f>
        <v>1</v>
      </c>
      <c r="C69">
        <v>-3.1913</v>
      </c>
      <c r="D69">
        <f>-Table2[[#This Row],[dry_line]]</f>
        <v>3.1913</v>
      </c>
      <c r="E69">
        <v>-2.8576999999999999</v>
      </c>
      <c r="F69">
        <v>0.92369999999999997</v>
      </c>
      <c r="G69">
        <v>-0.38269999999999998</v>
      </c>
      <c r="H69">
        <v>-1.9300000000000001E-2</v>
      </c>
      <c r="I69">
        <v>-181.71420000000001</v>
      </c>
      <c r="J69">
        <v>591.8528</v>
      </c>
      <c r="K69">
        <v>0.82330000000000003</v>
      </c>
      <c r="L69">
        <v>0</v>
      </c>
      <c r="M69">
        <v>276.452</v>
      </c>
      <c r="N69">
        <f>-Table2[[#This Row],[right3]]</f>
        <v>-12.3</v>
      </c>
      <c r="O69">
        <v>4.3499999999999996</v>
      </c>
      <c r="P69">
        <v>12.3</v>
      </c>
      <c r="Q69">
        <f>Table2[[#This Row],[x2]]+Table2[[#This Row],[x]]*Table2[[#This Row],[right3]]</f>
        <v>-170.35269</v>
      </c>
      <c r="R69">
        <f>Table2[[#This Row],[y2]]+Table2[[#This Row],[y]]*Table2[[#This Row],[right3]]</f>
        <v>587.14558999999997</v>
      </c>
      <c r="S69" s="1">
        <f>Table2[[#This Row],[x2]]-Table2[[#This Row],[x]]*Table2[[#This Row],[left]]</f>
        <v>-185.73229499999999</v>
      </c>
      <c r="T69" s="1">
        <f>Table2[[#This Row],[y2]]-Table2[[#This Row],[y]]*Table2[[#This Row],[left]]</f>
        <v>593.51754500000004</v>
      </c>
      <c r="U69" s="3">
        <f>Table2[[#This Row],[x2]]+Table2[[#This Row],[x]]*Table2[[#This Row],[dry_line]]</f>
        <v>-184.66200381000002</v>
      </c>
      <c r="V69" s="3">
        <f>Table2[[#This Row],[y2]]+Table2[[#This Row],[y]]*Table2[[#This Row],[dry_line]]</f>
        <v>593.07411050999997</v>
      </c>
      <c r="W69" s="3">
        <f>Table2[[#This Row],[z2]]+Table2[[#This Row],[z]]*Table2[[#This Row],[dry_line]]</f>
        <v>0.88489209000000002</v>
      </c>
      <c r="X69" s="3">
        <f>-Table2[[#This Row],[right3]]+Table2[[#This Row],[dry_line]]</f>
        <v>-15.491300000000001</v>
      </c>
      <c r="Y69" s="3">
        <f>Table2[[#This Row],[left]]+Table2[[#This Row],[dry_line]]</f>
        <v>1.1586999999999996</v>
      </c>
    </row>
    <row r="70" spans="1:25" x14ac:dyDescent="0.25">
      <c r="A70">
        <v>68</v>
      </c>
      <c r="B70" t="b">
        <f>AND(Table2[[#This Row],[Row Labels]]&gt;=Sheet5!$J$43,Table2[[#This Row],[Row Labels]]&lt;=Sheet5!$K$43)</f>
        <v>1</v>
      </c>
      <c r="C70">
        <v>-3.1282000000000001</v>
      </c>
      <c r="D70">
        <f>-Table2[[#This Row],[dry_line]]</f>
        <v>3.1282000000000001</v>
      </c>
      <c r="E70">
        <v>-2.774</v>
      </c>
      <c r="F70">
        <v>0.92400000000000004</v>
      </c>
      <c r="G70">
        <v>-0.38150000000000001</v>
      </c>
      <c r="H70">
        <v>-2.7099999999999999E-2</v>
      </c>
      <c r="I70">
        <v>-179.7405</v>
      </c>
      <c r="J70">
        <v>596.62760000000003</v>
      </c>
      <c r="K70">
        <v>0.80149999999999999</v>
      </c>
      <c r="L70">
        <v>0</v>
      </c>
      <c r="M70">
        <v>281.61900000000003</v>
      </c>
      <c r="N70">
        <f>-Table2[[#This Row],[right3]]</f>
        <v>-12.05</v>
      </c>
      <c r="O70">
        <v>4.3499999999999996</v>
      </c>
      <c r="P70">
        <v>12.05</v>
      </c>
      <c r="Q70">
        <f>Table2[[#This Row],[x2]]+Table2[[#This Row],[x]]*Table2[[#This Row],[right3]]</f>
        <v>-168.6063</v>
      </c>
      <c r="R70">
        <f>Table2[[#This Row],[y2]]+Table2[[#This Row],[y]]*Table2[[#This Row],[right3]]</f>
        <v>592.03052500000001</v>
      </c>
      <c r="S70" s="1">
        <f>Table2[[#This Row],[x2]]-Table2[[#This Row],[x]]*Table2[[#This Row],[left]]</f>
        <v>-183.75989999999999</v>
      </c>
      <c r="T70" s="1">
        <f>Table2[[#This Row],[y2]]-Table2[[#This Row],[y]]*Table2[[#This Row],[left]]</f>
        <v>598.28712500000006</v>
      </c>
      <c r="U70" s="3">
        <f>Table2[[#This Row],[x2]]+Table2[[#This Row],[x]]*Table2[[#This Row],[dry_line]]</f>
        <v>-182.63095680000001</v>
      </c>
      <c r="V70" s="3">
        <f>Table2[[#This Row],[y2]]+Table2[[#This Row],[y]]*Table2[[#This Row],[dry_line]]</f>
        <v>597.82100830000002</v>
      </c>
      <c r="W70" s="3">
        <f>Table2[[#This Row],[z2]]+Table2[[#This Row],[z]]*Table2[[#This Row],[dry_line]]</f>
        <v>0.88627422</v>
      </c>
      <c r="X70" s="3">
        <f>-Table2[[#This Row],[right3]]+Table2[[#This Row],[dry_line]]</f>
        <v>-15.1782</v>
      </c>
      <c r="Y70" s="3">
        <f>Table2[[#This Row],[left]]+Table2[[#This Row],[dry_line]]</f>
        <v>1.2217999999999996</v>
      </c>
    </row>
    <row r="71" spans="1:25" x14ac:dyDescent="0.25">
      <c r="A71">
        <v>69</v>
      </c>
      <c r="B71" t="b">
        <f>AND(Table2[[#This Row],[Row Labels]]&gt;=Sheet5!$J$43,Table2[[#This Row],[Row Labels]]&lt;=Sheet5!$K$43)</f>
        <v>1</v>
      </c>
      <c r="C71">
        <v>-3.0794999999999999</v>
      </c>
      <c r="D71">
        <f>-Table2[[#This Row],[dry_line]]</f>
        <v>3.0794999999999999</v>
      </c>
      <c r="E71">
        <v>-2.6734</v>
      </c>
      <c r="F71">
        <v>0.92420000000000002</v>
      </c>
      <c r="G71">
        <v>-0.3805</v>
      </c>
      <c r="H71">
        <v>-3.39E-2</v>
      </c>
      <c r="I71">
        <v>-177.82910000000001</v>
      </c>
      <c r="J71">
        <v>601.26599999999996</v>
      </c>
      <c r="K71">
        <v>0.77339999999999998</v>
      </c>
      <c r="L71">
        <v>0</v>
      </c>
      <c r="M71">
        <v>286.63600000000002</v>
      </c>
      <c r="N71">
        <f>-Table2[[#This Row],[right3]]</f>
        <v>-11.775</v>
      </c>
      <c r="O71">
        <v>4.3499999999999996</v>
      </c>
      <c r="P71">
        <v>11.775</v>
      </c>
      <c r="Q71">
        <f>Table2[[#This Row],[x2]]+Table2[[#This Row],[x]]*Table2[[#This Row],[right3]]</f>
        <v>-166.94664500000002</v>
      </c>
      <c r="R71">
        <f>Table2[[#This Row],[y2]]+Table2[[#This Row],[y]]*Table2[[#This Row],[right3]]</f>
        <v>596.78561249999996</v>
      </c>
      <c r="S71" s="1">
        <f>Table2[[#This Row],[x2]]-Table2[[#This Row],[x]]*Table2[[#This Row],[left]]</f>
        <v>-181.84937000000002</v>
      </c>
      <c r="T71" s="1">
        <f>Table2[[#This Row],[y2]]-Table2[[#This Row],[y]]*Table2[[#This Row],[left]]</f>
        <v>602.92117499999995</v>
      </c>
      <c r="U71" s="3">
        <f>Table2[[#This Row],[x2]]+Table2[[#This Row],[x]]*Table2[[#This Row],[dry_line]]</f>
        <v>-180.6751739</v>
      </c>
      <c r="V71" s="3">
        <f>Table2[[#This Row],[y2]]+Table2[[#This Row],[y]]*Table2[[#This Row],[dry_line]]</f>
        <v>602.43774974999997</v>
      </c>
      <c r="W71" s="3">
        <f>Table2[[#This Row],[z2]]+Table2[[#This Row],[z]]*Table2[[#This Row],[dry_line]]</f>
        <v>0.87779505000000002</v>
      </c>
      <c r="X71" s="3">
        <f>-Table2[[#This Row],[right3]]+Table2[[#This Row],[dry_line]]</f>
        <v>-14.8545</v>
      </c>
      <c r="Y71" s="3">
        <f>Table2[[#This Row],[left]]+Table2[[#This Row],[dry_line]]</f>
        <v>1.2704999999999997</v>
      </c>
    </row>
    <row r="72" spans="1:25" x14ac:dyDescent="0.25">
      <c r="A72">
        <v>70</v>
      </c>
      <c r="B72" t="b">
        <f>AND(Table2[[#This Row],[Row Labels]]&gt;=Sheet5!$J$43,Table2[[#This Row],[Row Labels]]&lt;=Sheet5!$K$43)</f>
        <v>1</v>
      </c>
      <c r="C72">
        <v>-3.0507</v>
      </c>
      <c r="D72">
        <f>-Table2[[#This Row],[dry_line]]</f>
        <v>3.0507</v>
      </c>
      <c r="E72">
        <v>-2.5381</v>
      </c>
      <c r="F72">
        <v>0.92420000000000002</v>
      </c>
      <c r="G72">
        <v>-0.3795</v>
      </c>
      <c r="H72">
        <v>-4.2200000000000001E-2</v>
      </c>
      <c r="I72">
        <v>-175.90440000000001</v>
      </c>
      <c r="J72">
        <v>605.95000000000005</v>
      </c>
      <c r="K72">
        <v>0.75639999999999996</v>
      </c>
      <c r="L72">
        <v>0</v>
      </c>
      <c r="M72">
        <v>291.7</v>
      </c>
      <c r="N72">
        <f>-Table2[[#This Row],[right3]]</f>
        <v>-11.475</v>
      </c>
      <c r="O72">
        <v>4.3499999999999996</v>
      </c>
      <c r="P72">
        <v>11.475</v>
      </c>
      <c r="Q72">
        <f>Table2[[#This Row],[x2]]+Table2[[#This Row],[x]]*Table2[[#This Row],[right3]]</f>
        <v>-165.299205</v>
      </c>
      <c r="R72">
        <f>Table2[[#This Row],[y2]]+Table2[[#This Row],[y]]*Table2[[#This Row],[right3]]</f>
        <v>601.59523750000005</v>
      </c>
      <c r="S72" s="1">
        <f>Table2[[#This Row],[x2]]-Table2[[#This Row],[x]]*Table2[[#This Row],[left]]</f>
        <v>-179.92467000000002</v>
      </c>
      <c r="T72" s="1">
        <f>Table2[[#This Row],[y2]]-Table2[[#This Row],[y]]*Table2[[#This Row],[left]]</f>
        <v>607.6008250000001</v>
      </c>
      <c r="U72" s="3">
        <f>Table2[[#This Row],[x2]]+Table2[[#This Row],[x]]*Table2[[#This Row],[dry_line]]</f>
        <v>-178.72385694000002</v>
      </c>
      <c r="V72" s="3">
        <f>Table2[[#This Row],[y2]]+Table2[[#This Row],[y]]*Table2[[#This Row],[dry_line]]</f>
        <v>607.1077406500001</v>
      </c>
      <c r="W72" s="3">
        <f>Table2[[#This Row],[z2]]+Table2[[#This Row],[z]]*Table2[[#This Row],[dry_line]]</f>
        <v>0.88513953999999995</v>
      </c>
      <c r="X72" s="3">
        <f>-Table2[[#This Row],[right3]]+Table2[[#This Row],[dry_line]]</f>
        <v>-14.525700000000001</v>
      </c>
      <c r="Y72" s="3">
        <f>Table2[[#This Row],[left]]+Table2[[#This Row],[dry_line]]</f>
        <v>1.2992999999999997</v>
      </c>
    </row>
    <row r="73" spans="1:25" x14ac:dyDescent="0.25">
      <c r="A73">
        <v>71</v>
      </c>
      <c r="B73" t="b">
        <f>AND(Table2[[#This Row],[Row Labels]]&gt;=Sheet5!$J$43,Table2[[#This Row],[Row Labels]]&lt;=Sheet5!$K$43)</f>
        <v>1</v>
      </c>
      <c r="C73">
        <v>-2.9786000000000001</v>
      </c>
      <c r="D73">
        <f>-Table2[[#This Row],[dry_line]]</f>
        <v>2.9786000000000001</v>
      </c>
      <c r="E73">
        <v>-2.3391999999999999</v>
      </c>
      <c r="F73">
        <v>0.92369999999999997</v>
      </c>
      <c r="G73">
        <v>-0.37919999999999998</v>
      </c>
      <c r="H73">
        <v>-5.4199999999999998E-2</v>
      </c>
      <c r="I73">
        <v>-173.98740000000001</v>
      </c>
      <c r="J73">
        <v>610.62369999999999</v>
      </c>
      <c r="K73">
        <v>0.75890000000000002</v>
      </c>
      <c r="L73">
        <v>0</v>
      </c>
      <c r="M73">
        <v>296.75099999999998</v>
      </c>
      <c r="N73">
        <f>-Table2[[#This Row],[right3]]</f>
        <v>-11.2</v>
      </c>
      <c r="O73">
        <v>4.3499999999999996</v>
      </c>
      <c r="P73">
        <v>11.2</v>
      </c>
      <c r="Q73">
        <f>Table2[[#This Row],[x2]]+Table2[[#This Row],[x]]*Table2[[#This Row],[right3]]</f>
        <v>-163.64196000000001</v>
      </c>
      <c r="R73">
        <f>Table2[[#This Row],[y2]]+Table2[[#This Row],[y]]*Table2[[#This Row],[right3]]</f>
        <v>606.37666000000002</v>
      </c>
      <c r="S73" s="1">
        <f>Table2[[#This Row],[x2]]-Table2[[#This Row],[x]]*Table2[[#This Row],[left]]</f>
        <v>-178.005495</v>
      </c>
      <c r="T73" s="1">
        <f>Table2[[#This Row],[y2]]-Table2[[#This Row],[y]]*Table2[[#This Row],[left]]</f>
        <v>612.27322000000004</v>
      </c>
      <c r="U73" s="3">
        <f>Table2[[#This Row],[x2]]+Table2[[#This Row],[x]]*Table2[[#This Row],[dry_line]]</f>
        <v>-176.73873282</v>
      </c>
      <c r="V73" s="3">
        <f>Table2[[#This Row],[y2]]+Table2[[#This Row],[y]]*Table2[[#This Row],[dry_line]]</f>
        <v>611.75318512000001</v>
      </c>
      <c r="W73" s="3">
        <f>Table2[[#This Row],[z2]]+Table2[[#This Row],[z]]*Table2[[#This Row],[dry_line]]</f>
        <v>0.92034011999999998</v>
      </c>
      <c r="X73" s="3">
        <f>-Table2[[#This Row],[right3]]+Table2[[#This Row],[dry_line]]</f>
        <v>-14.178599999999999</v>
      </c>
      <c r="Y73" s="3">
        <f>Table2[[#This Row],[left]]+Table2[[#This Row],[dry_line]]</f>
        <v>1.3713999999999995</v>
      </c>
    </row>
    <row r="74" spans="1:25" x14ac:dyDescent="0.25">
      <c r="A74">
        <v>72</v>
      </c>
      <c r="B74" t="b">
        <f>AND(Table2[[#This Row],[Row Labels]]&gt;=Sheet5!$J$43,Table2[[#This Row],[Row Labels]]&lt;=Sheet5!$K$43)</f>
        <v>1</v>
      </c>
      <c r="C74">
        <v>-2.8795000000000002</v>
      </c>
      <c r="D74">
        <f>-Table2[[#This Row],[dry_line]]</f>
        <v>2.8795000000000002</v>
      </c>
      <c r="E74">
        <v>-2.0731999999999999</v>
      </c>
      <c r="F74">
        <v>0.92230000000000001</v>
      </c>
      <c r="G74">
        <v>-0.3805</v>
      </c>
      <c r="H74">
        <v>-6.7299999999999999E-2</v>
      </c>
      <c r="I74">
        <v>-172.08260000000001</v>
      </c>
      <c r="J74">
        <v>615.25980000000004</v>
      </c>
      <c r="K74">
        <v>0.76390000000000002</v>
      </c>
      <c r="L74">
        <v>0</v>
      </c>
      <c r="M74">
        <v>301.76299999999998</v>
      </c>
      <c r="N74">
        <f>-Table2[[#This Row],[right3]]</f>
        <v>-10.875</v>
      </c>
      <c r="O74">
        <v>4.4000000000000004</v>
      </c>
      <c r="P74">
        <v>10.875</v>
      </c>
      <c r="Q74">
        <f>Table2[[#This Row],[x2]]+Table2[[#This Row],[x]]*Table2[[#This Row],[right3]]</f>
        <v>-162.05258750000002</v>
      </c>
      <c r="R74">
        <f>Table2[[#This Row],[y2]]+Table2[[#This Row],[y]]*Table2[[#This Row],[right3]]</f>
        <v>611.12186250000002</v>
      </c>
      <c r="S74" s="1">
        <f>Table2[[#This Row],[x2]]-Table2[[#This Row],[x]]*Table2[[#This Row],[left]]</f>
        <v>-176.14072000000002</v>
      </c>
      <c r="T74" s="1">
        <f>Table2[[#This Row],[y2]]-Table2[[#This Row],[y]]*Table2[[#This Row],[left]]</f>
        <v>616.93400000000008</v>
      </c>
      <c r="U74" s="3">
        <f>Table2[[#This Row],[x2]]+Table2[[#This Row],[x]]*Table2[[#This Row],[dry_line]]</f>
        <v>-174.73836285000002</v>
      </c>
      <c r="V74" s="3">
        <f>Table2[[#This Row],[y2]]+Table2[[#This Row],[y]]*Table2[[#This Row],[dry_line]]</f>
        <v>616.35544975000005</v>
      </c>
      <c r="W74" s="3">
        <f>Table2[[#This Row],[z2]]+Table2[[#This Row],[z]]*Table2[[#This Row],[dry_line]]</f>
        <v>0.95769035000000002</v>
      </c>
      <c r="X74" s="3">
        <f>-Table2[[#This Row],[right3]]+Table2[[#This Row],[dry_line]]</f>
        <v>-13.7545</v>
      </c>
      <c r="Y74" s="3">
        <f>Table2[[#This Row],[left]]+Table2[[#This Row],[dry_line]]</f>
        <v>1.5205000000000002</v>
      </c>
    </row>
    <row r="75" spans="1:25" x14ac:dyDescent="0.25">
      <c r="A75">
        <v>73</v>
      </c>
      <c r="B75" t="b">
        <f>AND(Table2[[#This Row],[Row Labels]]&gt;=Sheet5!$J$43,Table2[[#This Row],[Row Labels]]&lt;=Sheet5!$K$43)</f>
        <v>1</v>
      </c>
      <c r="C75">
        <v>-2.7294</v>
      </c>
      <c r="D75">
        <f>-Table2[[#This Row],[dry_line]]</f>
        <v>2.7294</v>
      </c>
      <c r="E75">
        <v>-1.7339</v>
      </c>
      <c r="F75">
        <v>0.92030000000000001</v>
      </c>
      <c r="G75">
        <v>-0.38390000000000002</v>
      </c>
      <c r="H75">
        <v>-7.6100000000000001E-2</v>
      </c>
      <c r="I75">
        <v>-170.14660000000001</v>
      </c>
      <c r="J75">
        <v>619.93190000000004</v>
      </c>
      <c r="K75">
        <v>0.77139999999999997</v>
      </c>
      <c r="L75">
        <v>0</v>
      </c>
      <c r="M75">
        <v>306.82100000000003</v>
      </c>
      <c r="N75">
        <f>-Table2[[#This Row],[right3]]</f>
        <v>-10.574999999999999</v>
      </c>
      <c r="O75">
        <v>4.45</v>
      </c>
      <c r="P75">
        <v>10.574999999999999</v>
      </c>
      <c r="Q75">
        <f>Table2[[#This Row],[x2]]+Table2[[#This Row],[x]]*Table2[[#This Row],[right3]]</f>
        <v>-160.41442750000002</v>
      </c>
      <c r="R75">
        <f>Table2[[#This Row],[y2]]+Table2[[#This Row],[y]]*Table2[[#This Row],[right3]]</f>
        <v>615.87215750000007</v>
      </c>
      <c r="S75" s="1">
        <f>Table2[[#This Row],[x2]]-Table2[[#This Row],[x]]*Table2[[#This Row],[left]]</f>
        <v>-174.24193500000001</v>
      </c>
      <c r="T75" s="1">
        <f>Table2[[#This Row],[y2]]-Table2[[#This Row],[y]]*Table2[[#This Row],[left]]</f>
        <v>621.64025500000002</v>
      </c>
      <c r="U75" s="3">
        <f>Table2[[#This Row],[x2]]+Table2[[#This Row],[x]]*Table2[[#This Row],[dry_line]]</f>
        <v>-172.65846682</v>
      </c>
      <c r="V75" s="3">
        <f>Table2[[#This Row],[y2]]+Table2[[#This Row],[y]]*Table2[[#This Row],[dry_line]]</f>
        <v>620.97971666000001</v>
      </c>
      <c r="W75" s="3">
        <f>Table2[[#This Row],[z2]]+Table2[[#This Row],[z]]*Table2[[#This Row],[dry_line]]</f>
        <v>0.97910733999999999</v>
      </c>
      <c r="X75" s="3">
        <f>-Table2[[#This Row],[right3]]+Table2[[#This Row],[dry_line]]</f>
        <v>-13.304399999999999</v>
      </c>
      <c r="Y75" s="3">
        <f>Table2[[#This Row],[left]]+Table2[[#This Row],[dry_line]]</f>
        <v>1.7206000000000001</v>
      </c>
    </row>
    <row r="76" spans="1:25" x14ac:dyDescent="0.25">
      <c r="A76">
        <v>74</v>
      </c>
      <c r="B76" t="b">
        <f>AND(Table2[[#This Row],[Row Labels]]&gt;=Sheet5!$J$43,Table2[[#This Row],[Row Labels]]&lt;=Sheet5!$K$43)</f>
        <v>1</v>
      </c>
      <c r="C76">
        <v>-2.4986000000000002</v>
      </c>
      <c r="D76">
        <f>-Table2[[#This Row],[dry_line]]</f>
        <v>2.4986000000000002</v>
      </c>
      <c r="E76">
        <v>-1.2786999999999999</v>
      </c>
      <c r="F76">
        <v>0.91679999999999995</v>
      </c>
      <c r="G76">
        <v>-0.39090000000000003</v>
      </c>
      <c r="H76">
        <v>-8.2100000000000006E-2</v>
      </c>
      <c r="I76">
        <v>-168.18879999999999</v>
      </c>
      <c r="J76">
        <v>624.58730000000003</v>
      </c>
      <c r="K76">
        <v>0.80120000000000002</v>
      </c>
      <c r="L76">
        <v>0</v>
      </c>
      <c r="M76">
        <v>311.87099999999998</v>
      </c>
      <c r="N76">
        <f>-Table2[[#This Row],[right3]]</f>
        <v>-10.25</v>
      </c>
      <c r="O76">
        <v>4.4749999999999996</v>
      </c>
      <c r="P76">
        <v>10.25</v>
      </c>
      <c r="Q76">
        <f>Table2[[#This Row],[x2]]+Table2[[#This Row],[x]]*Table2[[#This Row],[right3]]</f>
        <v>-158.79159999999999</v>
      </c>
      <c r="R76">
        <f>Table2[[#This Row],[y2]]+Table2[[#This Row],[y]]*Table2[[#This Row],[right3]]</f>
        <v>620.58057500000007</v>
      </c>
      <c r="S76" s="1">
        <f>Table2[[#This Row],[x2]]-Table2[[#This Row],[x]]*Table2[[#This Row],[left]]</f>
        <v>-172.29147999999998</v>
      </c>
      <c r="T76" s="1">
        <f>Table2[[#This Row],[y2]]-Table2[[#This Row],[y]]*Table2[[#This Row],[left]]</f>
        <v>626.33657749999998</v>
      </c>
      <c r="U76" s="3">
        <f>Table2[[#This Row],[x2]]+Table2[[#This Row],[x]]*Table2[[#This Row],[dry_line]]</f>
        <v>-170.47951647999997</v>
      </c>
      <c r="V76" s="3">
        <f>Table2[[#This Row],[y2]]+Table2[[#This Row],[y]]*Table2[[#This Row],[dry_line]]</f>
        <v>625.56400273999998</v>
      </c>
      <c r="W76" s="3">
        <f>Table2[[#This Row],[z2]]+Table2[[#This Row],[z]]*Table2[[#This Row],[dry_line]]</f>
        <v>1.0063350600000001</v>
      </c>
      <c r="X76" s="3">
        <f>-Table2[[#This Row],[right3]]+Table2[[#This Row],[dry_line]]</f>
        <v>-12.7486</v>
      </c>
      <c r="Y76" s="3">
        <f>Table2[[#This Row],[left]]+Table2[[#This Row],[dry_line]]</f>
        <v>1.9763999999999995</v>
      </c>
    </row>
    <row r="77" spans="1:25" x14ac:dyDescent="0.25">
      <c r="A77">
        <v>75</v>
      </c>
      <c r="B77" t="b">
        <f>AND(Table2[[#This Row],[Row Labels]]&gt;=Sheet5!$J$43,Table2[[#This Row],[Row Labels]]&lt;=Sheet5!$K$43)</f>
        <v>1</v>
      </c>
      <c r="C77">
        <v>-2.1151</v>
      </c>
      <c r="D77">
        <f>-Table2[[#This Row],[dry_line]]</f>
        <v>2.1151</v>
      </c>
      <c r="E77">
        <v>-0.68759999999999999</v>
      </c>
      <c r="F77">
        <v>0.9093</v>
      </c>
      <c r="G77">
        <v>-0.40679999999999999</v>
      </c>
      <c r="H77">
        <v>-8.77E-2</v>
      </c>
      <c r="I77">
        <v>-166.19329999999999</v>
      </c>
      <c r="J77">
        <v>629.19380000000001</v>
      </c>
      <c r="K77">
        <v>0.81620000000000004</v>
      </c>
      <c r="L77">
        <v>0</v>
      </c>
      <c r="M77">
        <v>316.89100000000002</v>
      </c>
      <c r="N77">
        <f>-Table2[[#This Row],[right3]]</f>
        <v>-9.9</v>
      </c>
      <c r="O77">
        <v>4.5999999999999996</v>
      </c>
      <c r="P77">
        <v>9.9</v>
      </c>
      <c r="Q77">
        <f>Table2[[#This Row],[x2]]+Table2[[#This Row],[x]]*Table2[[#This Row],[right3]]</f>
        <v>-157.19122999999999</v>
      </c>
      <c r="R77">
        <f>Table2[[#This Row],[y2]]+Table2[[#This Row],[y]]*Table2[[#This Row],[right3]]</f>
        <v>625.16647999999998</v>
      </c>
      <c r="S77" s="1">
        <f>Table2[[#This Row],[x2]]-Table2[[#This Row],[x]]*Table2[[#This Row],[left]]</f>
        <v>-170.37608</v>
      </c>
      <c r="T77" s="1">
        <f>Table2[[#This Row],[y2]]-Table2[[#This Row],[y]]*Table2[[#This Row],[left]]</f>
        <v>631.06507999999997</v>
      </c>
      <c r="U77" s="3">
        <f>Table2[[#This Row],[x2]]+Table2[[#This Row],[x]]*Table2[[#This Row],[dry_line]]</f>
        <v>-168.11656042999999</v>
      </c>
      <c r="V77" s="3">
        <f>Table2[[#This Row],[y2]]+Table2[[#This Row],[y]]*Table2[[#This Row],[dry_line]]</f>
        <v>630.05422268000007</v>
      </c>
      <c r="W77" s="3">
        <f>Table2[[#This Row],[z2]]+Table2[[#This Row],[z]]*Table2[[#This Row],[dry_line]]</f>
        <v>1.00169427</v>
      </c>
      <c r="X77" s="3">
        <f>-Table2[[#This Row],[right3]]+Table2[[#This Row],[dry_line]]</f>
        <v>-12.0151</v>
      </c>
      <c r="Y77" s="3">
        <f>Table2[[#This Row],[left]]+Table2[[#This Row],[dry_line]]</f>
        <v>2.4848999999999997</v>
      </c>
    </row>
    <row r="78" spans="1:25" x14ac:dyDescent="0.25">
      <c r="A78">
        <v>76</v>
      </c>
      <c r="B78" t="b">
        <f>AND(Table2[[#This Row],[Row Labels]]&gt;=Sheet5!$J$43,Table2[[#This Row],[Row Labels]]&lt;=Sheet5!$K$43)</f>
        <v>1</v>
      </c>
      <c r="C78">
        <v>-1.5839000000000001</v>
      </c>
      <c r="D78">
        <f>-Table2[[#This Row],[dry_line]]</f>
        <v>1.5839000000000001</v>
      </c>
      <c r="E78">
        <v>-8.7099999999999997E-2</v>
      </c>
      <c r="F78">
        <v>0.89590000000000003</v>
      </c>
      <c r="G78">
        <v>-0.43490000000000001</v>
      </c>
      <c r="H78">
        <v>-9.0899999999999995E-2</v>
      </c>
      <c r="I78">
        <v>-164.09739999999999</v>
      </c>
      <c r="J78">
        <v>633.73720000000003</v>
      </c>
      <c r="K78">
        <v>0.77969999999999995</v>
      </c>
      <c r="L78">
        <v>0</v>
      </c>
      <c r="M78">
        <v>321.89499999999998</v>
      </c>
      <c r="N78">
        <f>-Table2[[#This Row],[right3]]</f>
        <v>-9.4250000000000007</v>
      </c>
      <c r="O78">
        <v>5</v>
      </c>
      <c r="P78">
        <v>9.4250000000000007</v>
      </c>
      <c r="Q78">
        <f>Table2[[#This Row],[x2]]+Table2[[#This Row],[x]]*Table2[[#This Row],[right3]]</f>
        <v>-155.65354249999999</v>
      </c>
      <c r="R78">
        <f>Table2[[#This Row],[y2]]+Table2[[#This Row],[y]]*Table2[[#This Row],[right3]]</f>
        <v>629.63826749999998</v>
      </c>
      <c r="S78" s="1">
        <f>Table2[[#This Row],[x2]]-Table2[[#This Row],[x]]*Table2[[#This Row],[left]]</f>
        <v>-168.57689999999999</v>
      </c>
      <c r="T78" s="1">
        <f>Table2[[#This Row],[y2]]-Table2[[#This Row],[y]]*Table2[[#This Row],[left]]</f>
        <v>635.9117</v>
      </c>
      <c r="U78" s="3">
        <f>Table2[[#This Row],[x2]]+Table2[[#This Row],[x]]*Table2[[#This Row],[dry_line]]</f>
        <v>-165.51641601</v>
      </c>
      <c r="V78" s="3">
        <f>Table2[[#This Row],[y2]]+Table2[[#This Row],[y]]*Table2[[#This Row],[dry_line]]</f>
        <v>634.42603811000004</v>
      </c>
      <c r="W78" s="3">
        <f>Table2[[#This Row],[z2]]+Table2[[#This Row],[z]]*Table2[[#This Row],[dry_line]]</f>
        <v>0.92367650999999995</v>
      </c>
      <c r="X78" s="3">
        <f>-Table2[[#This Row],[right3]]+Table2[[#This Row],[dry_line]]</f>
        <v>-11.008900000000001</v>
      </c>
      <c r="Y78" s="3">
        <f>Table2[[#This Row],[left]]+Table2[[#This Row],[dry_line]]</f>
        <v>3.4161000000000001</v>
      </c>
    </row>
    <row r="79" spans="1:25" x14ac:dyDescent="0.25">
      <c r="A79">
        <v>77</v>
      </c>
      <c r="B79" t="b">
        <f>AND(Table2[[#This Row],[Row Labels]]&gt;=Sheet5!$J$43,Table2[[#This Row],[Row Labels]]&lt;=Sheet5!$K$43)</f>
        <v>1</v>
      </c>
      <c r="C79">
        <v>-0.87390000000000001</v>
      </c>
      <c r="D79">
        <f>-Table2[[#This Row],[dry_line]]</f>
        <v>0.87390000000000001</v>
      </c>
      <c r="E79">
        <v>0.48089999999999999</v>
      </c>
      <c r="F79">
        <v>0.87350000000000005</v>
      </c>
      <c r="G79">
        <v>-0.47760000000000002</v>
      </c>
      <c r="H79">
        <v>-9.4E-2</v>
      </c>
      <c r="I79">
        <v>-161.81469999999999</v>
      </c>
      <c r="J79">
        <v>638.23080000000004</v>
      </c>
      <c r="K79">
        <v>0.72760000000000002</v>
      </c>
      <c r="L79">
        <v>0</v>
      </c>
      <c r="M79">
        <v>326.935</v>
      </c>
      <c r="N79">
        <f>-Table2[[#This Row],[right3]]</f>
        <v>-8.8000000000000007</v>
      </c>
      <c r="O79">
        <v>5.45</v>
      </c>
      <c r="P79">
        <v>8.8000000000000007</v>
      </c>
      <c r="Q79">
        <f>Table2[[#This Row],[x2]]+Table2[[#This Row],[x]]*Table2[[#This Row],[right3]]</f>
        <v>-154.12789999999998</v>
      </c>
      <c r="R79">
        <f>Table2[[#This Row],[y2]]+Table2[[#This Row],[y]]*Table2[[#This Row],[right3]]</f>
        <v>634.02791999999999</v>
      </c>
      <c r="S79" s="1">
        <f>Table2[[#This Row],[x2]]-Table2[[#This Row],[x]]*Table2[[#This Row],[left]]</f>
        <v>-166.57527499999998</v>
      </c>
      <c r="T79" s="1">
        <f>Table2[[#This Row],[y2]]-Table2[[#This Row],[y]]*Table2[[#This Row],[left]]</f>
        <v>640.83372000000008</v>
      </c>
      <c r="U79" s="3">
        <f>Table2[[#This Row],[x2]]+Table2[[#This Row],[x]]*Table2[[#This Row],[dry_line]]</f>
        <v>-162.57805164999999</v>
      </c>
      <c r="V79" s="3">
        <f>Table2[[#This Row],[y2]]+Table2[[#This Row],[y]]*Table2[[#This Row],[dry_line]]</f>
        <v>638.64817464000009</v>
      </c>
      <c r="W79" s="3">
        <f>Table2[[#This Row],[z2]]+Table2[[#This Row],[z]]*Table2[[#This Row],[dry_line]]</f>
        <v>0.80974659999999998</v>
      </c>
      <c r="X79" s="3">
        <f>-Table2[[#This Row],[right3]]+Table2[[#This Row],[dry_line]]</f>
        <v>-9.6739000000000015</v>
      </c>
      <c r="Y79" s="3">
        <f>Table2[[#This Row],[left]]+Table2[[#This Row],[dry_line]]</f>
        <v>4.5761000000000003</v>
      </c>
    </row>
    <row r="80" spans="1:25" x14ac:dyDescent="0.25">
      <c r="A80">
        <v>78</v>
      </c>
      <c r="B80" t="b">
        <f>AND(Table2[[#This Row],[Row Labels]]&gt;=Sheet5!$J$43,Table2[[#This Row],[Row Labels]]&lt;=Sheet5!$K$43)</f>
        <v>1</v>
      </c>
      <c r="C80">
        <v>-2.5100000000000001E-2</v>
      </c>
      <c r="D80">
        <f>-Table2[[#This Row],[dry_line]]</f>
        <v>2.5100000000000001E-2</v>
      </c>
      <c r="E80">
        <v>0.99819999999999998</v>
      </c>
      <c r="F80">
        <v>0.83689999999999998</v>
      </c>
      <c r="G80">
        <v>-0.53839999999999999</v>
      </c>
      <c r="H80">
        <v>-9.8100000000000007E-2</v>
      </c>
      <c r="I80">
        <v>-159.2568</v>
      </c>
      <c r="J80">
        <v>642.61030000000005</v>
      </c>
      <c r="K80">
        <v>0.67649999999999999</v>
      </c>
      <c r="L80">
        <v>0</v>
      </c>
      <c r="M80">
        <v>332.00700000000001</v>
      </c>
      <c r="N80">
        <f>-Table2[[#This Row],[right3]]</f>
        <v>-8.1</v>
      </c>
      <c r="O80">
        <v>6.15</v>
      </c>
      <c r="P80">
        <v>8.1</v>
      </c>
      <c r="Q80">
        <f>Table2[[#This Row],[x2]]+Table2[[#This Row],[x]]*Table2[[#This Row],[right3]]</f>
        <v>-152.47791000000001</v>
      </c>
      <c r="R80">
        <f>Table2[[#This Row],[y2]]+Table2[[#This Row],[y]]*Table2[[#This Row],[right3]]</f>
        <v>638.24926000000005</v>
      </c>
      <c r="S80" s="1">
        <f>Table2[[#This Row],[x2]]-Table2[[#This Row],[x]]*Table2[[#This Row],[left]]</f>
        <v>-164.40373500000001</v>
      </c>
      <c r="T80" s="1">
        <f>Table2[[#This Row],[y2]]-Table2[[#This Row],[y]]*Table2[[#This Row],[left]]</f>
        <v>645.92146000000002</v>
      </c>
      <c r="U80" s="3">
        <f>Table2[[#This Row],[x2]]+Table2[[#This Row],[x]]*Table2[[#This Row],[dry_line]]</f>
        <v>-159.27780619000001</v>
      </c>
      <c r="V80" s="3">
        <f>Table2[[#This Row],[y2]]+Table2[[#This Row],[y]]*Table2[[#This Row],[dry_line]]</f>
        <v>642.62381384000003</v>
      </c>
      <c r="W80" s="3">
        <f>Table2[[#This Row],[z2]]+Table2[[#This Row],[z]]*Table2[[#This Row],[dry_line]]</f>
        <v>0.67896230999999996</v>
      </c>
      <c r="X80" s="3">
        <f>-Table2[[#This Row],[right3]]+Table2[[#This Row],[dry_line]]</f>
        <v>-8.1250999999999998</v>
      </c>
      <c r="Y80" s="3">
        <f>Table2[[#This Row],[left]]+Table2[[#This Row],[dry_line]]</f>
        <v>6.1249000000000002</v>
      </c>
    </row>
    <row r="81" spans="1:25" x14ac:dyDescent="0.25">
      <c r="A81">
        <v>79</v>
      </c>
      <c r="B81" t="b">
        <f>AND(Table2[[#This Row],[Row Labels]]&gt;=Sheet5!$J$43,Table2[[#This Row],[Row Labels]]&lt;=Sheet5!$K$43)</f>
        <v>1</v>
      </c>
      <c r="C81">
        <v>0.81869999999999998</v>
      </c>
      <c r="D81">
        <f>-Table2[[#This Row],[dry_line]]</f>
        <v>-0.81869999999999998</v>
      </c>
      <c r="E81">
        <v>1.4001999999999999</v>
      </c>
      <c r="F81">
        <v>0.78390000000000004</v>
      </c>
      <c r="G81">
        <v>-0.61319999999999997</v>
      </c>
      <c r="H81">
        <v>-9.8000000000000004E-2</v>
      </c>
      <c r="I81">
        <v>-156.36449999999999</v>
      </c>
      <c r="J81">
        <v>646.72659999999996</v>
      </c>
      <c r="K81">
        <v>0.59560000000000002</v>
      </c>
      <c r="L81">
        <v>0</v>
      </c>
      <c r="M81">
        <v>337.03899999999999</v>
      </c>
      <c r="N81">
        <f>-Table2[[#This Row],[right3]]</f>
        <v>-7.375</v>
      </c>
      <c r="O81">
        <v>6.3250000000000002</v>
      </c>
      <c r="P81">
        <v>7.375</v>
      </c>
      <c r="Q81">
        <f>Table2[[#This Row],[x2]]+Table2[[#This Row],[x]]*Table2[[#This Row],[right3]]</f>
        <v>-150.5832375</v>
      </c>
      <c r="R81">
        <f>Table2[[#This Row],[y2]]+Table2[[#This Row],[y]]*Table2[[#This Row],[right3]]</f>
        <v>642.20425</v>
      </c>
      <c r="S81" s="1">
        <f>Table2[[#This Row],[x2]]-Table2[[#This Row],[x]]*Table2[[#This Row],[left]]</f>
        <v>-161.32266749999999</v>
      </c>
      <c r="T81" s="1">
        <f>Table2[[#This Row],[y2]]-Table2[[#This Row],[y]]*Table2[[#This Row],[left]]</f>
        <v>650.60509000000002</v>
      </c>
      <c r="U81" s="3">
        <f>Table2[[#This Row],[x2]]+Table2[[#This Row],[x]]*Table2[[#This Row],[dry_line]]</f>
        <v>-155.72272107000001</v>
      </c>
      <c r="V81" s="3">
        <f>Table2[[#This Row],[y2]]+Table2[[#This Row],[y]]*Table2[[#This Row],[dry_line]]</f>
        <v>646.22457315999998</v>
      </c>
      <c r="W81" s="3">
        <f>Table2[[#This Row],[z2]]+Table2[[#This Row],[z]]*Table2[[#This Row],[dry_line]]</f>
        <v>0.51536740000000003</v>
      </c>
      <c r="X81" s="3">
        <f>-Table2[[#This Row],[right3]]+Table2[[#This Row],[dry_line]]</f>
        <v>-6.5563000000000002</v>
      </c>
      <c r="Y81" s="3">
        <f>Table2[[#This Row],[left]]+Table2[[#This Row],[dry_line]]</f>
        <v>7.1436999999999999</v>
      </c>
    </row>
    <row r="82" spans="1:25" x14ac:dyDescent="0.25">
      <c r="A82">
        <v>80</v>
      </c>
      <c r="B82" t="b">
        <f>AND(Table2[[#This Row],[Row Labels]]&gt;=Sheet5!$J$43,Table2[[#This Row],[Row Labels]]&lt;=Sheet5!$K$43)</f>
        <v>1</v>
      </c>
      <c r="C82">
        <v>1.5851</v>
      </c>
      <c r="D82">
        <f>-Table2[[#This Row],[dry_line]]</f>
        <v>-1.5851</v>
      </c>
      <c r="E82">
        <v>1.7079</v>
      </c>
      <c r="F82">
        <v>0.71809999999999996</v>
      </c>
      <c r="G82">
        <v>-0.68910000000000005</v>
      </c>
      <c r="H82">
        <v>-9.74E-2</v>
      </c>
      <c r="I82">
        <v>-153.0806</v>
      </c>
      <c r="J82">
        <v>650.53449999999998</v>
      </c>
      <c r="K82">
        <v>0.49619999999999997</v>
      </c>
      <c r="L82">
        <v>0</v>
      </c>
      <c r="M82">
        <v>342.06799999999998</v>
      </c>
      <c r="N82">
        <f>-Table2[[#This Row],[right3]]</f>
        <v>-6.7750000000000004</v>
      </c>
      <c r="O82">
        <v>6.45</v>
      </c>
      <c r="P82">
        <v>6.7750000000000004</v>
      </c>
      <c r="Q82">
        <f>Table2[[#This Row],[x2]]+Table2[[#This Row],[x]]*Table2[[#This Row],[right3]]</f>
        <v>-148.2154725</v>
      </c>
      <c r="R82">
        <f>Table2[[#This Row],[y2]]+Table2[[#This Row],[y]]*Table2[[#This Row],[right3]]</f>
        <v>645.86584749999997</v>
      </c>
      <c r="S82" s="1">
        <f>Table2[[#This Row],[x2]]-Table2[[#This Row],[x]]*Table2[[#This Row],[left]]</f>
        <v>-157.712345</v>
      </c>
      <c r="T82" s="1">
        <f>Table2[[#This Row],[y2]]-Table2[[#This Row],[y]]*Table2[[#This Row],[left]]</f>
        <v>654.979195</v>
      </c>
      <c r="U82" s="3">
        <f>Table2[[#This Row],[x2]]+Table2[[#This Row],[x]]*Table2[[#This Row],[dry_line]]</f>
        <v>-151.94233969000001</v>
      </c>
      <c r="V82" s="3">
        <f>Table2[[#This Row],[y2]]+Table2[[#This Row],[y]]*Table2[[#This Row],[dry_line]]</f>
        <v>649.44220758999995</v>
      </c>
      <c r="W82" s="3">
        <f>Table2[[#This Row],[z2]]+Table2[[#This Row],[z]]*Table2[[#This Row],[dry_line]]</f>
        <v>0.34181125999999995</v>
      </c>
      <c r="X82" s="3">
        <f>-Table2[[#This Row],[right3]]+Table2[[#This Row],[dry_line]]</f>
        <v>-5.1899000000000006</v>
      </c>
      <c r="Y82" s="3">
        <f>Table2[[#This Row],[left]]+Table2[[#This Row],[dry_line]]</f>
        <v>8.0350999999999999</v>
      </c>
    </row>
    <row r="83" spans="1:25" x14ac:dyDescent="0.25">
      <c r="A83">
        <v>81</v>
      </c>
      <c r="B83" t="b">
        <f>AND(Table2[[#This Row],[Row Labels]]&gt;=Sheet5!$J$43,Table2[[#This Row],[Row Labels]]&lt;=Sheet5!$K$43)</f>
        <v>1</v>
      </c>
      <c r="C83">
        <v>2.2168000000000001</v>
      </c>
      <c r="D83">
        <f>-Table2[[#This Row],[dry_line]]</f>
        <v>-2.2168000000000001</v>
      </c>
      <c r="E83">
        <v>1.9802</v>
      </c>
      <c r="F83">
        <v>0.63780000000000003</v>
      </c>
      <c r="G83">
        <v>-0.76380000000000003</v>
      </c>
      <c r="H83">
        <v>-9.9299999999999999E-2</v>
      </c>
      <c r="I83">
        <v>-149.40379999999999</v>
      </c>
      <c r="J83">
        <v>654.01170000000002</v>
      </c>
      <c r="K83">
        <v>0.36670000000000003</v>
      </c>
      <c r="L83">
        <v>0</v>
      </c>
      <c r="M83">
        <v>347.13099999999997</v>
      </c>
      <c r="N83">
        <f>-Table2[[#This Row],[right3]]</f>
        <v>-6.25</v>
      </c>
      <c r="O83">
        <v>6.6</v>
      </c>
      <c r="P83">
        <v>6.25</v>
      </c>
      <c r="Q83">
        <f>Table2[[#This Row],[x2]]+Table2[[#This Row],[x]]*Table2[[#This Row],[right3]]</f>
        <v>-145.41754999999998</v>
      </c>
      <c r="R83">
        <f>Table2[[#This Row],[y2]]+Table2[[#This Row],[y]]*Table2[[#This Row],[right3]]</f>
        <v>649.23795000000007</v>
      </c>
      <c r="S83" s="1">
        <f>Table2[[#This Row],[x2]]-Table2[[#This Row],[x]]*Table2[[#This Row],[left]]</f>
        <v>-153.61328</v>
      </c>
      <c r="T83" s="1">
        <f>Table2[[#This Row],[y2]]-Table2[[#This Row],[y]]*Table2[[#This Row],[left]]</f>
        <v>659.05277999999998</v>
      </c>
      <c r="U83" s="3">
        <f>Table2[[#This Row],[x2]]+Table2[[#This Row],[x]]*Table2[[#This Row],[dry_line]]</f>
        <v>-147.98992496</v>
      </c>
      <c r="V83" s="3">
        <f>Table2[[#This Row],[y2]]+Table2[[#This Row],[y]]*Table2[[#This Row],[dry_line]]</f>
        <v>652.31850815999996</v>
      </c>
      <c r="W83" s="3">
        <f>Table2[[#This Row],[z2]]+Table2[[#This Row],[z]]*Table2[[#This Row],[dry_line]]</f>
        <v>0.14657176000000002</v>
      </c>
      <c r="X83" s="3">
        <f>-Table2[[#This Row],[right3]]+Table2[[#This Row],[dry_line]]</f>
        <v>-4.0331999999999999</v>
      </c>
      <c r="Y83" s="3">
        <f>Table2[[#This Row],[left]]+Table2[[#This Row],[dry_line]]</f>
        <v>8.8168000000000006</v>
      </c>
    </row>
    <row r="84" spans="1:25" x14ac:dyDescent="0.25">
      <c r="A84">
        <v>82</v>
      </c>
      <c r="B84" t="b">
        <f>AND(Table2[[#This Row],[Row Labels]]&gt;=Sheet5!$J$43,Table2[[#This Row],[Row Labels]]&lt;=Sheet5!$K$43)</f>
        <v>1</v>
      </c>
      <c r="C84">
        <v>2.6446999999999998</v>
      </c>
      <c r="D84">
        <f>-Table2[[#This Row],[dry_line]]</f>
        <v>-2.6446999999999998</v>
      </c>
      <c r="E84">
        <v>2.1892999999999998</v>
      </c>
      <c r="F84">
        <v>0.53749999999999998</v>
      </c>
      <c r="G84">
        <v>-0.83760000000000001</v>
      </c>
      <c r="H84">
        <v>-9.7500000000000003E-2</v>
      </c>
      <c r="I84">
        <v>-145.3751</v>
      </c>
      <c r="J84">
        <v>657.00120000000004</v>
      </c>
      <c r="K84">
        <v>0.25240000000000001</v>
      </c>
      <c r="L84">
        <v>0</v>
      </c>
      <c r="M84">
        <v>352.149</v>
      </c>
      <c r="N84">
        <f>-Table2[[#This Row],[right3]]</f>
        <v>-6.05</v>
      </c>
      <c r="O84">
        <v>6.8</v>
      </c>
      <c r="P84">
        <v>6.05</v>
      </c>
      <c r="Q84">
        <f>Table2[[#This Row],[x2]]+Table2[[#This Row],[x]]*Table2[[#This Row],[right3]]</f>
        <v>-142.12322499999999</v>
      </c>
      <c r="R84">
        <f>Table2[[#This Row],[y2]]+Table2[[#This Row],[y]]*Table2[[#This Row],[right3]]</f>
        <v>651.93371999999999</v>
      </c>
      <c r="S84" s="1">
        <f>Table2[[#This Row],[x2]]-Table2[[#This Row],[x]]*Table2[[#This Row],[left]]</f>
        <v>-149.0301</v>
      </c>
      <c r="T84" s="1">
        <f>Table2[[#This Row],[y2]]-Table2[[#This Row],[y]]*Table2[[#This Row],[left]]</f>
        <v>662.69688000000008</v>
      </c>
      <c r="U84" s="3">
        <f>Table2[[#This Row],[x2]]+Table2[[#This Row],[x]]*Table2[[#This Row],[dry_line]]</f>
        <v>-143.95357375</v>
      </c>
      <c r="V84" s="3">
        <f>Table2[[#This Row],[y2]]+Table2[[#This Row],[y]]*Table2[[#This Row],[dry_line]]</f>
        <v>654.78599928000006</v>
      </c>
      <c r="W84" s="3">
        <f>Table2[[#This Row],[z2]]+Table2[[#This Row],[z]]*Table2[[#This Row],[dry_line]]</f>
        <v>-5.4582499999999978E-3</v>
      </c>
      <c r="X84" s="3">
        <f>-Table2[[#This Row],[right3]]+Table2[[#This Row],[dry_line]]</f>
        <v>-3.4053</v>
      </c>
      <c r="Y84" s="3">
        <f>Table2[[#This Row],[left]]+Table2[[#This Row],[dry_line]]</f>
        <v>9.4446999999999992</v>
      </c>
    </row>
    <row r="85" spans="1:25" x14ac:dyDescent="0.25">
      <c r="A85">
        <v>83</v>
      </c>
      <c r="B85" t="b">
        <f>AND(Table2[[#This Row],[Row Labels]]&gt;=Sheet5!$J$43,Table2[[#This Row],[Row Labels]]&lt;=Sheet5!$K$43)</f>
        <v>1</v>
      </c>
      <c r="C85">
        <v>2.6939000000000002</v>
      </c>
      <c r="D85">
        <f>-Table2[[#This Row],[dry_line]]</f>
        <v>-2.6939000000000002</v>
      </c>
      <c r="E85">
        <v>2.3875999999999999</v>
      </c>
      <c r="F85">
        <v>0.42530000000000001</v>
      </c>
      <c r="G85">
        <v>-0.90010000000000001</v>
      </c>
      <c r="H85">
        <v>-9.5100000000000004E-2</v>
      </c>
      <c r="I85">
        <v>-140.87100000000001</v>
      </c>
      <c r="J85">
        <v>659.51400000000001</v>
      </c>
      <c r="K85">
        <v>0.13919999999999999</v>
      </c>
      <c r="L85">
        <v>0</v>
      </c>
      <c r="M85">
        <v>357.30700000000002</v>
      </c>
      <c r="N85">
        <f>-Table2[[#This Row],[right3]]</f>
        <v>-5.85</v>
      </c>
      <c r="O85">
        <v>6.95</v>
      </c>
      <c r="P85">
        <v>5.85</v>
      </c>
      <c r="Q85">
        <f>Table2[[#This Row],[x2]]+Table2[[#This Row],[x]]*Table2[[#This Row],[right3]]</f>
        <v>-138.38299500000002</v>
      </c>
      <c r="R85">
        <f>Table2[[#This Row],[y2]]+Table2[[#This Row],[y]]*Table2[[#This Row],[right3]]</f>
        <v>654.24841500000002</v>
      </c>
      <c r="S85" s="1">
        <f>Table2[[#This Row],[x2]]-Table2[[#This Row],[x]]*Table2[[#This Row],[left]]</f>
        <v>-143.82683500000002</v>
      </c>
      <c r="T85" s="1">
        <f>Table2[[#This Row],[y2]]-Table2[[#This Row],[y]]*Table2[[#This Row],[left]]</f>
        <v>665.76969499999996</v>
      </c>
      <c r="U85" s="3">
        <f>Table2[[#This Row],[x2]]+Table2[[#This Row],[x]]*Table2[[#This Row],[dry_line]]</f>
        <v>-139.72528433000002</v>
      </c>
      <c r="V85" s="3">
        <f>Table2[[#This Row],[y2]]+Table2[[#This Row],[y]]*Table2[[#This Row],[dry_line]]</f>
        <v>657.08922060999998</v>
      </c>
      <c r="W85" s="3">
        <f>Table2[[#This Row],[z2]]+Table2[[#This Row],[z]]*Table2[[#This Row],[dry_line]]</f>
        <v>-0.11698989000000004</v>
      </c>
      <c r="X85" s="3">
        <f>-Table2[[#This Row],[right3]]+Table2[[#This Row],[dry_line]]</f>
        <v>-3.1560999999999995</v>
      </c>
      <c r="Y85" s="3">
        <f>Table2[[#This Row],[left]]+Table2[[#This Row],[dry_line]]</f>
        <v>9.6439000000000004</v>
      </c>
    </row>
    <row r="86" spans="1:25" x14ac:dyDescent="0.25">
      <c r="A86">
        <v>84</v>
      </c>
      <c r="B86" t="b">
        <f>AND(Table2[[#This Row],[Row Labels]]&gt;=Sheet5!$J$43,Table2[[#This Row],[Row Labels]]&lt;=Sheet5!$K$43)</f>
        <v>1</v>
      </c>
      <c r="C86">
        <v>2.5808</v>
      </c>
      <c r="D86">
        <f>-Table2[[#This Row],[dry_line]]</f>
        <v>-2.5808</v>
      </c>
      <c r="E86">
        <v>2.5245000000000002</v>
      </c>
      <c r="F86">
        <v>0.30620000000000003</v>
      </c>
      <c r="G86">
        <v>-0.94740000000000002</v>
      </c>
      <c r="H86">
        <v>-9.2600000000000002E-2</v>
      </c>
      <c r="I86">
        <v>-136.15539999999999</v>
      </c>
      <c r="J86">
        <v>661.38130000000001</v>
      </c>
      <c r="K86">
        <v>2.4500000000000001E-2</v>
      </c>
      <c r="L86">
        <v>0</v>
      </c>
      <c r="M86">
        <v>362.38099999999997</v>
      </c>
      <c r="N86">
        <f>-Table2[[#This Row],[right3]]</f>
        <v>-5.7</v>
      </c>
      <c r="O86">
        <v>7.125</v>
      </c>
      <c r="P86">
        <v>5.7</v>
      </c>
      <c r="Q86">
        <f>Table2[[#This Row],[x2]]+Table2[[#This Row],[x]]*Table2[[#This Row],[right3]]</f>
        <v>-134.41005999999999</v>
      </c>
      <c r="R86">
        <f>Table2[[#This Row],[y2]]+Table2[[#This Row],[y]]*Table2[[#This Row],[right3]]</f>
        <v>655.98112000000003</v>
      </c>
      <c r="S86" s="1">
        <f>Table2[[#This Row],[x2]]-Table2[[#This Row],[x]]*Table2[[#This Row],[left]]</f>
        <v>-138.337075</v>
      </c>
      <c r="T86" s="1">
        <f>Table2[[#This Row],[y2]]-Table2[[#This Row],[y]]*Table2[[#This Row],[left]]</f>
        <v>668.13152500000001</v>
      </c>
      <c r="U86" s="3">
        <f>Table2[[#This Row],[x2]]+Table2[[#This Row],[x]]*Table2[[#This Row],[dry_line]]</f>
        <v>-135.36515903999998</v>
      </c>
      <c r="V86" s="3">
        <f>Table2[[#This Row],[y2]]+Table2[[#This Row],[y]]*Table2[[#This Row],[dry_line]]</f>
        <v>658.93625008000004</v>
      </c>
      <c r="W86" s="3">
        <f>Table2[[#This Row],[z2]]+Table2[[#This Row],[z]]*Table2[[#This Row],[dry_line]]</f>
        <v>-0.21448208000000002</v>
      </c>
      <c r="X86" s="3">
        <f>-Table2[[#This Row],[right3]]+Table2[[#This Row],[dry_line]]</f>
        <v>-3.1192000000000002</v>
      </c>
      <c r="Y86" s="3">
        <f>Table2[[#This Row],[left]]+Table2[[#This Row],[dry_line]]</f>
        <v>9.7058</v>
      </c>
    </row>
    <row r="87" spans="1:25" x14ac:dyDescent="0.25">
      <c r="A87">
        <v>85</v>
      </c>
      <c r="B87" t="b">
        <f>AND(Table2[[#This Row],[Row Labels]]&gt;=Sheet5!$J$43,Table2[[#This Row],[Row Labels]]&lt;=Sheet5!$K$43)</f>
        <v>1</v>
      </c>
      <c r="C87">
        <v>2.4161000000000001</v>
      </c>
      <c r="D87">
        <f>-Table2[[#This Row],[dry_line]]</f>
        <v>-2.4161000000000001</v>
      </c>
      <c r="E87">
        <v>2.6113</v>
      </c>
      <c r="F87">
        <v>0.1915</v>
      </c>
      <c r="G87">
        <v>-0.97729999999999995</v>
      </c>
      <c r="H87">
        <v>-9.0499999999999997E-2</v>
      </c>
      <c r="I87">
        <v>-131.25749999999999</v>
      </c>
      <c r="J87">
        <v>662.64369999999997</v>
      </c>
      <c r="K87">
        <v>-8.9099999999999999E-2</v>
      </c>
      <c r="L87">
        <v>0</v>
      </c>
      <c r="M87">
        <v>367.44</v>
      </c>
      <c r="N87">
        <f>-Table2[[#This Row],[right3]]</f>
        <v>-5.9320000000000004</v>
      </c>
      <c r="O87">
        <v>7.3</v>
      </c>
      <c r="P87">
        <v>5.9320000000000004</v>
      </c>
      <c r="Q87">
        <f>Table2[[#This Row],[x2]]+Table2[[#This Row],[x]]*Table2[[#This Row],[right3]]</f>
        <v>-130.121522</v>
      </c>
      <c r="R87">
        <f>Table2[[#This Row],[y2]]+Table2[[#This Row],[y]]*Table2[[#This Row],[right3]]</f>
        <v>656.84635639999999</v>
      </c>
      <c r="S87" s="1">
        <f>Table2[[#This Row],[x2]]-Table2[[#This Row],[x]]*Table2[[#This Row],[left]]</f>
        <v>-132.65545</v>
      </c>
      <c r="T87" s="1">
        <f>Table2[[#This Row],[y2]]-Table2[[#This Row],[y]]*Table2[[#This Row],[left]]</f>
        <v>669.77798999999993</v>
      </c>
      <c r="U87" s="3">
        <f>Table2[[#This Row],[x2]]+Table2[[#This Row],[x]]*Table2[[#This Row],[dry_line]]</f>
        <v>-130.79481684999999</v>
      </c>
      <c r="V87" s="3">
        <f>Table2[[#This Row],[y2]]+Table2[[#This Row],[y]]*Table2[[#This Row],[dry_line]]</f>
        <v>660.28244546999997</v>
      </c>
      <c r="W87" s="3">
        <f>Table2[[#This Row],[z2]]+Table2[[#This Row],[z]]*Table2[[#This Row],[dry_line]]</f>
        <v>-0.30775704999999998</v>
      </c>
      <c r="X87" s="3">
        <f>-Table2[[#This Row],[right3]]+Table2[[#This Row],[dry_line]]</f>
        <v>-3.5159000000000002</v>
      </c>
      <c r="Y87" s="3">
        <f>Table2[[#This Row],[left]]+Table2[[#This Row],[dry_line]]</f>
        <v>9.7161000000000008</v>
      </c>
    </row>
    <row r="88" spans="1:25" x14ac:dyDescent="0.25">
      <c r="A88">
        <v>86</v>
      </c>
      <c r="B88" t="b">
        <f>AND(Table2[[#This Row],[Row Labels]]&gt;=Sheet5!$J$43,Table2[[#This Row],[Row Labels]]&lt;=Sheet5!$K$43)</f>
        <v>1</v>
      </c>
      <c r="C88">
        <v>2.2978999999999998</v>
      </c>
      <c r="D88">
        <f>-Table2[[#This Row],[dry_line]]</f>
        <v>-2.2978999999999998</v>
      </c>
      <c r="E88">
        <v>2.6892</v>
      </c>
      <c r="F88">
        <v>7.8600000000000003E-2</v>
      </c>
      <c r="G88">
        <v>-0.99299999999999999</v>
      </c>
      <c r="H88">
        <v>-8.8300000000000003E-2</v>
      </c>
      <c r="I88">
        <v>-126.3002</v>
      </c>
      <c r="J88">
        <v>663.33249999999998</v>
      </c>
      <c r="K88">
        <v>-0.19800000000000001</v>
      </c>
      <c r="L88">
        <v>0</v>
      </c>
      <c r="M88">
        <v>372.44600000000003</v>
      </c>
      <c r="N88">
        <f>-Table2[[#This Row],[right3]]</f>
        <v>-5.9279999999999999</v>
      </c>
      <c r="O88">
        <v>7.45</v>
      </c>
      <c r="P88">
        <v>5.9279999999999999</v>
      </c>
      <c r="Q88">
        <f>Table2[[#This Row],[x2]]+Table2[[#This Row],[x]]*Table2[[#This Row],[right3]]</f>
        <v>-125.83425920000001</v>
      </c>
      <c r="R88">
        <f>Table2[[#This Row],[y2]]+Table2[[#This Row],[y]]*Table2[[#This Row],[right3]]</f>
        <v>657.44599600000004</v>
      </c>
      <c r="S88" s="1">
        <f>Table2[[#This Row],[x2]]-Table2[[#This Row],[x]]*Table2[[#This Row],[left]]</f>
        <v>-126.88577000000001</v>
      </c>
      <c r="T88" s="1">
        <f>Table2[[#This Row],[y2]]-Table2[[#This Row],[y]]*Table2[[#This Row],[left]]</f>
        <v>670.73034999999993</v>
      </c>
      <c r="U88" s="3">
        <f>Table2[[#This Row],[x2]]+Table2[[#This Row],[x]]*Table2[[#This Row],[dry_line]]</f>
        <v>-126.11958506000001</v>
      </c>
      <c r="V88" s="3">
        <f>Table2[[#This Row],[y2]]+Table2[[#This Row],[y]]*Table2[[#This Row],[dry_line]]</f>
        <v>661.05068529999994</v>
      </c>
      <c r="W88" s="3">
        <f>Table2[[#This Row],[z2]]+Table2[[#This Row],[z]]*Table2[[#This Row],[dry_line]]</f>
        <v>-0.40090457000000002</v>
      </c>
      <c r="X88" s="3">
        <f>-Table2[[#This Row],[right3]]+Table2[[#This Row],[dry_line]]</f>
        <v>-3.6301000000000001</v>
      </c>
      <c r="Y88" s="3">
        <f>Table2[[#This Row],[left]]+Table2[[#This Row],[dry_line]]</f>
        <v>9.7478999999999996</v>
      </c>
    </row>
    <row r="89" spans="1:25" x14ac:dyDescent="0.25">
      <c r="A89">
        <v>87</v>
      </c>
      <c r="B89" t="b">
        <f>AND(Table2[[#This Row],[Row Labels]]&gt;=Sheet5!$J$43,Table2[[#This Row],[Row Labels]]&lt;=Sheet5!$K$43)</f>
        <v>1</v>
      </c>
      <c r="C89">
        <v>2.2486999999999999</v>
      </c>
      <c r="D89">
        <f>-Table2[[#This Row],[dry_line]]</f>
        <v>-2.2486999999999999</v>
      </c>
      <c r="E89">
        <v>2.7848999999999999</v>
      </c>
      <c r="F89">
        <v>-3.8600000000000002E-2</v>
      </c>
      <c r="G89">
        <v>-0.99550000000000005</v>
      </c>
      <c r="H89">
        <v>-8.6300000000000002E-2</v>
      </c>
      <c r="I89">
        <v>-121.28019999999999</v>
      </c>
      <c r="J89">
        <v>663.45280000000002</v>
      </c>
      <c r="K89">
        <v>-0.30170000000000002</v>
      </c>
      <c r="L89">
        <v>0</v>
      </c>
      <c r="M89">
        <v>377.46800000000002</v>
      </c>
      <c r="N89">
        <f>-Table2[[#This Row],[right3]]</f>
        <v>-5.9279999999999999</v>
      </c>
      <c r="O89">
        <v>7.55</v>
      </c>
      <c r="P89">
        <v>5.9279999999999999</v>
      </c>
      <c r="Q89">
        <f>Table2[[#This Row],[x2]]+Table2[[#This Row],[x]]*Table2[[#This Row],[right3]]</f>
        <v>-121.50902079999999</v>
      </c>
      <c r="R89">
        <f>Table2[[#This Row],[y2]]+Table2[[#This Row],[y]]*Table2[[#This Row],[right3]]</f>
        <v>657.55147599999998</v>
      </c>
      <c r="S89" s="1">
        <f>Table2[[#This Row],[x2]]-Table2[[#This Row],[x]]*Table2[[#This Row],[left]]</f>
        <v>-120.98876999999999</v>
      </c>
      <c r="T89" s="1">
        <f>Table2[[#This Row],[y2]]-Table2[[#This Row],[y]]*Table2[[#This Row],[left]]</f>
        <v>670.96882500000004</v>
      </c>
      <c r="U89" s="3">
        <f>Table2[[#This Row],[x2]]+Table2[[#This Row],[x]]*Table2[[#This Row],[dry_line]]</f>
        <v>-121.36699981999999</v>
      </c>
      <c r="V89" s="3">
        <f>Table2[[#This Row],[y2]]+Table2[[#This Row],[y]]*Table2[[#This Row],[dry_line]]</f>
        <v>661.21421915000008</v>
      </c>
      <c r="W89" s="3">
        <f>Table2[[#This Row],[z2]]+Table2[[#This Row],[z]]*Table2[[#This Row],[dry_line]]</f>
        <v>-0.49576281</v>
      </c>
      <c r="X89" s="3">
        <f>-Table2[[#This Row],[right3]]+Table2[[#This Row],[dry_line]]</f>
        <v>-3.6793</v>
      </c>
      <c r="Y89" s="3">
        <f>Table2[[#This Row],[left]]+Table2[[#This Row],[dry_line]]</f>
        <v>9.7987000000000002</v>
      </c>
    </row>
    <row r="90" spans="1:25" x14ac:dyDescent="0.25">
      <c r="A90">
        <v>88</v>
      </c>
      <c r="B90" t="b">
        <f>AND(Table2[[#This Row],[Row Labels]]&gt;=Sheet5!$J$43,Table2[[#This Row],[Row Labels]]&lt;=Sheet5!$K$43)</f>
        <v>1</v>
      </c>
      <c r="C90">
        <v>2.2456</v>
      </c>
      <c r="D90">
        <f>-Table2[[#This Row],[dry_line]]</f>
        <v>-2.2456</v>
      </c>
      <c r="E90">
        <v>2.9005999999999998</v>
      </c>
      <c r="F90">
        <v>-0.1613</v>
      </c>
      <c r="G90">
        <v>-0.98329999999999995</v>
      </c>
      <c r="H90">
        <v>-8.4199999999999997E-2</v>
      </c>
      <c r="I90">
        <v>-116.2402</v>
      </c>
      <c r="J90">
        <v>662.95910000000003</v>
      </c>
      <c r="K90">
        <v>-0.39179999999999998</v>
      </c>
      <c r="L90">
        <v>0</v>
      </c>
      <c r="M90">
        <v>382.53300000000002</v>
      </c>
      <c r="N90">
        <f>-Table2[[#This Row],[right3]]</f>
        <v>-5.9279999999999999</v>
      </c>
      <c r="O90">
        <v>7.5750000000000002</v>
      </c>
      <c r="P90">
        <v>5.9279999999999999</v>
      </c>
      <c r="Q90">
        <f>Table2[[#This Row],[x2]]+Table2[[#This Row],[x]]*Table2[[#This Row],[right3]]</f>
        <v>-117.19638639999999</v>
      </c>
      <c r="R90">
        <f>Table2[[#This Row],[y2]]+Table2[[#This Row],[y]]*Table2[[#This Row],[right3]]</f>
        <v>657.1300976</v>
      </c>
      <c r="S90" s="1">
        <f>Table2[[#This Row],[x2]]-Table2[[#This Row],[x]]*Table2[[#This Row],[left]]</f>
        <v>-115.01835250000001</v>
      </c>
      <c r="T90" s="1">
        <f>Table2[[#This Row],[y2]]-Table2[[#This Row],[y]]*Table2[[#This Row],[left]]</f>
        <v>670.40759750000007</v>
      </c>
      <c r="U90" s="3">
        <f>Table2[[#This Row],[x2]]+Table2[[#This Row],[x]]*Table2[[#This Row],[dry_line]]</f>
        <v>-116.60241528</v>
      </c>
      <c r="V90" s="3">
        <f>Table2[[#This Row],[y2]]+Table2[[#This Row],[y]]*Table2[[#This Row],[dry_line]]</f>
        <v>660.75100152000005</v>
      </c>
      <c r="W90" s="3">
        <f>Table2[[#This Row],[z2]]+Table2[[#This Row],[z]]*Table2[[#This Row],[dry_line]]</f>
        <v>-0.58087951999999998</v>
      </c>
      <c r="X90" s="3">
        <f>-Table2[[#This Row],[right3]]+Table2[[#This Row],[dry_line]]</f>
        <v>-3.6823999999999999</v>
      </c>
      <c r="Y90" s="3">
        <f>Table2[[#This Row],[left]]+Table2[[#This Row],[dry_line]]</f>
        <v>9.8206000000000007</v>
      </c>
    </row>
    <row r="91" spans="1:25" x14ac:dyDescent="0.25">
      <c r="A91">
        <v>89</v>
      </c>
      <c r="B91" t="b">
        <f>AND(Table2[[#This Row],[Row Labels]]&gt;=Sheet5!$J$43,Table2[[#This Row],[Row Labels]]&lt;=Sheet5!$K$43)</f>
        <v>1</v>
      </c>
      <c r="C91">
        <v>2.2517</v>
      </c>
      <c r="D91">
        <f>-Table2[[#This Row],[dry_line]]</f>
        <v>-2.2517</v>
      </c>
      <c r="E91">
        <v>3.0059999999999998</v>
      </c>
      <c r="F91">
        <v>-0.28620000000000001</v>
      </c>
      <c r="G91">
        <v>-0.95469999999999999</v>
      </c>
      <c r="H91">
        <v>-8.2000000000000003E-2</v>
      </c>
      <c r="I91">
        <v>-111.3481</v>
      </c>
      <c r="J91">
        <v>661.8383</v>
      </c>
      <c r="K91">
        <v>-0.46850000000000003</v>
      </c>
      <c r="L91">
        <v>0</v>
      </c>
      <c r="M91">
        <v>387.553</v>
      </c>
      <c r="N91">
        <f>-Table2[[#This Row],[right3]]</f>
        <v>-5.9279999999999999</v>
      </c>
      <c r="O91">
        <v>7.5</v>
      </c>
      <c r="P91">
        <v>5.9279999999999999</v>
      </c>
      <c r="Q91">
        <f>Table2[[#This Row],[x2]]+Table2[[#This Row],[x]]*Table2[[#This Row],[right3]]</f>
        <v>-113.0446936</v>
      </c>
      <c r="R91">
        <f>Table2[[#This Row],[y2]]+Table2[[#This Row],[y]]*Table2[[#This Row],[right3]]</f>
        <v>656.17883840000002</v>
      </c>
      <c r="S91" s="1">
        <f>Table2[[#This Row],[x2]]-Table2[[#This Row],[x]]*Table2[[#This Row],[left]]</f>
        <v>-109.2016</v>
      </c>
      <c r="T91" s="1">
        <f>Table2[[#This Row],[y2]]-Table2[[#This Row],[y]]*Table2[[#This Row],[left]]</f>
        <v>668.99855000000002</v>
      </c>
      <c r="U91" s="3">
        <f>Table2[[#This Row],[x2]]+Table2[[#This Row],[x]]*Table2[[#This Row],[dry_line]]</f>
        <v>-111.99253654</v>
      </c>
      <c r="V91" s="3">
        <f>Table2[[#This Row],[y2]]+Table2[[#This Row],[y]]*Table2[[#This Row],[dry_line]]</f>
        <v>659.68860200999995</v>
      </c>
      <c r="W91" s="3">
        <f>Table2[[#This Row],[z2]]+Table2[[#This Row],[z]]*Table2[[#This Row],[dry_line]]</f>
        <v>-0.65313940000000004</v>
      </c>
      <c r="X91" s="3">
        <f>-Table2[[#This Row],[right3]]+Table2[[#This Row],[dry_line]]</f>
        <v>-3.6762999999999999</v>
      </c>
      <c r="Y91" s="3">
        <f>Table2[[#This Row],[left]]+Table2[[#This Row],[dry_line]]</f>
        <v>9.7516999999999996</v>
      </c>
    </row>
    <row r="92" spans="1:25" x14ac:dyDescent="0.25">
      <c r="A92">
        <v>90</v>
      </c>
      <c r="B92" t="b">
        <f>AND(Table2[[#This Row],[Row Labels]]&gt;=Sheet5!$J$43,Table2[[#This Row],[Row Labels]]&lt;=Sheet5!$K$43)</f>
        <v>1</v>
      </c>
      <c r="C92">
        <v>2.2422</v>
      </c>
      <c r="D92">
        <f>-Table2[[#This Row],[dry_line]]</f>
        <v>-2.2422</v>
      </c>
      <c r="E92">
        <v>3.0842999999999998</v>
      </c>
      <c r="F92">
        <v>-0.40679999999999999</v>
      </c>
      <c r="G92">
        <v>-0.91</v>
      </c>
      <c r="H92">
        <v>-8.0100000000000005E-2</v>
      </c>
      <c r="I92">
        <v>-106.63500000000001</v>
      </c>
      <c r="J92">
        <v>660.09209999999996</v>
      </c>
      <c r="K92">
        <v>-0.53749999999999998</v>
      </c>
      <c r="L92">
        <v>0</v>
      </c>
      <c r="M92">
        <v>392.57900000000001</v>
      </c>
      <c r="N92">
        <f>-Table2[[#This Row],[right3]]</f>
        <v>-5.9240000000000004</v>
      </c>
      <c r="O92">
        <v>7.45</v>
      </c>
      <c r="P92">
        <v>5.9240000000000004</v>
      </c>
      <c r="Q92">
        <f>Table2[[#This Row],[x2]]+Table2[[#This Row],[x]]*Table2[[#This Row],[right3]]</f>
        <v>-109.0448832</v>
      </c>
      <c r="R92">
        <f>Table2[[#This Row],[y2]]+Table2[[#This Row],[y]]*Table2[[#This Row],[right3]]</f>
        <v>654.70125999999993</v>
      </c>
      <c r="S92" s="1">
        <f>Table2[[#This Row],[x2]]-Table2[[#This Row],[x]]*Table2[[#This Row],[left]]</f>
        <v>-103.60434000000001</v>
      </c>
      <c r="T92" s="1">
        <f>Table2[[#This Row],[y2]]-Table2[[#This Row],[y]]*Table2[[#This Row],[left]]</f>
        <v>666.87159999999994</v>
      </c>
      <c r="U92" s="3">
        <f>Table2[[#This Row],[x2]]+Table2[[#This Row],[x]]*Table2[[#This Row],[dry_line]]</f>
        <v>-107.54712696</v>
      </c>
      <c r="V92" s="3">
        <f>Table2[[#This Row],[y2]]+Table2[[#This Row],[y]]*Table2[[#This Row],[dry_line]]</f>
        <v>658.05169799999999</v>
      </c>
      <c r="W92" s="3">
        <f>Table2[[#This Row],[z2]]+Table2[[#This Row],[z]]*Table2[[#This Row],[dry_line]]</f>
        <v>-0.71710021999999995</v>
      </c>
      <c r="X92" s="3">
        <f>-Table2[[#This Row],[right3]]+Table2[[#This Row],[dry_line]]</f>
        <v>-3.6818000000000004</v>
      </c>
      <c r="Y92" s="3">
        <f>Table2[[#This Row],[left]]+Table2[[#This Row],[dry_line]]</f>
        <v>9.6921999999999997</v>
      </c>
    </row>
    <row r="93" spans="1:25" x14ac:dyDescent="0.25">
      <c r="A93">
        <v>91</v>
      </c>
      <c r="B93" t="b">
        <f>AND(Table2[[#This Row],[Row Labels]]&gt;=Sheet5!$J$43,Table2[[#This Row],[Row Labels]]&lt;=Sheet5!$K$43)</f>
        <v>1</v>
      </c>
      <c r="C93">
        <v>2.2210999999999999</v>
      </c>
      <c r="D93">
        <f>-Table2[[#This Row],[dry_line]]</f>
        <v>-2.2210999999999999</v>
      </c>
      <c r="E93">
        <v>3.1381999999999999</v>
      </c>
      <c r="F93">
        <v>-0.51770000000000005</v>
      </c>
      <c r="G93">
        <v>-0.85199999999999998</v>
      </c>
      <c r="H93">
        <v>-7.85E-2</v>
      </c>
      <c r="I93">
        <v>-102.13639999999999</v>
      </c>
      <c r="J93">
        <v>657.73209999999995</v>
      </c>
      <c r="K93">
        <v>-0.60319999999999996</v>
      </c>
      <c r="L93">
        <v>0</v>
      </c>
      <c r="M93">
        <v>397.66</v>
      </c>
      <c r="N93">
        <f>-Table2[[#This Row],[right3]]</f>
        <v>-5.9169999999999998</v>
      </c>
      <c r="O93">
        <v>7.4249999999999998</v>
      </c>
      <c r="P93">
        <v>5.9169999999999998</v>
      </c>
      <c r="Q93">
        <f>Table2[[#This Row],[x2]]+Table2[[#This Row],[x]]*Table2[[#This Row],[right3]]</f>
        <v>-105.19963089999999</v>
      </c>
      <c r="R93">
        <f>Table2[[#This Row],[y2]]+Table2[[#This Row],[y]]*Table2[[#This Row],[right3]]</f>
        <v>652.69081599999993</v>
      </c>
      <c r="S93" s="1">
        <f>Table2[[#This Row],[x2]]-Table2[[#This Row],[x]]*Table2[[#This Row],[left]]</f>
        <v>-98.29247749999999</v>
      </c>
      <c r="T93" s="1">
        <f>Table2[[#This Row],[y2]]-Table2[[#This Row],[y]]*Table2[[#This Row],[left]]</f>
        <v>664.05819999999994</v>
      </c>
      <c r="U93" s="3">
        <f>Table2[[#This Row],[x2]]+Table2[[#This Row],[x]]*Table2[[#This Row],[dry_line]]</f>
        <v>-103.28626346999999</v>
      </c>
      <c r="V93" s="3">
        <f>Table2[[#This Row],[y2]]+Table2[[#This Row],[y]]*Table2[[#This Row],[dry_line]]</f>
        <v>655.83972279999989</v>
      </c>
      <c r="W93" s="3">
        <f>Table2[[#This Row],[z2]]+Table2[[#This Row],[z]]*Table2[[#This Row],[dry_line]]</f>
        <v>-0.77755635000000001</v>
      </c>
      <c r="X93" s="3">
        <f>-Table2[[#This Row],[right3]]+Table2[[#This Row],[dry_line]]</f>
        <v>-3.6959</v>
      </c>
      <c r="Y93" s="3">
        <f>Table2[[#This Row],[left]]+Table2[[#This Row],[dry_line]]</f>
        <v>9.6461000000000006</v>
      </c>
    </row>
    <row r="94" spans="1:25" x14ac:dyDescent="0.25">
      <c r="A94">
        <v>92</v>
      </c>
      <c r="B94" t="b">
        <f>AND(Table2[[#This Row],[Row Labels]]&gt;=Sheet5!$J$43,Table2[[#This Row],[Row Labels]]&lt;=Sheet5!$K$43)</f>
        <v>1</v>
      </c>
      <c r="C94">
        <v>2.2147000000000001</v>
      </c>
      <c r="D94">
        <f>-Table2[[#This Row],[dry_line]]</f>
        <v>-2.2147000000000001</v>
      </c>
      <c r="E94">
        <v>3.1909999999999998</v>
      </c>
      <c r="F94">
        <v>-0.61860000000000004</v>
      </c>
      <c r="G94">
        <v>-0.78190000000000004</v>
      </c>
      <c r="H94">
        <v>-7.6999999999999999E-2</v>
      </c>
      <c r="I94">
        <v>-97.976799999999997</v>
      </c>
      <c r="J94">
        <v>654.8424</v>
      </c>
      <c r="K94">
        <v>-0.66080000000000005</v>
      </c>
      <c r="L94">
        <v>0</v>
      </c>
      <c r="M94">
        <v>402.72500000000002</v>
      </c>
      <c r="N94">
        <f>-Table2[[#This Row],[right3]]</f>
        <v>-5.92</v>
      </c>
      <c r="O94">
        <v>7.4249999999999998</v>
      </c>
      <c r="P94">
        <v>5.92</v>
      </c>
      <c r="Q94">
        <f>Table2[[#This Row],[x2]]+Table2[[#This Row],[x]]*Table2[[#This Row],[right3]]</f>
        <v>-101.63891199999999</v>
      </c>
      <c r="R94">
        <f>Table2[[#This Row],[y2]]+Table2[[#This Row],[y]]*Table2[[#This Row],[right3]]</f>
        <v>650.21355200000005</v>
      </c>
      <c r="S94" s="1">
        <f>Table2[[#This Row],[x2]]-Table2[[#This Row],[x]]*Table2[[#This Row],[left]]</f>
        <v>-93.383695000000003</v>
      </c>
      <c r="T94" s="1">
        <f>Table2[[#This Row],[y2]]-Table2[[#This Row],[y]]*Table2[[#This Row],[left]]</f>
        <v>660.64800749999995</v>
      </c>
      <c r="U94" s="3">
        <f>Table2[[#This Row],[x2]]+Table2[[#This Row],[x]]*Table2[[#This Row],[dry_line]]</f>
        <v>-99.346813420000004</v>
      </c>
      <c r="V94" s="3">
        <f>Table2[[#This Row],[y2]]+Table2[[#This Row],[y]]*Table2[[#This Row],[dry_line]]</f>
        <v>653.11072606999994</v>
      </c>
      <c r="W94" s="3">
        <f>Table2[[#This Row],[z2]]+Table2[[#This Row],[z]]*Table2[[#This Row],[dry_line]]</f>
        <v>-0.83133190000000012</v>
      </c>
      <c r="X94" s="3">
        <f>-Table2[[#This Row],[right3]]+Table2[[#This Row],[dry_line]]</f>
        <v>-3.7052999999999998</v>
      </c>
      <c r="Y94" s="3">
        <f>Table2[[#This Row],[left]]+Table2[[#This Row],[dry_line]]</f>
        <v>9.6396999999999995</v>
      </c>
    </row>
    <row r="95" spans="1:25" x14ac:dyDescent="0.25">
      <c r="A95">
        <v>93</v>
      </c>
      <c r="B95" t="b">
        <f>AND(Table2[[#This Row],[Row Labels]]&gt;=Sheet5!$J$43,Table2[[#This Row],[Row Labels]]&lt;=Sheet5!$K$43)</f>
        <v>1</v>
      </c>
      <c r="C95">
        <v>2.2200000000000002</v>
      </c>
      <c r="D95">
        <f>-Table2[[#This Row],[dry_line]]</f>
        <v>-2.2200000000000002</v>
      </c>
      <c r="E95">
        <v>3.2328000000000001</v>
      </c>
      <c r="F95">
        <v>-0.70920000000000005</v>
      </c>
      <c r="G95">
        <v>-0.70089999999999997</v>
      </c>
      <c r="H95">
        <v>-7.6100000000000001E-2</v>
      </c>
      <c r="I95">
        <v>-94.217500000000001</v>
      </c>
      <c r="J95">
        <v>651.47810000000004</v>
      </c>
      <c r="K95">
        <v>-0.70940000000000003</v>
      </c>
      <c r="L95">
        <v>0</v>
      </c>
      <c r="M95">
        <v>407.77</v>
      </c>
      <c r="N95">
        <f>-Table2[[#This Row],[right3]]</f>
        <v>-5.9249999999999998</v>
      </c>
      <c r="O95">
        <v>7.4249999999999998</v>
      </c>
      <c r="P95">
        <v>5.9249999999999998</v>
      </c>
      <c r="Q95">
        <f>Table2[[#This Row],[x2]]+Table2[[#This Row],[x]]*Table2[[#This Row],[right3]]</f>
        <v>-98.419510000000002</v>
      </c>
      <c r="R95">
        <f>Table2[[#This Row],[y2]]+Table2[[#This Row],[y]]*Table2[[#This Row],[right3]]</f>
        <v>647.3252675</v>
      </c>
      <c r="S95" s="1">
        <f>Table2[[#This Row],[x2]]-Table2[[#This Row],[x]]*Table2[[#This Row],[left]]</f>
        <v>-88.951689999999999</v>
      </c>
      <c r="T95" s="1">
        <f>Table2[[#This Row],[y2]]-Table2[[#This Row],[y]]*Table2[[#This Row],[left]]</f>
        <v>656.68228250000004</v>
      </c>
      <c r="U95" s="3">
        <f>Table2[[#This Row],[x2]]+Table2[[#This Row],[x]]*Table2[[#This Row],[dry_line]]</f>
        <v>-95.791923999999995</v>
      </c>
      <c r="V95" s="3">
        <f>Table2[[#This Row],[y2]]+Table2[[#This Row],[y]]*Table2[[#This Row],[dry_line]]</f>
        <v>649.922102</v>
      </c>
      <c r="W95" s="3">
        <f>Table2[[#This Row],[z2]]+Table2[[#This Row],[z]]*Table2[[#This Row],[dry_line]]</f>
        <v>-0.87834200000000007</v>
      </c>
      <c r="X95" s="3">
        <f>-Table2[[#This Row],[right3]]+Table2[[#This Row],[dry_line]]</f>
        <v>-3.7049999999999996</v>
      </c>
      <c r="Y95" s="3">
        <f>Table2[[#This Row],[left]]+Table2[[#This Row],[dry_line]]</f>
        <v>9.6449999999999996</v>
      </c>
    </row>
    <row r="96" spans="1:25" x14ac:dyDescent="0.25">
      <c r="A96">
        <v>94</v>
      </c>
      <c r="B96" t="b">
        <f>AND(Table2[[#This Row],[Row Labels]]&gt;=Sheet5!$J$43,Table2[[#This Row],[Row Labels]]&lt;=Sheet5!$K$43)</f>
        <v>1</v>
      </c>
      <c r="C96">
        <v>2.2227999999999999</v>
      </c>
      <c r="D96">
        <f>-Table2[[#This Row],[dry_line]]</f>
        <v>-2.2227999999999999</v>
      </c>
      <c r="E96">
        <v>3.2719999999999998</v>
      </c>
      <c r="F96">
        <v>-0.78810000000000002</v>
      </c>
      <c r="G96">
        <v>-0.61099999999999999</v>
      </c>
      <c r="H96">
        <v>-7.5200000000000003E-2</v>
      </c>
      <c r="I96">
        <v>-90.8767</v>
      </c>
      <c r="J96">
        <v>647.6671</v>
      </c>
      <c r="K96">
        <v>-0.74729999999999996</v>
      </c>
      <c r="L96">
        <v>0</v>
      </c>
      <c r="M96">
        <v>412.83800000000002</v>
      </c>
      <c r="N96">
        <f>-Table2[[#This Row],[right3]]</f>
        <v>-5.9240000000000004</v>
      </c>
      <c r="O96">
        <v>7.45</v>
      </c>
      <c r="P96">
        <v>5.9240000000000004</v>
      </c>
      <c r="Q96">
        <f>Table2[[#This Row],[x2]]+Table2[[#This Row],[x]]*Table2[[#This Row],[right3]]</f>
        <v>-95.545404399999995</v>
      </c>
      <c r="R96">
        <f>Table2[[#This Row],[y2]]+Table2[[#This Row],[y]]*Table2[[#This Row],[right3]]</f>
        <v>644.04753600000004</v>
      </c>
      <c r="S96" s="1">
        <f>Table2[[#This Row],[x2]]-Table2[[#This Row],[x]]*Table2[[#This Row],[left]]</f>
        <v>-85.005354999999994</v>
      </c>
      <c r="T96" s="1">
        <f>Table2[[#This Row],[y2]]-Table2[[#This Row],[y]]*Table2[[#This Row],[left]]</f>
        <v>652.21905000000004</v>
      </c>
      <c r="U96" s="3">
        <f>Table2[[#This Row],[x2]]+Table2[[#This Row],[x]]*Table2[[#This Row],[dry_line]]</f>
        <v>-92.628488680000004</v>
      </c>
      <c r="V96" s="3">
        <f>Table2[[#This Row],[y2]]+Table2[[#This Row],[y]]*Table2[[#This Row],[dry_line]]</f>
        <v>646.30896919999998</v>
      </c>
      <c r="W96" s="3">
        <f>Table2[[#This Row],[z2]]+Table2[[#This Row],[z]]*Table2[[#This Row],[dry_line]]</f>
        <v>-0.91445456000000003</v>
      </c>
      <c r="X96" s="3">
        <f>-Table2[[#This Row],[right3]]+Table2[[#This Row],[dry_line]]</f>
        <v>-3.7012000000000005</v>
      </c>
      <c r="Y96" s="3">
        <f>Table2[[#This Row],[left]]+Table2[[#This Row],[dry_line]]</f>
        <v>9.6728000000000005</v>
      </c>
    </row>
    <row r="97" spans="1:25" x14ac:dyDescent="0.25">
      <c r="A97">
        <v>95</v>
      </c>
      <c r="B97" t="b">
        <f>AND(Table2[[#This Row],[Row Labels]]&gt;=Sheet5!$J$43,Table2[[#This Row],[Row Labels]]&lt;=Sheet5!$K$43)</f>
        <v>1</v>
      </c>
      <c r="C97">
        <v>2.2094999999999998</v>
      </c>
      <c r="D97">
        <f>-Table2[[#This Row],[dry_line]]</f>
        <v>-2.2094999999999998</v>
      </c>
      <c r="E97">
        <v>3.2946</v>
      </c>
      <c r="F97">
        <v>-0.85550000000000004</v>
      </c>
      <c r="G97">
        <v>-0.51239999999999997</v>
      </c>
      <c r="H97">
        <v>-7.4700000000000003E-2</v>
      </c>
      <c r="I97">
        <v>-88.052499999999995</v>
      </c>
      <c r="J97">
        <v>643.53359999999998</v>
      </c>
      <c r="K97">
        <v>-0.77210000000000001</v>
      </c>
      <c r="L97">
        <v>0</v>
      </c>
      <c r="M97">
        <v>417.84500000000003</v>
      </c>
      <c r="N97">
        <f>-Table2[[#This Row],[right3]]</f>
        <v>-5.931</v>
      </c>
      <c r="O97">
        <v>7.45</v>
      </c>
      <c r="P97">
        <v>5.931</v>
      </c>
      <c r="Q97">
        <f>Table2[[#This Row],[x2]]+Table2[[#This Row],[x]]*Table2[[#This Row],[right3]]</f>
        <v>-93.126470499999996</v>
      </c>
      <c r="R97">
        <f>Table2[[#This Row],[y2]]+Table2[[#This Row],[y]]*Table2[[#This Row],[right3]]</f>
        <v>640.49455560000001</v>
      </c>
      <c r="S97" s="1">
        <f>Table2[[#This Row],[x2]]-Table2[[#This Row],[x]]*Table2[[#This Row],[left]]</f>
        <v>-81.679024999999996</v>
      </c>
      <c r="T97" s="1">
        <f>Table2[[#This Row],[y2]]-Table2[[#This Row],[y]]*Table2[[#This Row],[left]]</f>
        <v>647.35097999999994</v>
      </c>
      <c r="U97" s="3">
        <f>Table2[[#This Row],[x2]]+Table2[[#This Row],[x]]*Table2[[#This Row],[dry_line]]</f>
        <v>-89.94272724999999</v>
      </c>
      <c r="V97" s="3">
        <f>Table2[[#This Row],[y2]]+Table2[[#This Row],[y]]*Table2[[#This Row],[dry_line]]</f>
        <v>642.40145219999999</v>
      </c>
      <c r="W97" s="3">
        <f>Table2[[#This Row],[z2]]+Table2[[#This Row],[z]]*Table2[[#This Row],[dry_line]]</f>
        <v>-0.93714965000000006</v>
      </c>
      <c r="X97" s="3">
        <f>-Table2[[#This Row],[right3]]+Table2[[#This Row],[dry_line]]</f>
        <v>-3.7215000000000003</v>
      </c>
      <c r="Y97" s="3">
        <f>Table2[[#This Row],[left]]+Table2[[#This Row],[dry_line]]</f>
        <v>9.6594999999999995</v>
      </c>
    </row>
    <row r="98" spans="1:25" x14ac:dyDescent="0.25">
      <c r="A98">
        <v>96</v>
      </c>
      <c r="B98" t="b">
        <f>AND(Table2[[#This Row],[Row Labels]]&gt;=Sheet5!$J$43,Table2[[#This Row],[Row Labels]]&lt;=Sheet5!$K$43)</f>
        <v>1</v>
      </c>
      <c r="C98">
        <v>2.1644000000000001</v>
      </c>
      <c r="D98">
        <f>-Table2[[#This Row],[dry_line]]</f>
        <v>-2.1644000000000001</v>
      </c>
      <c r="E98">
        <v>3.3033000000000001</v>
      </c>
      <c r="F98">
        <v>-0.90959999999999996</v>
      </c>
      <c r="G98">
        <v>-0.40889999999999999</v>
      </c>
      <c r="H98">
        <v>-7.4499999999999997E-2</v>
      </c>
      <c r="I98">
        <v>-85.707800000000006</v>
      </c>
      <c r="J98">
        <v>639.04219999999998</v>
      </c>
      <c r="K98">
        <v>-0.77810000000000001</v>
      </c>
      <c r="L98">
        <v>0</v>
      </c>
      <c r="M98">
        <v>422.911</v>
      </c>
      <c r="N98">
        <f>-Table2[[#This Row],[right3]]</f>
        <v>-5.9249999999999998</v>
      </c>
      <c r="O98">
        <v>7.35</v>
      </c>
      <c r="P98">
        <v>5.9249999999999998</v>
      </c>
      <c r="Q98">
        <f>Table2[[#This Row],[x2]]+Table2[[#This Row],[x]]*Table2[[#This Row],[right3]]</f>
        <v>-91.097180000000009</v>
      </c>
      <c r="R98">
        <f>Table2[[#This Row],[y2]]+Table2[[#This Row],[y]]*Table2[[#This Row],[right3]]</f>
        <v>636.61946749999993</v>
      </c>
      <c r="S98" s="1">
        <f>Table2[[#This Row],[x2]]-Table2[[#This Row],[x]]*Table2[[#This Row],[left]]</f>
        <v>-79.022240000000011</v>
      </c>
      <c r="T98" s="1">
        <f>Table2[[#This Row],[y2]]-Table2[[#This Row],[y]]*Table2[[#This Row],[left]]</f>
        <v>642.04761499999995</v>
      </c>
      <c r="U98" s="3">
        <f>Table2[[#This Row],[x2]]+Table2[[#This Row],[x]]*Table2[[#This Row],[dry_line]]</f>
        <v>-87.676538239999999</v>
      </c>
      <c r="V98" s="3">
        <f>Table2[[#This Row],[y2]]+Table2[[#This Row],[y]]*Table2[[#This Row],[dry_line]]</f>
        <v>638.15717684000003</v>
      </c>
      <c r="W98" s="3">
        <f>Table2[[#This Row],[z2]]+Table2[[#This Row],[z]]*Table2[[#This Row],[dry_line]]</f>
        <v>-0.93934779999999996</v>
      </c>
      <c r="X98" s="3">
        <f>-Table2[[#This Row],[right3]]+Table2[[#This Row],[dry_line]]</f>
        <v>-3.7605999999999997</v>
      </c>
      <c r="Y98" s="3">
        <f>Table2[[#This Row],[left]]+Table2[[#This Row],[dry_line]]</f>
        <v>9.5144000000000002</v>
      </c>
    </row>
    <row r="99" spans="1:25" x14ac:dyDescent="0.25">
      <c r="A99">
        <v>97</v>
      </c>
      <c r="B99" t="b">
        <f>AND(Table2[[#This Row],[Row Labels]]&gt;=Sheet5!$J$43,Table2[[#This Row],[Row Labels]]&lt;=Sheet5!$K$43)</f>
        <v>1</v>
      </c>
      <c r="C99">
        <v>2.0444</v>
      </c>
      <c r="D99">
        <f>-Table2[[#This Row],[dry_line]]</f>
        <v>-2.0444</v>
      </c>
      <c r="E99">
        <v>3.2637</v>
      </c>
      <c r="F99">
        <v>-0.95089999999999997</v>
      </c>
      <c r="G99">
        <v>-0.30049999999999999</v>
      </c>
      <c r="H99">
        <v>-7.4099999999999999E-2</v>
      </c>
      <c r="I99">
        <v>-83.917400000000001</v>
      </c>
      <c r="J99">
        <v>634.33420000000001</v>
      </c>
      <c r="K99">
        <v>-0.76929999999999998</v>
      </c>
      <c r="L99">
        <v>0</v>
      </c>
      <c r="M99">
        <v>427.94799999999998</v>
      </c>
      <c r="N99">
        <f>-Table2[[#This Row],[right3]]</f>
        <v>-5.9189999999999996</v>
      </c>
      <c r="O99">
        <v>7.2249999999999996</v>
      </c>
      <c r="P99">
        <v>5.9189999999999996</v>
      </c>
      <c r="Q99">
        <f>Table2[[#This Row],[x2]]+Table2[[#This Row],[x]]*Table2[[#This Row],[right3]]</f>
        <v>-89.545777099999995</v>
      </c>
      <c r="R99">
        <f>Table2[[#This Row],[y2]]+Table2[[#This Row],[y]]*Table2[[#This Row],[right3]]</f>
        <v>632.55554050000001</v>
      </c>
      <c r="S99" s="1">
        <f>Table2[[#This Row],[x2]]-Table2[[#This Row],[x]]*Table2[[#This Row],[left]]</f>
        <v>-77.047147499999994</v>
      </c>
      <c r="T99" s="1">
        <f>Table2[[#This Row],[y2]]-Table2[[#This Row],[y]]*Table2[[#This Row],[left]]</f>
        <v>636.50531250000006</v>
      </c>
      <c r="U99" s="3">
        <f>Table2[[#This Row],[x2]]+Table2[[#This Row],[x]]*Table2[[#This Row],[dry_line]]</f>
        <v>-85.861419960000006</v>
      </c>
      <c r="V99" s="3">
        <f>Table2[[#This Row],[y2]]+Table2[[#This Row],[y]]*Table2[[#This Row],[dry_line]]</f>
        <v>633.7198578</v>
      </c>
      <c r="W99" s="3">
        <f>Table2[[#This Row],[z2]]+Table2[[#This Row],[z]]*Table2[[#This Row],[dry_line]]</f>
        <v>-0.92079003999999998</v>
      </c>
      <c r="X99" s="3">
        <f>-Table2[[#This Row],[right3]]+Table2[[#This Row],[dry_line]]</f>
        <v>-3.8745999999999996</v>
      </c>
      <c r="Y99" s="3">
        <f>Table2[[#This Row],[left]]+Table2[[#This Row],[dry_line]]</f>
        <v>9.2693999999999992</v>
      </c>
    </row>
    <row r="100" spans="1:25" x14ac:dyDescent="0.25">
      <c r="A100">
        <v>98</v>
      </c>
      <c r="B100" t="b">
        <f>AND(Table2[[#This Row],[Row Labels]]&gt;=Sheet5!$J$43,Table2[[#This Row],[Row Labels]]&lt;=Sheet5!$K$43)</f>
        <v>1</v>
      </c>
      <c r="C100">
        <v>1.835</v>
      </c>
      <c r="D100">
        <f>-Table2[[#This Row],[dry_line]]</f>
        <v>-1.835</v>
      </c>
      <c r="E100">
        <v>3.1446000000000001</v>
      </c>
      <c r="F100">
        <v>-0.97950000000000004</v>
      </c>
      <c r="G100">
        <v>-0.18709999999999999</v>
      </c>
      <c r="H100">
        <v>-7.4499999999999997E-2</v>
      </c>
      <c r="I100">
        <v>-82.690200000000004</v>
      </c>
      <c r="J100">
        <v>629.4846</v>
      </c>
      <c r="K100">
        <v>-0.747</v>
      </c>
      <c r="L100">
        <v>0</v>
      </c>
      <c r="M100">
        <v>432.95100000000002</v>
      </c>
      <c r="N100">
        <f>-Table2[[#This Row],[right3]]</f>
        <v>-6.3179999999999996</v>
      </c>
      <c r="O100">
        <v>7.0750000000000002</v>
      </c>
      <c r="P100">
        <v>6.3179999999999996</v>
      </c>
      <c r="Q100">
        <f>Table2[[#This Row],[x2]]+Table2[[#This Row],[x]]*Table2[[#This Row],[right3]]</f>
        <v>-88.878681</v>
      </c>
      <c r="R100">
        <f>Table2[[#This Row],[y2]]+Table2[[#This Row],[y]]*Table2[[#This Row],[right3]]</f>
        <v>628.30250220000005</v>
      </c>
      <c r="S100" s="1">
        <f>Table2[[#This Row],[x2]]-Table2[[#This Row],[x]]*Table2[[#This Row],[left]]</f>
        <v>-75.760237500000002</v>
      </c>
      <c r="T100" s="1">
        <f>Table2[[#This Row],[y2]]-Table2[[#This Row],[y]]*Table2[[#This Row],[left]]</f>
        <v>630.80833250000001</v>
      </c>
      <c r="U100" s="3">
        <f>Table2[[#This Row],[x2]]+Table2[[#This Row],[x]]*Table2[[#This Row],[dry_line]]</f>
        <v>-84.487582500000002</v>
      </c>
      <c r="V100" s="3">
        <f>Table2[[#This Row],[y2]]+Table2[[#This Row],[y]]*Table2[[#This Row],[dry_line]]</f>
        <v>629.14127150000002</v>
      </c>
      <c r="W100" s="3">
        <f>Table2[[#This Row],[z2]]+Table2[[#This Row],[z]]*Table2[[#This Row],[dry_line]]</f>
        <v>-0.88370749999999998</v>
      </c>
      <c r="X100" s="3">
        <f>-Table2[[#This Row],[right3]]+Table2[[#This Row],[dry_line]]</f>
        <v>-4.4829999999999997</v>
      </c>
      <c r="Y100" s="3">
        <f>Table2[[#This Row],[left]]+Table2[[#This Row],[dry_line]]</f>
        <v>8.91</v>
      </c>
    </row>
    <row r="101" spans="1:25" x14ac:dyDescent="0.25">
      <c r="A101">
        <v>99</v>
      </c>
      <c r="B101" t="b">
        <f>AND(Table2[[#This Row],[Row Labels]]&gt;=Sheet5!$J$43,Table2[[#This Row],[Row Labels]]&lt;=Sheet5!$K$43)</f>
        <v>1</v>
      </c>
      <c r="C101">
        <v>1.4861</v>
      </c>
      <c r="D101">
        <f>-Table2[[#This Row],[dry_line]]</f>
        <v>-1.4861</v>
      </c>
      <c r="E101">
        <v>2.9156</v>
      </c>
      <c r="F101">
        <v>-0.99480000000000002</v>
      </c>
      <c r="G101">
        <v>-6.9400000000000003E-2</v>
      </c>
      <c r="H101">
        <v>-7.51E-2</v>
      </c>
      <c r="I101">
        <v>-82.038799999999995</v>
      </c>
      <c r="J101">
        <v>624.476</v>
      </c>
      <c r="K101">
        <v>-0.71130000000000004</v>
      </c>
      <c r="L101">
        <v>0</v>
      </c>
      <c r="M101">
        <v>438.00200000000001</v>
      </c>
      <c r="N101">
        <f>-Table2[[#This Row],[right3]]</f>
        <v>-6.3179999999999996</v>
      </c>
      <c r="O101">
        <v>6.9249999999999998</v>
      </c>
      <c r="P101">
        <v>6.3179999999999996</v>
      </c>
      <c r="Q101">
        <f>Table2[[#This Row],[x2]]+Table2[[#This Row],[x]]*Table2[[#This Row],[right3]]</f>
        <v>-88.323946399999997</v>
      </c>
      <c r="R101">
        <f>Table2[[#This Row],[y2]]+Table2[[#This Row],[y]]*Table2[[#This Row],[right3]]</f>
        <v>624.03753080000001</v>
      </c>
      <c r="S101" s="1">
        <f>Table2[[#This Row],[x2]]-Table2[[#This Row],[x]]*Table2[[#This Row],[left]]</f>
        <v>-75.149810000000002</v>
      </c>
      <c r="T101" s="1">
        <f>Table2[[#This Row],[y2]]-Table2[[#This Row],[y]]*Table2[[#This Row],[left]]</f>
        <v>624.95659499999999</v>
      </c>
      <c r="U101" s="3">
        <f>Table2[[#This Row],[x2]]+Table2[[#This Row],[x]]*Table2[[#This Row],[dry_line]]</f>
        <v>-83.517172279999997</v>
      </c>
      <c r="V101" s="3">
        <f>Table2[[#This Row],[y2]]+Table2[[#This Row],[y]]*Table2[[#This Row],[dry_line]]</f>
        <v>624.37286466</v>
      </c>
      <c r="W101" s="3">
        <f>Table2[[#This Row],[z2]]+Table2[[#This Row],[z]]*Table2[[#This Row],[dry_line]]</f>
        <v>-0.82290611000000002</v>
      </c>
      <c r="X101" s="3">
        <f>-Table2[[#This Row],[right3]]+Table2[[#This Row],[dry_line]]</f>
        <v>-4.8318999999999992</v>
      </c>
      <c r="Y101" s="3">
        <f>Table2[[#This Row],[left]]+Table2[[#This Row],[dry_line]]</f>
        <v>8.4110999999999994</v>
      </c>
    </row>
    <row r="102" spans="1:25" x14ac:dyDescent="0.25">
      <c r="A102">
        <v>100</v>
      </c>
      <c r="B102" t="b">
        <f>AND(Table2[[#This Row],[Row Labels]]&gt;=Sheet5!$J$43,Table2[[#This Row],[Row Labels]]&lt;=Sheet5!$K$43)</f>
        <v>1</v>
      </c>
      <c r="C102">
        <v>0.99970000000000003</v>
      </c>
      <c r="D102">
        <f>-Table2[[#This Row],[dry_line]]</f>
        <v>-0.99970000000000003</v>
      </c>
      <c r="E102">
        <v>2.5244</v>
      </c>
      <c r="F102">
        <v>-0.996</v>
      </c>
      <c r="G102">
        <v>4.7699999999999999E-2</v>
      </c>
      <c r="H102">
        <v>-7.5499999999999998E-2</v>
      </c>
      <c r="I102">
        <v>-81.994500000000002</v>
      </c>
      <c r="J102">
        <v>619.42190000000005</v>
      </c>
      <c r="K102">
        <v>-0.66290000000000004</v>
      </c>
      <c r="L102">
        <v>0</v>
      </c>
      <c r="M102">
        <v>443.05599999999998</v>
      </c>
      <c r="N102">
        <f>-Table2[[#This Row],[right3]]</f>
        <v>-5.9749999999999996</v>
      </c>
      <c r="O102">
        <v>6.7249999999999996</v>
      </c>
      <c r="P102">
        <v>5.9749999999999996</v>
      </c>
      <c r="Q102">
        <f>Table2[[#This Row],[x2]]+Table2[[#This Row],[x]]*Table2[[#This Row],[right3]]</f>
        <v>-87.945599999999999</v>
      </c>
      <c r="R102">
        <f>Table2[[#This Row],[y2]]+Table2[[#This Row],[y]]*Table2[[#This Row],[right3]]</f>
        <v>619.70690750000006</v>
      </c>
      <c r="S102" s="1">
        <f>Table2[[#This Row],[x2]]-Table2[[#This Row],[x]]*Table2[[#This Row],[left]]</f>
        <v>-75.296400000000006</v>
      </c>
      <c r="T102" s="1">
        <f>Table2[[#This Row],[y2]]-Table2[[#This Row],[y]]*Table2[[#This Row],[left]]</f>
        <v>619.1011175000001</v>
      </c>
      <c r="U102" s="3">
        <f>Table2[[#This Row],[x2]]+Table2[[#This Row],[x]]*Table2[[#This Row],[dry_line]]</f>
        <v>-82.990201200000001</v>
      </c>
      <c r="V102" s="3">
        <f>Table2[[#This Row],[y2]]+Table2[[#This Row],[y]]*Table2[[#This Row],[dry_line]]</f>
        <v>619.46958569000003</v>
      </c>
      <c r="W102" s="3">
        <f>Table2[[#This Row],[z2]]+Table2[[#This Row],[z]]*Table2[[#This Row],[dry_line]]</f>
        <v>-0.73837735000000004</v>
      </c>
      <c r="X102" s="3">
        <f>-Table2[[#This Row],[right3]]+Table2[[#This Row],[dry_line]]</f>
        <v>-4.9752999999999998</v>
      </c>
      <c r="Y102" s="3">
        <f>Table2[[#This Row],[left]]+Table2[[#This Row],[dry_line]]</f>
        <v>7.7246999999999995</v>
      </c>
    </row>
    <row r="103" spans="1:25" hidden="1" x14ac:dyDescent="0.25">
      <c r="A103">
        <v>101</v>
      </c>
      <c r="B103" t="b">
        <f>AND(Table2[[#This Row],[Row Labels]]&gt;=Sheet5!$J$43,Table2[[#This Row],[Row Labels]]&lt;=Sheet5!$K$43)</f>
        <v>0</v>
      </c>
      <c r="C103">
        <v>0.33839999999999998</v>
      </c>
      <c r="D103">
        <f>-Table2[[#This Row],[dry_line]]</f>
        <v>-0.33839999999999998</v>
      </c>
      <c r="E103">
        <v>1.946</v>
      </c>
      <c r="F103">
        <v>-0.98570000000000002</v>
      </c>
      <c r="G103">
        <v>0.15010000000000001</v>
      </c>
      <c r="H103">
        <v>-7.6799999999999993E-2</v>
      </c>
      <c r="I103">
        <v>-82.530299999999997</v>
      </c>
      <c r="J103">
        <v>614.38570000000004</v>
      </c>
      <c r="K103">
        <v>-0.60419999999999996</v>
      </c>
      <c r="L103">
        <v>0</v>
      </c>
      <c r="M103">
        <v>448.12099999999998</v>
      </c>
      <c r="N103">
        <f>-Table2[[#This Row],[right3]]</f>
        <v>-6.2</v>
      </c>
      <c r="O103">
        <v>6.5250000000000004</v>
      </c>
      <c r="P103">
        <v>6.2</v>
      </c>
      <c r="Q103">
        <f>Table2[[#This Row],[x2]]+Table2[[#This Row],[x]]*Table2[[#This Row],[right3]]</f>
        <v>-88.641639999999995</v>
      </c>
      <c r="R103">
        <f>Table2[[#This Row],[y2]]+Table2[[#This Row],[y]]*Table2[[#This Row],[right3]]</f>
        <v>615.31632000000002</v>
      </c>
      <c r="S103" s="1">
        <f>Table2[[#This Row],[x2]]-Table2[[#This Row],[x]]*Table2[[#This Row],[left]]</f>
        <v>-76.0986075</v>
      </c>
      <c r="T103" s="1">
        <f>Table2[[#This Row],[y2]]-Table2[[#This Row],[y]]*Table2[[#This Row],[left]]</f>
        <v>613.40629750000005</v>
      </c>
      <c r="U103" s="3">
        <f>Table2[[#This Row],[x2]]+Table2[[#This Row],[x]]*Table2[[#This Row],[dry_line]]</f>
        <v>-82.86386087999999</v>
      </c>
      <c r="V103" s="3">
        <f>Table2[[#This Row],[y2]]+Table2[[#This Row],[y]]*Table2[[#This Row],[dry_line]]</f>
        <v>614.43649384000003</v>
      </c>
      <c r="W103" s="3">
        <f>Table2[[#This Row],[z2]]+Table2[[#This Row],[z]]*Table2[[#This Row],[dry_line]]</f>
        <v>-0.63018911999999994</v>
      </c>
      <c r="X103" s="3">
        <f>-Table2[[#This Row],[right3]]+Table2[[#This Row],[dry_line]]</f>
        <v>-5.8616000000000001</v>
      </c>
      <c r="Y103" s="3">
        <f>Table2[[#This Row],[left]]+Table2[[#This Row],[dry_line]]</f>
        <v>6.8634000000000004</v>
      </c>
    </row>
    <row r="104" spans="1:25" hidden="1" x14ac:dyDescent="0.25">
      <c r="A104">
        <v>102</v>
      </c>
      <c r="B104" t="b">
        <f>AND(Table2[[#This Row],[Row Labels]]&gt;=Sheet5!$J$43,Table2[[#This Row],[Row Labels]]&lt;=Sheet5!$K$43)</f>
        <v>0</v>
      </c>
      <c r="C104">
        <v>-0.33650000000000002</v>
      </c>
      <c r="D104">
        <f>-Table2[[#This Row],[dry_line]]</f>
        <v>0.33650000000000002</v>
      </c>
      <c r="E104">
        <v>1.2553000000000001</v>
      </c>
      <c r="F104">
        <v>-0.96789999999999998</v>
      </c>
      <c r="G104">
        <v>0.23849999999999999</v>
      </c>
      <c r="H104">
        <v>-7.9600000000000004E-2</v>
      </c>
      <c r="I104">
        <v>-83.534800000000004</v>
      </c>
      <c r="J104">
        <v>609.37450000000001</v>
      </c>
      <c r="K104">
        <v>-0.52710000000000001</v>
      </c>
      <c r="L104">
        <v>0</v>
      </c>
      <c r="M104">
        <v>453.233</v>
      </c>
      <c r="N104">
        <f>-Table2[[#This Row],[right3]]</f>
        <v>-8.625</v>
      </c>
      <c r="O104">
        <v>9</v>
      </c>
      <c r="P104">
        <v>8.625</v>
      </c>
      <c r="Q104">
        <f>Table2[[#This Row],[x2]]+Table2[[#This Row],[x]]*Table2[[#This Row],[right3]]</f>
        <v>-91.882937499999997</v>
      </c>
      <c r="R104">
        <f>Table2[[#This Row],[y2]]+Table2[[#This Row],[y]]*Table2[[#This Row],[right3]]</f>
        <v>611.43156250000004</v>
      </c>
      <c r="S104" s="1">
        <f>Table2[[#This Row],[x2]]-Table2[[#This Row],[x]]*Table2[[#This Row],[left]]</f>
        <v>-74.823700000000002</v>
      </c>
      <c r="T104" s="1">
        <f>Table2[[#This Row],[y2]]-Table2[[#This Row],[y]]*Table2[[#This Row],[left]]</f>
        <v>607.22800000000007</v>
      </c>
      <c r="U104" s="3">
        <f>Table2[[#This Row],[x2]]+Table2[[#This Row],[x]]*Table2[[#This Row],[dry_line]]</f>
        <v>-83.209101650000008</v>
      </c>
      <c r="V104" s="3">
        <f>Table2[[#This Row],[y2]]+Table2[[#This Row],[y]]*Table2[[#This Row],[dry_line]]</f>
        <v>609.29424474999996</v>
      </c>
      <c r="W104" s="3">
        <f>Table2[[#This Row],[z2]]+Table2[[#This Row],[z]]*Table2[[#This Row],[dry_line]]</f>
        <v>-0.50031460000000005</v>
      </c>
      <c r="X104" s="3">
        <f>-Table2[[#This Row],[right3]]+Table2[[#This Row],[dry_line]]</f>
        <v>-8.9615000000000009</v>
      </c>
      <c r="Y104" s="3">
        <f>Table2[[#This Row],[left]]+Table2[[#This Row],[dry_line]]</f>
        <v>8.6634999999999991</v>
      </c>
    </row>
    <row r="105" spans="1:25" hidden="1" x14ac:dyDescent="0.25">
      <c r="A105">
        <v>103</v>
      </c>
      <c r="B105" t="b">
        <f>AND(Table2[[#This Row],[Row Labels]]&gt;=Sheet5!$J$43,Table2[[#This Row],[Row Labels]]&lt;=Sheet5!$K$43)</f>
        <v>0</v>
      </c>
      <c r="C105">
        <v>-1.0336000000000001</v>
      </c>
      <c r="D105">
        <f>-Table2[[#This Row],[dry_line]]</f>
        <v>1.0336000000000001</v>
      </c>
      <c r="E105">
        <v>0.43080000000000002</v>
      </c>
      <c r="F105">
        <v>-0.9446</v>
      </c>
      <c r="G105">
        <v>0.31709999999999999</v>
      </c>
      <c r="H105">
        <v>-8.4400000000000003E-2</v>
      </c>
      <c r="I105">
        <v>-84.990399999999994</v>
      </c>
      <c r="J105">
        <v>604.44640000000004</v>
      </c>
      <c r="K105">
        <v>-0.46750000000000003</v>
      </c>
      <c r="L105">
        <v>0</v>
      </c>
      <c r="M105">
        <v>458.37099999999998</v>
      </c>
      <c r="N105">
        <f>-Table2[[#This Row],[right3]]</f>
        <v>-11.375</v>
      </c>
      <c r="O105">
        <v>8.7249999999999996</v>
      </c>
      <c r="P105">
        <v>11.375</v>
      </c>
      <c r="Q105">
        <f>Table2[[#This Row],[x2]]+Table2[[#This Row],[x]]*Table2[[#This Row],[right3]]</f>
        <v>-95.735225</v>
      </c>
      <c r="R105">
        <f>Table2[[#This Row],[y2]]+Table2[[#This Row],[y]]*Table2[[#This Row],[right3]]</f>
        <v>608.05341250000004</v>
      </c>
      <c r="S105" s="1">
        <f>Table2[[#This Row],[x2]]-Table2[[#This Row],[x]]*Table2[[#This Row],[left]]</f>
        <v>-76.748764999999992</v>
      </c>
      <c r="T105" s="1">
        <f>Table2[[#This Row],[y2]]-Table2[[#This Row],[y]]*Table2[[#This Row],[left]]</f>
        <v>601.67970250000008</v>
      </c>
      <c r="U105" s="3">
        <f>Table2[[#This Row],[x2]]+Table2[[#This Row],[x]]*Table2[[#This Row],[dry_line]]</f>
        <v>-84.014061439999992</v>
      </c>
      <c r="V105" s="3">
        <f>Table2[[#This Row],[y2]]+Table2[[#This Row],[y]]*Table2[[#This Row],[dry_line]]</f>
        <v>604.11864544000002</v>
      </c>
      <c r="W105" s="3">
        <f>Table2[[#This Row],[z2]]+Table2[[#This Row],[z]]*Table2[[#This Row],[dry_line]]</f>
        <v>-0.38026416000000002</v>
      </c>
      <c r="X105" s="3">
        <f>-Table2[[#This Row],[right3]]+Table2[[#This Row],[dry_line]]</f>
        <v>-12.4086</v>
      </c>
      <c r="Y105" s="3">
        <f>Table2[[#This Row],[left]]+Table2[[#This Row],[dry_line]]</f>
        <v>7.6913999999999998</v>
      </c>
    </row>
    <row r="106" spans="1:25" hidden="1" x14ac:dyDescent="0.25">
      <c r="A106">
        <v>104</v>
      </c>
      <c r="B106" t="b">
        <f>AND(Table2[[#This Row],[Row Labels]]&gt;=Sheet5!$J$43,Table2[[#This Row],[Row Labels]]&lt;=Sheet5!$K$43)</f>
        <v>0</v>
      </c>
      <c r="C106">
        <v>-1.8028999999999999</v>
      </c>
      <c r="D106">
        <f>-Table2[[#This Row],[dry_line]]</f>
        <v>1.8028999999999999</v>
      </c>
      <c r="E106">
        <v>-0.50060000000000004</v>
      </c>
      <c r="F106">
        <v>-0.9244</v>
      </c>
      <c r="G106">
        <v>0.37280000000000002</v>
      </c>
      <c r="H106">
        <v>-8.1199999999999994E-2</v>
      </c>
      <c r="I106">
        <v>-86.772199999999998</v>
      </c>
      <c r="J106">
        <v>599.72919999999999</v>
      </c>
      <c r="K106">
        <v>-0.52900000000000003</v>
      </c>
      <c r="L106">
        <v>0</v>
      </c>
      <c r="M106">
        <v>463.41399999999999</v>
      </c>
      <c r="N106">
        <f>-Table2[[#This Row],[right3]]</f>
        <v>-5.9749999999999996</v>
      </c>
      <c r="O106">
        <v>8.4250000000000007</v>
      </c>
      <c r="P106">
        <v>5.9749999999999996</v>
      </c>
      <c r="Q106">
        <f>Table2[[#This Row],[x2]]+Table2[[#This Row],[x]]*Table2[[#This Row],[right3]]</f>
        <v>-92.295490000000001</v>
      </c>
      <c r="R106">
        <f>Table2[[#This Row],[y2]]+Table2[[#This Row],[y]]*Table2[[#This Row],[right3]]</f>
        <v>601.95668000000001</v>
      </c>
      <c r="S106" s="1">
        <f>Table2[[#This Row],[x2]]-Table2[[#This Row],[x]]*Table2[[#This Row],[left]]</f>
        <v>-78.984129999999993</v>
      </c>
      <c r="T106" s="1">
        <f>Table2[[#This Row],[y2]]-Table2[[#This Row],[y]]*Table2[[#This Row],[left]]</f>
        <v>596.58835999999997</v>
      </c>
      <c r="U106" s="3">
        <f>Table2[[#This Row],[x2]]+Table2[[#This Row],[x]]*Table2[[#This Row],[dry_line]]</f>
        <v>-85.105599240000004</v>
      </c>
      <c r="V106" s="3">
        <f>Table2[[#This Row],[y2]]+Table2[[#This Row],[y]]*Table2[[#This Row],[dry_line]]</f>
        <v>599.05707887999995</v>
      </c>
      <c r="W106" s="3">
        <f>Table2[[#This Row],[z2]]+Table2[[#This Row],[z]]*Table2[[#This Row],[dry_line]]</f>
        <v>-0.38260452</v>
      </c>
      <c r="X106" s="3">
        <f>-Table2[[#This Row],[right3]]+Table2[[#This Row],[dry_line]]</f>
        <v>-7.7778999999999998</v>
      </c>
      <c r="Y106" s="3">
        <f>Table2[[#This Row],[left]]+Table2[[#This Row],[dry_line]]</f>
        <v>6.6221000000000005</v>
      </c>
    </row>
    <row r="107" spans="1:25" hidden="1" x14ac:dyDescent="0.25">
      <c r="A107">
        <v>105</v>
      </c>
      <c r="B107" t="b">
        <f>AND(Table2[[#This Row],[Row Labels]]&gt;=Sheet5!$J$43,Table2[[#This Row],[Row Labels]]&lt;=Sheet5!$K$43)</f>
        <v>0</v>
      </c>
      <c r="C107">
        <v>-2.468</v>
      </c>
      <c r="D107">
        <f>-Table2[[#This Row],[dry_line]]</f>
        <v>2.468</v>
      </c>
      <c r="E107">
        <v>-1.4273</v>
      </c>
      <c r="F107">
        <v>-0.91210000000000002</v>
      </c>
      <c r="G107">
        <v>0.40289999999999998</v>
      </c>
      <c r="H107">
        <v>-7.5899999999999995E-2</v>
      </c>
      <c r="I107">
        <v>-88.740899999999996</v>
      </c>
      <c r="J107">
        <v>595.10770000000002</v>
      </c>
      <c r="K107">
        <v>-0.64270000000000005</v>
      </c>
      <c r="L107">
        <v>0</v>
      </c>
      <c r="M107">
        <v>468.43900000000002</v>
      </c>
      <c r="N107">
        <f>-Table2[[#This Row],[right3]]</f>
        <v>-5.85</v>
      </c>
      <c r="O107">
        <v>8.2249999999999996</v>
      </c>
      <c r="P107">
        <v>5.85</v>
      </c>
      <c r="Q107">
        <f>Table2[[#This Row],[x2]]+Table2[[#This Row],[x]]*Table2[[#This Row],[right3]]</f>
        <v>-94.076684999999998</v>
      </c>
      <c r="R107">
        <f>Table2[[#This Row],[y2]]+Table2[[#This Row],[y]]*Table2[[#This Row],[right3]]</f>
        <v>597.46466499999997</v>
      </c>
      <c r="S107" s="1">
        <f>Table2[[#This Row],[x2]]-Table2[[#This Row],[x]]*Table2[[#This Row],[left]]</f>
        <v>-81.238877500000001</v>
      </c>
      <c r="T107" s="1">
        <f>Table2[[#This Row],[y2]]-Table2[[#This Row],[y]]*Table2[[#This Row],[left]]</f>
        <v>591.79384749999997</v>
      </c>
      <c r="U107" s="3">
        <f>Table2[[#This Row],[x2]]+Table2[[#This Row],[x]]*Table2[[#This Row],[dry_line]]</f>
        <v>-86.489837199999997</v>
      </c>
      <c r="V107" s="3">
        <f>Table2[[#This Row],[y2]]+Table2[[#This Row],[y]]*Table2[[#This Row],[dry_line]]</f>
        <v>594.11334280000005</v>
      </c>
      <c r="W107" s="3">
        <f>Table2[[#This Row],[z2]]+Table2[[#This Row],[z]]*Table2[[#This Row],[dry_line]]</f>
        <v>-0.45537880000000008</v>
      </c>
      <c r="X107" s="3">
        <f>-Table2[[#This Row],[right3]]+Table2[[#This Row],[dry_line]]</f>
        <v>-8.3179999999999996</v>
      </c>
      <c r="Y107" s="3">
        <f>Table2[[#This Row],[left]]+Table2[[#This Row],[dry_line]]</f>
        <v>5.7569999999999997</v>
      </c>
    </row>
    <row r="108" spans="1:25" hidden="1" x14ac:dyDescent="0.25">
      <c r="A108">
        <v>106</v>
      </c>
      <c r="B108" t="b">
        <f>AND(Table2[[#This Row],[Row Labels]]&gt;=Sheet5!$J$43,Table2[[#This Row],[Row Labels]]&lt;=Sheet5!$K$43)</f>
        <v>0</v>
      </c>
      <c r="C108">
        <v>-2.9672000000000001</v>
      </c>
      <c r="D108">
        <f>-Table2[[#This Row],[dry_line]]</f>
        <v>2.9672000000000001</v>
      </c>
      <c r="E108">
        <v>-2.1193</v>
      </c>
      <c r="F108">
        <v>-0.90580000000000005</v>
      </c>
      <c r="G108">
        <v>0.41860000000000003</v>
      </c>
      <c r="H108">
        <v>-6.6199999999999995E-2</v>
      </c>
      <c r="I108">
        <v>-90.82</v>
      </c>
      <c r="J108">
        <v>590.51790000000005</v>
      </c>
      <c r="K108">
        <v>-0.78100000000000003</v>
      </c>
      <c r="L108">
        <v>0</v>
      </c>
      <c r="M108">
        <v>473.48</v>
      </c>
      <c r="N108">
        <f>-Table2[[#This Row],[right3]]</f>
        <v>-5.65</v>
      </c>
      <c r="O108">
        <v>8.1750000000000007</v>
      </c>
      <c r="P108">
        <v>5.65</v>
      </c>
      <c r="Q108">
        <f>Table2[[#This Row],[x2]]+Table2[[#This Row],[x]]*Table2[[#This Row],[right3]]</f>
        <v>-95.93777</v>
      </c>
      <c r="R108">
        <f>Table2[[#This Row],[y2]]+Table2[[#This Row],[y]]*Table2[[#This Row],[right3]]</f>
        <v>592.88299000000006</v>
      </c>
      <c r="S108" s="1">
        <f>Table2[[#This Row],[x2]]-Table2[[#This Row],[x]]*Table2[[#This Row],[left]]</f>
        <v>-83.415084999999991</v>
      </c>
      <c r="T108" s="1">
        <f>Table2[[#This Row],[y2]]-Table2[[#This Row],[y]]*Table2[[#This Row],[left]]</f>
        <v>587.09584500000005</v>
      </c>
      <c r="U108" s="3">
        <f>Table2[[#This Row],[x2]]+Table2[[#This Row],[x]]*Table2[[#This Row],[dry_line]]</f>
        <v>-88.132310239999995</v>
      </c>
      <c r="V108" s="3">
        <f>Table2[[#This Row],[y2]]+Table2[[#This Row],[y]]*Table2[[#This Row],[dry_line]]</f>
        <v>589.27583008000011</v>
      </c>
      <c r="W108" s="3">
        <f>Table2[[#This Row],[z2]]+Table2[[#This Row],[z]]*Table2[[#This Row],[dry_line]]</f>
        <v>-0.58457135999999998</v>
      </c>
      <c r="X108" s="3">
        <f>-Table2[[#This Row],[right3]]+Table2[[#This Row],[dry_line]]</f>
        <v>-8.6172000000000004</v>
      </c>
      <c r="Y108" s="3">
        <f>Table2[[#This Row],[left]]+Table2[[#This Row],[dry_line]]</f>
        <v>5.2078000000000007</v>
      </c>
    </row>
    <row r="109" spans="1:25" hidden="1" x14ac:dyDescent="0.25">
      <c r="A109">
        <v>107</v>
      </c>
      <c r="B109" t="b">
        <f>AND(Table2[[#This Row],[Row Labels]]&gt;=Sheet5!$J$43,Table2[[#This Row],[Row Labels]]&lt;=Sheet5!$K$43)</f>
        <v>0</v>
      </c>
      <c r="C109">
        <v>-3.2938000000000001</v>
      </c>
      <c r="D109">
        <f>-Table2[[#This Row],[dry_line]]</f>
        <v>3.2938000000000001</v>
      </c>
      <c r="E109">
        <v>-2.6421999999999999</v>
      </c>
      <c r="F109">
        <v>-0.90400000000000003</v>
      </c>
      <c r="G109">
        <v>0.42509999999999998</v>
      </c>
      <c r="H109">
        <v>-4.5900000000000003E-2</v>
      </c>
      <c r="I109">
        <v>-93.019599999999997</v>
      </c>
      <c r="J109">
        <v>585.81230000000005</v>
      </c>
      <c r="K109">
        <v>-0.87229999999999996</v>
      </c>
      <c r="L109">
        <v>0</v>
      </c>
      <c r="M109">
        <v>478.67500000000001</v>
      </c>
      <c r="N109">
        <f>-Table2[[#This Row],[right3]]</f>
        <v>-5.375</v>
      </c>
      <c r="O109">
        <v>8.15</v>
      </c>
      <c r="P109">
        <v>5.375</v>
      </c>
      <c r="Q109">
        <f>Table2[[#This Row],[x2]]+Table2[[#This Row],[x]]*Table2[[#This Row],[right3]]</f>
        <v>-97.878599999999992</v>
      </c>
      <c r="R109">
        <f>Table2[[#This Row],[y2]]+Table2[[#This Row],[y]]*Table2[[#This Row],[right3]]</f>
        <v>588.09721250000007</v>
      </c>
      <c r="S109" s="1">
        <f>Table2[[#This Row],[x2]]-Table2[[#This Row],[x]]*Table2[[#This Row],[left]]</f>
        <v>-85.652000000000001</v>
      </c>
      <c r="T109" s="1">
        <f>Table2[[#This Row],[y2]]-Table2[[#This Row],[y]]*Table2[[#This Row],[left]]</f>
        <v>582.34773500000006</v>
      </c>
      <c r="U109" s="3">
        <f>Table2[[#This Row],[x2]]+Table2[[#This Row],[x]]*Table2[[#This Row],[dry_line]]</f>
        <v>-90.042004800000001</v>
      </c>
      <c r="V109" s="3">
        <f>Table2[[#This Row],[y2]]+Table2[[#This Row],[y]]*Table2[[#This Row],[dry_line]]</f>
        <v>584.41210562000003</v>
      </c>
      <c r="W109" s="3">
        <f>Table2[[#This Row],[z2]]+Table2[[#This Row],[z]]*Table2[[#This Row],[dry_line]]</f>
        <v>-0.72111457999999995</v>
      </c>
      <c r="X109" s="3">
        <f>-Table2[[#This Row],[right3]]+Table2[[#This Row],[dry_line]]</f>
        <v>-8.6688000000000009</v>
      </c>
      <c r="Y109" s="3">
        <f>Table2[[#This Row],[left]]+Table2[[#This Row],[dry_line]]</f>
        <v>4.8562000000000003</v>
      </c>
    </row>
    <row r="110" spans="1:25" hidden="1" x14ac:dyDescent="0.25">
      <c r="A110">
        <v>108</v>
      </c>
      <c r="B110" t="b">
        <f>AND(Table2[[#This Row],[Row Labels]]&gt;=Sheet5!$J$43,Table2[[#This Row],[Row Labels]]&lt;=Sheet5!$K$43)</f>
        <v>0</v>
      </c>
      <c r="C110">
        <v>-3.3896000000000002</v>
      </c>
      <c r="D110">
        <f>-Table2[[#This Row],[dry_line]]</f>
        <v>3.3896000000000002</v>
      </c>
      <c r="E110">
        <v>-2.8942999999999999</v>
      </c>
      <c r="F110">
        <v>-0.90369999999999995</v>
      </c>
      <c r="G110">
        <v>0.42670000000000002</v>
      </c>
      <c r="H110">
        <v>-3.4200000000000001E-2</v>
      </c>
      <c r="I110">
        <v>-95.192400000000006</v>
      </c>
      <c r="J110">
        <v>581.20630000000006</v>
      </c>
      <c r="K110">
        <v>-0.91069999999999995</v>
      </c>
      <c r="L110">
        <v>0</v>
      </c>
      <c r="M110">
        <v>483.76799999999997</v>
      </c>
      <c r="N110">
        <f>-Table2[[#This Row],[right3]]</f>
        <v>-5.0750000000000002</v>
      </c>
      <c r="O110">
        <v>8.15</v>
      </c>
      <c r="P110">
        <v>5.0750000000000002</v>
      </c>
      <c r="Q110">
        <f>Table2[[#This Row],[x2]]+Table2[[#This Row],[x]]*Table2[[#This Row],[right3]]</f>
        <v>-99.778677500000001</v>
      </c>
      <c r="R110">
        <f>Table2[[#This Row],[y2]]+Table2[[#This Row],[y]]*Table2[[#This Row],[right3]]</f>
        <v>583.37180250000006</v>
      </c>
      <c r="S110" s="1">
        <f>Table2[[#This Row],[x2]]-Table2[[#This Row],[x]]*Table2[[#This Row],[left]]</f>
        <v>-87.827245000000005</v>
      </c>
      <c r="T110" s="1">
        <f>Table2[[#This Row],[y2]]-Table2[[#This Row],[y]]*Table2[[#This Row],[left]]</f>
        <v>577.72869500000002</v>
      </c>
      <c r="U110" s="3">
        <f>Table2[[#This Row],[x2]]+Table2[[#This Row],[x]]*Table2[[#This Row],[dry_line]]</f>
        <v>-92.129218480000006</v>
      </c>
      <c r="V110" s="3">
        <f>Table2[[#This Row],[y2]]+Table2[[#This Row],[y]]*Table2[[#This Row],[dry_line]]</f>
        <v>579.75995768000007</v>
      </c>
      <c r="W110" s="3">
        <f>Table2[[#This Row],[z2]]+Table2[[#This Row],[z]]*Table2[[#This Row],[dry_line]]</f>
        <v>-0.79477567999999998</v>
      </c>
      <c r="X110" s="3">
        <f>-Table2[[#This Row],[right3]]+Table2[[#This Row],[dry_line]]</f>
        <v>-8.4646000000000008</v>
      </c>
      <c r="Y110" s="3">
        <f>Table2[[#This Row],[left]]+Table2[[#This Row],[dry_line]]</f>
        <v>4.7604000000000006</v>
      </c>
    </row>
    <row r="111" spans="1:25" hidden="1" x14ac:dyDescent="0.25">
      <c r="A111">
        <v>109</v>
      </c>
      <c r="B111" t="b">
        <f>AND(Table2[[#This Row],[Row Labels]]&gt;=Sheet5!$J$43,Table2[[#This Row],[Row Labels]]&lt;=Sheet5!$K$43)</f>
        <v>0</v>
      </c>
      <c r="C111">
        <v>-3.2974000000000001</v>
      </c>
      <c r="D111">
        <f>-Table2[[#This Row],[dry_line]]</f>
        <v>3.2974000000000001</v>
      </c>
      <c r="E111">
        <v>-2.8948999999999998</v>
      </c>
      <c r="F111">
        <v>-0.90459999999999996</v>
      </c>
      <c r="G111">
        <v>0.4254</v>
      </c>
      <c r="H111">
        <v>-2.6200000000000001E-2</v>
      </c>
      <c r="I111">
        <v>-97.465299999999999</v>
      </c>
      <c r="J111">
        <v>576.39400000000001</v>
      </c>
      <c r="K111">
        <v>-0.91210000000000002</v>
      </c>
      <c r="L111">
        <v>0</v>
      </c>
      <c r="M111">
        <v>489.09</v>
      </c>
      <c r="N111">
        <f>-Table2[[#This Row],[right3]]</f>
        <v>-4.7750000000000004</v>
      </c>
      <c r="O111">
        <v>8.1750000000000007</v>
      </c>
      <c r="P111">
        <v>4.7750000000000004</v>
      </c>
      <c r="Q111">
        <f>Table2[[#This Row],[x2]]+Table2[[#This Row],[x]]*Table2[[#This Row],[right3]]</f>
        <v>-101.78476499999999</v>
      </c>
      <c r="R111">
        <f>Table2[[#This Row],[y2]]+Table2[[#This Row],[y]]*Table2[[#This Row],[right3]]</f>
        <v>578.42528500000003</v>
      </c>
      <c r="S111" s="1">
        <f>Table2[[#This Row],[x2]]-Table2[[#This Row],[x]]*Table2[[#This Row],[left]]</f>
        <v>-90.070194999999998</v>
      </c>
      <c r="T111" s="1">
        <f>Table2[[#This Row],[y2]]-Table2[[#This Row],[y]]*Table2[[#This Row],[left]]</f>
        <v>572.91635499999995</v>
      </c>
      <c r="U111" s="3">
        <f>Table2[[#This Row],[x2]]+Table2[[#This Row],[x]]*Table2[[#This Row],[dry_line]]</f>
        <v>-94.482471959999998</v>
      </c>
      <c r="V111" s="3">
        <f>Table2[[#This Row],[y2]]+Table2[[#This Row],[y]]*Table2[[#This Row],[dry_line]]</f>
        <v>574.99128603999998</v>
      </c>
      <c r="W111" s="3">
        <f>Table2[[#This Row],[z2]]+Table2[[#This Row],[z]]*Table2[[#This Row],[dry_line]]</f>
        <v>-0.82570812000000005</v>
      </c>
      <c r="X111" s="3">
        <f>-Table2[[#This Row],[right3]]+Table2[[#This Row],[dry_line]]</f>
        <v>-8.0724</v>
      </c>
      <c r="Y111" s="3">
        <f>Table2[[#This Row],[left]]+Table2[[#This Row],[dry_line]]</f>
        <v>4.877600000000001</v>
      </c>
    </row>
    <row r="112" spans="1:25" hidden="1" x14ac:dyDescent="0.25">
      <c r="A112">
        <v>110</v>
      </c>
      <c r="B112" t="b">
        <f>AND(Table2[[#This Row],[Row Labels]]&gt;=Sheet5!$J$43,Table2[[#This Row],[Row Labels]]&lt;=Sheet5!$K$43)</f>
        <v>0</v>
      </c>
      <c r="C112">
        <v>-3.0731999999999999</v>
      </c>
      <c r="D112">
        <f>-Table2[[#This Row],[dry_line]]</f>
        <v>3.0731999999999999</v>
      </c>
      <c r="E112">
        <v>-2.7242000000000002</v>
      </c>
      <c r="F112">
        <v>-0.90739999999999998</v>
      </c>
      <c r="G112">
        <v>0.41980000000000001</v>
      </c>
      <c r="H112">
        <v>-1.7999999999999999E-2</v>
      </c>
      <c r="I112">
        <v>-99.649699999999996</v>
      </c>
      <c r="J112">
        <v>571.72730000000001</v>
      </c>
      <c r="K112">
        <v>-0.89880000000000004</v>
      </c>
      <c r="L112">
        <v>0</v>
      </c>
      <c r="M112">
        <v>494.24200000000002</v>
      </c>
      <c r="N112">
        <f>-Table2[[#This Row],[right3]]</f>
        <v>-4.5250000000000004</v>
      </c>
      <c r="O112">
        <v>8.1750000000000007</v>
      </c>
      <c r="P112">
        <v>4.5250000000000004</v>
      </c>
      <c r="Q112">
        <f>Table2[[#This Row],[x2]]+Table2[[#This Row],[x]]*Table2[[#This Row],[right3]]</f>
        <v>-103.755685</v>
      </c>
      <c r="R112">
        <f>Table2[[#This Row],[y2]]+Table2[[#This Row],[y]]*Table2[[#This Row],[right3]]</f>
        <v>573.62689499999999</v>
      </c>
      <c r="S112" s="1">
        <f>Table2[[#This Row],[x2]]-Table2[[#This Row],[x]]*Table2[[#This Row],[left]]</f>
        <v>-92.231704999999991</v>
      </c>
      <c r="T112" s="1">
        <f>Table2[[#This Row],[y2]]-Table2[[#This Row],[y]]*Table2[[#This Row],[left]]</f>
        <v>568.295435</v>
      </c>
      <c r="U112" s="3">
        <f>Table2[[#This Row],[x2]]+Table2[[#This Row],[x]]*Table2[[#This Row],[dry_line]]</f>
        <v>-96.86107831999999</v>
      </c>
      <c r="V112" s="3">
        <f>Table2[[#This Row],[y2]]+Table2[[#This Row],[y]]*Table2[[#This Row],[dry_line]]</f>
        <v>570.43717063999998</v>
      </c>
      <c r="W112" s="3">
        <f>Table2[[#This Row],[z2]]+Table2[[#This Row],[z]]*Table2[[#This Row],[dry_line]]</f>
        <v>-0.84348240000000008</v>
      </c>
      <c r="X112" s="3">
        <f>-Table2[[#This Row],[right3]]+Table2[[#This Row],[dry_line]]</f>
        <v>-7.5982000000000003</v>
      </c>
      <c r="Y112" s="3">
        <f>Table2[[#This Row],[left]]+Table2[[#This Row],[dry_line]]</f>
        <v>5.1018000000000008</v>
      </c>
    </row>
    <row r="113" spans="1:25" hidden="1" x14ac:dyDescent="0.25">
      <c r="A113">
        <v>111</v>
      </c>
      <c r="B113" t="b">
        <f>AND(Table2[[#This Row],[Row Labels]]&gt;=Sheet5!$J$43,Table2[[#This Row],[Row Labels]]&lt;=Sheet5!$K$43)</f>
        <v>0</v>
      </c>
      <c r="C113">
        <v>-2.7397999999999998</v>
      </c>
      <c r="D113">
        <f>-Table2[[#This Row],[dry_line]]</f>
        <v>2.7397999999999998</v>
      </c>
      <c r="E113">
        <v>-2.3769999999999998</v>
      </c>
      <c r="F113">
        <v>-0.91159999999999997</v>
      </c>
      <c r="G113">
        <v>0.41089999999999999</v>
      </c>
      <c r="H113">
        <v>-8.5000000000000006E-3</v>
      </c>
      <c r="I113">
        <v>-101.7602</v>
      </c>
      <c r="J113">
        <v>567.1155</v>
      </c>
      <c r="K113">
        <v>-0.81499999999999995</v>
      </c>
      <c r="L113">
        <v>0</v>
      </c>
      <c r="M113">
        <v>499.315</v>
      </c>
      <c r="N113">
        <f>-Table2[[#This Row],[right3]]</f>
        <v>-4.4249999999999998</v>
      </c>
      <c r="O113">
        <v>8.15</v>
      </c>
      <c r="P113">
        <v>4.4249999999999998</v>
      </c>
      <c r="Q113">
        <f>Table2[[#This Row],[x2]]+Table2[[#This Row],[x]]*Table2[[#This Row],[right3]]</f>
        <v>-105.79402999999999</v>
      </c>
      <c r="R113">
        <f>Table2[[#This Row],[y2]]+Table2[[#This Row],[y]]*Table2[[#This Row],[right3]]</f>
        <v>568.93373250000002</v>
      </c>
      <c r="S113" s="1">
        <f>Table2[[#This Row],[x2]]-Table2[[#This Row],[x]]*Table2[[#This Row],[left]]</f>
        <v>-94.330659999999995</v>
      </c>
      <c r="T113" s="1">
        <f>Table2[[#This Row],[y2]]-Table2[[#This Row],[y]]*Table2[[#This Row],[left]]</f>
        <v>563.76666499999999</v>
      </c>
      <c r="U113" s="3">
        <f>Table2[[#This Row],[x2]]+Table2[[#This Row],[x]]*Table2[[#This Row],[dry_line]]</f>
        <v>-99.262598319999995</v>
      </c>
      <c r="V113" s="3">
        <f>Table2[[#This Row],[y2]]+Table2[[#This Row],[y]]*Table2[[#This Row],[dry_line]]</f>
        <v>565.98971617999996</v>
      </c>
      <c r="W113" s="3">
        <f>Table2[[#This Row],[z2]]+Table2[[#This Row],[z]]*Table2[[#This Row],[dry_line]]</f>
        <v>-0.79171169999999991</v>
      </c>
      <c r="X113" s="3">
        <f>-Table2[[#This Row],[right3]]+Table2[[#This Row],[dry_line]]</f>
        <v>-7.1647999999999996</v>
      </c>
      <c r="Y113" s="3">
        <f>Table2[[#This Row],[left]]+Table2[[#This Row],[dry_line]]</f>
        <v>5.4102000000000006</v>
      </c>
    </row>
    <row r="114" spans="1:25" hidden="1" x14ac:dyDescent="0.25">
      <c r="A114">
        <v>112</v>
      </c>
      <c r="B114" t="b">
        <f>AND(Table2[[#This Row],[Row Labels]]&gt;=Sheet5!$J$43,Table2[[#This Row],[Row Labels]]&lt;=Sheet5!$K$43)</f>
        <v>0</v>
      </c>
      <c r="C114">
        <v>-2.2572999999999999</v>
      </c>
      <c r="D114">
        <f>-Table2[[#This Row],[dry_line]]</f>
        <v>2.2572999999999999</v>
      </c>
      <c r="E114">
        <v>-1.8715999999999999</v>
      </c>
      <c r="F114">
        <v>-0.91579999999999995</v>
      </c>
      <c r="G114">
        <v>0.4017</v>
      </c>
      <c r="H114">
        <v>1.9E-3</v>
      </c>
      <c r="I114">
        <v>-104.00369999999999</v>
      </c>
      <c r="J114">
        <v>562.072</v>
      </c>
      <c r="K114">
        <v>-0.69479999999999997</v>
      </c>
      <c r="L114">
        <v>0</v>
      </c>
      <c r="M114">
        <v>504.83600000000001</v>
      </c>
      <c r="N114">
        <f>-Table2[[#This Row],[right3]]</f>
        <v>-4.3250000000000002</v>
      </c>
      <c r="O114">
        <v>8.2249999999999996</v>
      </c>
      <c r="P114">
        <v>4.3250000000000002</v>
      </c>
      <c r="Q114">
        <f>Table2[[#This Row],[x2]]+Table2[[#This Row],[x]]*Table2[[#This Row],[right3]]</f>
        <v>-107.964535</v>
      </c>
      <c r="R114">
        <f>Table2[[#This Row],[y2]]+Table2[[#This Row],[y]]*Table2[[#This Row],[right3]]</f>
        <v>563.80935250000005</v>
      </c>
      <c r="S114" s="1">
        <f>Table2[[#This Row],[x2]]-Table2[[#This Row],[x]]*Table2[[#This Row],[left]]</f>
        <v>-96.471244999999996</v>
      </c>
      <c r="T114" s="1">
        <f>Table2[[#This Row],[y2]]-Table2[[#This Row],[y]]*Table2[[#This Row],[left]]</f>
        <v>558.76801750000004</v>
      </c>
      <c r="U114" s="3">
        <f>Table2[[#This Row],[x2]]+Table2[[#This Row],[x]]*Table2[[#This Row],[dry_line]]</f>
        <v>-101.93646466</v>
      </c>
      <c r="V114" s="3">
        <f>Table2[[#This Row],[y2]]+Table2[[#This Row],[y]]*Table2[[#This Row],[dry_line]]</f>
        <v>561.16524259000005</v>
      </c>
      <c r="W114" s="3">
        <f>Table2[[#This Row],[z2]]+Table2[[#This Row],[z]]*Table2[[#This Row],[dry_line]]</f>
        <v>-0.69908886999999997</v>
      </c>
      <c r="X114" s="3">
        <f>-Table2[[#This Row],[right3]]+Table2[[#This Row],[dry_line]]</f>
        <v>-6.5823</v>
      </c>
      <c r="Y114" s="3">
        <f>Table2[[#This Row],[left]]+Table2[[#This Row],[dry_line]]</f>
        <v>5.9676999999999998</v>
      </c>
    </row>
    <row r="115" spans="1:25" hidden="1" x14ac:dyDescent="0.25">
      <c r="A115">
        <v>113</v>
      </c>
      <c r="B115" t="b">
        <f>AND(Table2[[#This Row],[Row Labels]]&gt;=Sheet5!$J$43,Table2[[#This Row],[Row Labels]]&lt;=Sheet5!$K$43)</f>
        <v>0</v>
      </c>
      <c r="C115">
        <v>-1.7882</v>
      </c>
      <c r="D115">
        <f>-Table2[[#This Row],[dry_line]]</f>
        <v>1.7882</v>
      </c>
      <c r="E115">
        <v>-1.3439000000000001</v>
      </c>
      <c r="F115">
        <v>-0.91949999999999998</v>
      </c>
      <c r="G115">
        <v>0.39290000000000003</v>
      </c>
      <c r="H115">
        <v>1.03E-2</v>
      </c>
      <c r="I115">
        <v>-106.0359</v>
      </c>
      <c r="J115">
        <v>557.3682</v>
      </c>
      <c r="K115">
        <v>-0.58709999999999996</v>
      </c>
      <c r="L115">
        <v>0</v>
      </c>
      <c r="M115">
        <v>509.96100000000001</v>
      </c>
      <c r="N115">
        <f>-Table2[[#This Row],[right3]]</f>
        <v>-4.5250000000000004</v>
      </c>
      <c r="O115">
        <v>8.125</v>
      </c>
      <c r="P115">
        <v>4.5250000000000004</v>
      </c>
      <c r="Q115">
        <f>Table2[[#This Row],[x2]]+Table2[[#This Row],[x]]*Table2[[#This Row],[right3]]</f>
        <v>-110.19663749999999</v>
      </c>
      <c r="R115">
        <f>Table2[[#This Row],[y2]]+Table2[[#This Row],[y]]*Table2[[#This Row],[right3]]</f>
        <v>559.14607249999995</v>
      </c>
      <c r="S115" s="1">
        <f>Table2[[#This Row],[x2]]-Table2[[#This Row],[x]]*Table2[[#This Row],[left]]</f>
        <v>-98.564962499999993</v>
      </c>
      <c r="T115" s="1">
        <f>Table2[[#This Row],[y2]]-Table2[[#This Row],[y]]*Table2[[#This Row],[left]]</f>
        <v>554.17588750000004</v>
      </c>
      <c r="U115" s="3">
        <f>Table2[[#This Row],[x2]]+Table2[[#This Row],[x]]*Table2[[#This Row],[dry_line]]</f>
        <v>-104.39165009999999</v>
      </c>
      <c r="V115" s="3">
        <f>Table2[[#This Row],[y2]]+Table2[[#This Row],[y]]*Table2[[#This Row],[dry_line]]</f>
        <v>556.66561621999995</v>
      </c>
      <c r="W115" s="3">
        <f>Table2[[#This Row],[z2]]+Table2[[#This Row],[z]]*Table2[[#This Row],[dry_line]]</f>
        <v>-0.60551845999999998</v>
      </c>
      <c r="X115" s="3">
        <f>-Table2[[#This Row],[right3]]+Table2[[#This Row],[dry_line]]</f>
        <v>-6.3132000000000001</v>
      </c>
      <c r="Y115" s="3">
        <f>Table2[[#This Row],[left]]+Table2[[#This Row],[dry_line]]</f>
        <v>6.3368000000000002</v>
      </c>
    </row>
    <row r="116" spans="1:25" hidden="1" x14ac:dyDescent="0.25">
      <c r="A116">
        <v>114</v>
      </c>
      <c r="B116" t="b">
        <f>AND(Table2[[#This Row],[Row Labels]]&gt;=Sheet5!$J$43,Table2[[#This Row],[Row Labels]]&lt;=Sheet5!$K$43)</f>
        <v>0</v>
      </c>
      <c r="C116">
        <v>-1.2889999999999999</v>
      </c>
      <c r="D116">
        <f>-Table2[[#This Row],[dry_line]]</f>
        <v>1.2889999999999999</v>
      </c>
      <c r="E116">
        <v>-0.79490000000000005</v>
      </c>
      <c r="F116">
        <v>-0.92200000000000004</v>
      </c>
      <c r="G116">
        <v>0.38690000000000002</v>
      </c>
      <c r="H116">
        <v>1.7299999999999999E-2</v>
      </c>
      <c r="I116">
        <v>-108.0553</v>
      </c>
      <c r="J116">
        <v>552.58389999999997</v>
      </c>
      <c r="K116">
        <v>-0.45150000000000001</v>
      </c>
      <c r="L116">
        <v>0</v>
      </c>
      <c r="M116">
        <v>515.15599999999995</v>
      </c>
      <c r="N116">
        <f>-Table2[[#This Row],[right3]]</f>
        <v>-4.5999999999999996</v>
      </c>
      <c r="O116">
        <v>5.35</v>
      </c>
      <c r="P116">
        <v>4.5999999999999996</v>
      </c>
      <c r="Q116">
        <f>Table2[[#This Row],[x2]]+Table2[[#This Row],[x]]*Table2[[#This Row],[right3]]</f>
        <v>-112.29650000000001</v>
      </c>
      <c r="R116">
        <f>Table2[[#This Row],[y2]]+Table2[[#This Row],[y]]*Table2[[#This Row],[right3]]</f>
        <v>554.36363999999992</v>
      </c>
      <c r="S116" s="1">
        <f>Table2[[#This Row],[x2]]-Table2[[#This Row],[x]]*Table2[[#This Row],[left]]</f>
        <v>-103.12260000000001</v>
      </c>
      <c r="T116" s="1">
        <f>Table2[[#This Row],[y2]]-Table2[[#This Row],[y]]*Table2[[#This Row],[left]]</f>
        <v>550.51398499999993</v>
      </c>
      <c r="U116" s="3">
        <f>Table2[[#This Row],[x2]]+Table2[[#This Row],[x]]*Table2[[#This Row],[dry_line]]</f>
        <v>-106.86684200000001</v>
      </c>
      <c r="V116" s="3">
        <f>Table2[[#This Row],[y2]]+Table2[[#This Row],[y]]*Table2[[#This Row],[dry_line]]</f>
        <v>552.08518589999994</v>
      </c>
      <c r="W116" s="3">
        <f>Table2[[#This Row],[z2]]+Table2[[#This Row],[z]]*Table2[[#This Row],[dry_line]]</f>
        <v>-0.47379969999999999</v>
      </c>
      <c r="X116" s="3">
        <f>-Table2[[#This Row],[right3]]+Table2[[#This Row],[dry_line]]</f>
        <v>-5.8889999999999993</v>
      </c>
      <c r="Y116" s="3">
        <f>Table2[[#This Row],[left]]+Table2[[#This Row],[dry_line]]</f>
        <v>4.0609999999999999</v>
      </c>
    </row>
    <row r="117" spans="1:25" hidden="1" x14ac:dyDescent="0.25">
      <c r="A117">
        <v>115</v>
      </c>
      <c r="B117" t="b">
        <f>AND(Table2[[#This Row],[Row Labels]]&gt;=Sheet5!$J$43,Table2[[#This Row],[Row Labels]]&lt;=Sheet5!$K$43)</f>
        <v>0</v>
      </c>
      <c r="C117">
        <v>-0.82179999999999997</v>
      </c>
      <c r="D117">
        <f>-Table2[[#This Row],[dry_line]]</f>
        <v>0.82179999999999997</v>
      </c>
      <c r="E117">
        <v>-0.27550000000000002</v>
      </c>
      <c r="F117">
        <v>-0.9234</v>
      </c>
      <c r="G117">
        <v>0.38369999999999999</v>
      </c>
      <c r="H117">
        <v>1.4200000000000001E-2</v>
      </c>
      <c r="I117">
        <v>-110.01430000000001</v>
      </c>
      <c r="J117">
        <v>547.87480000000005</v>
      </c>
      <c r="K117">
        <v>-0.29980000000000001</v>
      </c>
      <c r="L117">
        <v>0</v>
      </c>
      <c r="M117">
        <v>520.25900000000001</v>
      </c>
      <c r="N117">
        <f>-Table2[[#This Row],[right3]]</f>
        <v>-4.55</v>
      </c>
      <c r="O117">
        <v>5</v>
      </c>
      <c r="P117">
        <v>4.55</v>
      </c>
      <c r="Q117">
        <f>Table2[[#This Row],[x2]]+Table2[[#This Row],[x]]*Table2[[#This Row],[right3]]</f>
        <v>-114.21577000000001</v>
      </c>
      <c r="R117">
        <f>Table2[[#This Row],[y2]]+Table2[[#This Row],[y]]*Table2[[#This Row],[right3]]</f>
        <v>549.62063500000011</v>
      </c>
      <c r="S117" s="1">
        <f>Table2[[#This Row],[x2]]-Table2[[#This Row],[x]]*Table2[[#This Row],[left]]</f>
        <v>-105.3973</v>
      </c>
      <c r="T117" s="1">
        <f>Table2[[#This Row],[y2]]-Table2[[#This Row],[y]]*Table2[[#This Row],[left]]</f>
        <v>545.95630000000006</v>
      </c>
      <c r="U117" s="3">
        <f>Table2[[#This Row],[x2]]+Table2[[#This Row],[x]]*Table2[[#This Row],[dry_line]]</f>
        <v>-109.25544988</v>
      </c>
      <c r="V117" s="3">
        <f>Table2[[#This Row],[y2]]+Table2[[#This Row],[y]]*Table2[[#This Row],[dry_line]]</f>
        <v>547.55947534000006</v>
      </c>
      <c r="W117" s="3">
        <f>Table2[[#This Row],[z2]]+Table2[[#This Row],[z]]*Table2[[#This Row],[dry_line]]</f>
        <v>-0.31146956000000003</v>
      </c>
      <c r="X117" s="3">
        <f>-Table2[[#This Row],[right3]]+Table2[[#This Row],[dry_line]]</f>
        <v>-5.3717999999999995</v>
      </c>
      <c r="Y117" s="3">
        <f>Table2[[#This Row],[left]]+Table2[[#This Row],[dry_line]]</f>
        <v>4.1782000000000004</v>
      </c>
    </row>
    <row r="118" spans="1:25" hidden="1" x14ac:dyDescent="0.25">
      <c r="A118">
        <v>116</v>
      </c>
      <c r="B118" t="b">
        <f>AND(Table2[[#This Row],[Row Labels]]&gt;=Sheet5!$J$43,Table2[[#This Row],[Row Labels]]&lt;=Sheet5!$K$43)</f>
        <v>0</v>
      </c>
      <c r="C118">
        <v>-0.37330000000000002</v>
      </c>
      <c r="D118">
        <f>-Table2[[#This Row],[dry_line]]</f>
        <v>0.37330000000000002</v>
      </c>
      <c r="E118">
        <v>0.21160000000000001</v>
      </c>
      <c r="F118">
        <v>-0.92379999999999995</v>
      </c>
      <c r="G118">
        <v>0.38279999999999997</v>
      </c>
      <c r="H118">
        <v>1.0200000000000001E-2</v>
      </c>
      <c r="I118">
        <v>-112.0117</v>
      </c>
      <c r="J118">
        <v>543.05119999999999</v>
      </c>
      <c r="K118">
        <v>-0.15790000000000001</v>
      </c>
      <c r="L118">
        <v>0</v>
      </c>
      <c r="M118">
        <v>525.48099999999999</v>
      </c>
      <c r="N118">
        <f>-Table2[[#This Row],[right3]]</f>
        <v>-4.5750000000000002</v>
      </c>
      <c r="O118">
        <v>5.05</v>
      </c>
      <c r="P118">
        <v>4.5750000000000002</v>
      </c>
      <c r="Q118">
        <f>Table2[[#This Row],[x2]]+Table2[[#This Row],[x]]*Table2[[#This Row],[right3]]</f>
        <v>-116.238085</v>
      </c>
      <c r="R118">
        <f>Table2[[#This Row],[y2]]+Table2[[#This Row],[y]]*Table2[[#This Row],[right3]]</f>
        <v>544.80250999999998</v>
      </c>
      <c r="S118" s="1">
        <f>Table2[[#This Row],[x2]]-Table2[[#This Row],[x]]*Table2[[#This Row],[left]]</f>
        <v>-107.34651000000001</v>
      </c>
      <c r="T118" s="1">
        <f>Table2[[#This Row],[y2]]-Table2[[#This Row],[y]]*Table2[[#This Row],[left]]</f>
        <v>541.11806000000001</v>
      </c>
      <c r="U118" s="3">
        <f>Table2[[#This Row],[x2]]+Table2[[#This Row],[x]]*Table2[[#This Row],[dry_line]]</f>
        <v>-111.66684546</v>
      </c>
      <c r="V118" s="3">
        <f>Table2[[#This Row],[y2]]+Table2[[#This Row],[y]]*Table2[[#This Row],[dry_line]]</f>
        <v>542.90830075999997</v>
      </c>
      <c r="W118" s="3">
        <f>Table2[[#This Row],[z2]]+Table2[[#This Row],[z]]*Table2[[#This Row],[dry_line]]</f>
        <v>-0.16170766</v>
      </c>
      <c r="X118" s="3">
        <f>-Table2[[#This Row],[right3]]+Table2[[#This Row],[dry_line]]</f>
        <v>-4.9483000000000006</v>
      </c>
      <c r="Y118" s="3">
        <f>Table2[[#This Row],[left]]+Table2[[#This Row],[dry_line]]</f>
        <v>4.6766999999999994</v>
      </c>
    </row>
    <row r="119" spans="1:25" hidden="1" x14ac:dyDescent="0.25">
      <c r="A119">
        <v>117</v>
      </c>
      <c r="B119" t="b">
        <f>AND(Table2[[#This Row],[Row Labels]]&gt;=Sheet5!$J$43,Table2[[#This Row],[Row Labels]]&lt;=Sheet5!$K$43)</f>
        <v>0</v>
      </c>
      <c r="C119">
        <v>8.5000000000000006E-3</v>
      </c>
      <c r="D119">
        <f>-Table2[[#This Row],[dry_line]]</f>
        <v>-8.5000000000000006E-3</v>
      </c>
      <c r="E119">
        <v>0.62190000000000001</v>
      </c>
      <c r="F119">
        <v>-0.92400000000000004</v>
      </c>
      <c r="G119">
        <v>0.38219999999999998</v>
      </c>
      <c r="H119">
        <v>9.4999999999999998E-3</v>
      </c>
      <c r="I119">
        <v>-113.9628</v>
      </c>
      <c r="J119">
        <v>538.33789999999999</v>
      </c>
      <c r="K119">
        <v>-2.52E-2</v>
      </c>
      <c r="L119">
        <v>0</v>
      </c>
      <c r="M119">
        <v>530.58399999999995</v>
      </c>
      <c r="N119">
        <f>-Table2[[#This Row],[right3]]</f>
        <v>-4.5</v>
      </c>
      <c r="O119">
        <v>5.0999999999999996</v>
      </c>
      <c r="P119">
        <v>4.5</v>
      </c>
      <c r="Q119">
        <f>Table2[[#This Row],[x2]]+Table2[[#This Row],[x]]*Table2[[#This Row],[right3]]</f>
        <v>-118.1208</v>
      </c>
      <c r="R119">
        <f>Table2[[#This Row],[y2]]+Table2[[#This Row],[y]]*Table2[[#This Row],[right3]]</f>
        <v>540.05780000000004</v>
      </c>
      <c r="S119" s="1">
        <f>Table2[[#This Row],[x2]]-Table2[[#This Row],[x]]*Table2[[#This Row],[left]]</f>
        <v>-109.2504</v>
      </c>
      <c r="T119" s="1">
        <f>Table2[[#This Row],[y2]]-Table2[[#This Row],[y]]*Table2[[#This Row],[left]]</f>
        <v>536.38868000000002</v>
      </c>
      <c r="U119" s="3">
        <f>Table2[[#This Row],[x2]]+Table2[[#This Row],[x]]*Table2[[#This Row],[dry_line]]</f>
        <v>-113.970654</v>
      </c>
      <c r="V119" s="3">
        <f>Table2[[#This Row],[y2]]+Table2[[#This Row],[y]]*Table2[[#This Row],[dry_line]]</f>
        <v>538.34114869999996</v>
      </c>
      <c r="W119" s="3">
        <f>Table2[[#This Row],[z2]]+Table2[[#This Row],[z]]*Table2[[#This Row],[dry_line]]</f>
        <v>-2.5119249999999999E-2</v>
      </c>
      <c r="X119" s="3">
        <f>-Table2[[#This Row],[right3]]+Table2[[#This Row],[dry_line]]</f>
        <v>-4.4915000000000003</v>
      </c>
      <c r="Y119" s="3">
        <f>Table2[[#This Row],[left]]+Table2[[#This Row],[dry_line]]</f>
        <v>5.1084999999999994</v>
      </c>
    </row>
    <row r="120" spans="1:25" hidden="1" x14ac:dyDescent="0.25">
      <c r="A120">
        <v>118</v>
      </c>
      <c r="B120" t="b">
        <f>AND(Table2[[#This Row],[Row Labels]]&gt;=Sheet5!$J$43,Table2[[#This Row],[Row Labels]]&lt;=Sheet5!$K$43)</f>
        <v>0</v>
      </c>
      <c r="C120">
        <v>0.33019999999999999</v>
      </c>
      <c r="D120">
        <f>-Table2[[#This Row],[dry_line]]</f>
        <v>-0.33019999999999999</v>
      </c>
      <c r="E120">
        <v>0.96989999999999998</v>
      </c>
      <c r="F120">
        <v>-0.92479999999999996</v>
      </c>
      <c r="G120">
        <v>0.38019999999999998</v>
      </c>
      <c r="H120">
        <v>0.01</v>
      </c>
      <c r="I120">
        <v>-115.93940000000001</v>
      </c>
      <c r="J120">
        <v>533.54759999999999</v>
      </c>
      <c r="K120">
        <v>0.1176</v>
      </c>
      <c r="L120">
        <v>0</v>
      </c>
      <c r="M120">
        <v>535.76800000000003</v>
      </c>
      <c r="N120">
        <f>-Table2[[#This Row],[right3]]</f>
        <v>-4.4249999999999998</v>
      </c>
      <c r="O120">
        <v>5.2</v>
      </c>
      <c r="P120">
        <v>4.4249999999999998</v>
      </c>
      <c r="Q120">
        <f>Table2[[#This Row],[x2]]+Table2[[#This Row],[x]]*Table2[[#This Row],[right3]]</f>
        <v>-120.03164000000001</v>
      </c>
      <c r="R120">
        <f>Table2[[#This Row],[y2]]+Table2[[#This Row],[y]]*Table2[[#This Row],[right3]]</f>
        <v>535.22998499999994</v>
      </c>
      <c r="S120" s="1">
        <f>Table2[[#This Row],[x2]]-Table2[[#This Row],[x]]*Table2[[#This Row],[left]]</f>
        <v>-111.13044000000001</v>
      </c>
      <c r="T120" s="1">
        <f>Table2[[#This Row],[y2]]-Table2[[#This Row],[y]]*Table2[[#This Row],[left]]</f>
        <v>531.57056</v>
      </c>
      <c r="U120" s="3">
        <f>Table2[[#This Row],[x2]]+Table2[[#This Row],[x]]*Table2[[#This Row],[dry_line]]</f>
        <v>-116.24476896</v>
      </c>
      <c r="V120" s="3">
        <f>Table2[[#This Row],[y2]]+Table2[[#This Row],[y]]*Table2[[#This Row],[dry_line]]</f>
        <v>533.67314204000002</v>
      </c>
      <c r="W120" s="3">
        <f>Table2[[#This Row],[z2]]+Table2[[#This Row],[z]]*Table2[[#This Row],[dry_line]]</f>
        <v>0.120902</v>
      </c>
      <c r="X120" s="3">
        <f>-Table2[[#This Row],[right3]]+Table2[[#This Row],[dry_line]]</f>
        <v>-4.0948000000000002</v>
      </c>
      <c r="Y120" s="3">
        <f>Table2[[#This Row],[left]]+Table2[[#This Row],[dry_line]]</f>
        <v>5.5301999999999998</v>
      </c>
    </row>
    <row r="121" spans="1:25" hidden="1" x14ac:dyDescent="0.25">
      <c r="A121">
        <v>119</v>
      </c>
      <c r="B121" t="b">
        <f>AND(Table2[[#This Row],[Row Labels]]&gt;=Sheet5!$J$43,Table2[[#This Row],[Row Labels]]&lt;=Sheet5!$K$43)</f>
        <v>0</v>
      </c>
      <c r="C121">
        <v>0.58020000000000005</v>
      </c>
      <c r="D121">
        <f>-Table2[[#This Row],[dry_line]]</f>
        <v>-0.58020000000000005</v>
      </c>
      <c r="E121">
        <v>1.2664</v>
      </c>
      <c r="F121">
        <v>-0.92630000000000001</v>
      </c>
      <c r="G121">
        <v>0.37659999999999999</v>
      </c>
      <c r="H121">
        <v>0.01</v>
      </c>
      <c r="I121">
        <v>-117.90260000000001</v>
      </c>
      <c r="J121">
        <v>528.74760000000003</v>
      </c>
      <c r="K121">
        <v>0.2697</v>
      </c>
      <c r="L121">
        <v>0</v>
      </c>
      <c r="M121">
        <v>540.95600000000002</v>
      </c>
      <c r="N121">
        <f>-Table2[[#This Row],[right3]]</f>
        <v>-4.5</v>
      </c>
      <c r="O121">
        <v>5.2750000000000004</v>
      </c>
      <c r="P121">
        <v>4.5</v>
      </c>
      <c r="Q121">
        <f>Table2[[#This Row],[x2]]+Table2[[#This Row],[x]]*Table2[[#This Row],[right3]]</f>
        <v>-122.07095000000001</v>
      </c>
      <c r="R121">
        <f>Table2[[#This Row],[y2]]+Table2[[#This Row],[y]]*Table2[[#This Row],[right3]]</f>
        <v>530.44230000000005</v>
      </c>
      <c r="S121" s="1">
        <f>Table2[[#This Row],[x2]]-Table2[[#This Row],[x]]*Table2[[#This Row],[left]]</f>
        <v>-113.0163675</v>
      </c>
      <c r="T121" s="1">
        <f>Table2[[#This Row],[y2]]-Table2[[#This Row],[y]]*Table2[[#This Row],[left]]</f>
        <v>526.76103499999999</v>
      </c>
      <c r="U121" s="3">
        <f>Table2[[#This Row],[x2]]+Table2[[#This Row],[x]]*Table2[[#This Row],[dry_line]]</f>
        <v>-118.44003926000001</v>
      </c>
      <c r="V121" s="3">
        <f>Table2[[#This Row],[y2]]+Table2[[#This Row],[y]]*Table2[[#This Row],[dry_line]]</f>
        <v>528.96610332</v>
      </c>
      <c r="W121" s="3">
        <f>Table2[[#This Row],[z2]]+Table2[[#This Row],[z]]*Table2[[#This Row],[dry_line]]</f>
        <v>0.27550199999999997</v>
      </c>
      <c r="X121" s="3">
        <f>-Table2[[#This Row],[right3]]+Table2[[#This Row],[dry_line]]</f>
        <v>-3.9198</v>
      </c>
      <c r="Y121" s="3">
        <f>Table2[[#This Row],[left]]+Table2[[#This Row],[dry_line]]</f>
        <v>5.8552</v>
      </c>
    </row>
    <row r="122" spans="1:25" hidden="1" x14ac:dyDescent="0.25">
      <c r="A122">
        <v>120</v>
      </c>
      <c r="B122" t="b">
        <f>AND(Table2[[#This Row],[Row Labels]]&gt;=Sheet5!$J$43,Table2[[#This Row],[Row Labels]]&lt;=Sheet5!$K$43)</f>
        <v>0</v>
      </c>
      <c r="C122">
        <v>0.75870000000000004</v>
      </c>
      <c r="D122">
        <f>-Table2[[#This Row],[dry_line]]</f>
        <v>-0.75870000000000004</v>
      </c>
      <c r="E122">
        <v>1.5176000000000001</v>
      </c>
      <c r="F122">
        <v>-0.92820000000000003</v>
      </c>
      <c r="G122">
        <v>0.37169999999999997</v>
      </c>
      <c r="H122">
        <v>1.6E-2</v>
      </c>
      <c r="I122">
        <v>-119.842</v>
      </c>
      <c r="J122">
        <v>523.94029999999998</v>
      </c>
      <c r="K122">
        <v>0.4204</v>
      </c>
      <c r="L122">
        <v>0</v>
      </c>
      <c r="M122">
        <v>546.14200000000005</v>
      </c>
      <c r="N122">
        <f>-Table2[[#This Row],[right3]]</f>
        <v>-4.3499999999999996</v>
      </c>
      <c r="O122">
        <v>5.3250000000000002</v>
      </c>
      <c r="P122">
        <v>4.3499999999999996</v>
      </c>
      <c r="Q122">
        <f>Table2[[#This Row],[x2]]+Table2[[#This Row],[x]]*Table2[[#This Row],[right3]]</f>
        <v>-123.87967</v>
      </c>
      <c r="R122">
        <f>Table2[[#This Row],[y2]]+Table2[[#This Row],[y]]*Table2[[#This Row],[right3]]</f>
        <v>525.55719499999998</v>
      </c>
      <c r="S122" s="1">
        <f>Table2[[#This Row],[x2]]-Table2[[#This Row],[x]]*Table2[[#This Row],[left]]</f>
        <v>-114.89933499999999</v>
      </c>
      <c r="T122" s="1">
        <f>Table2[[#This Row],[y2]]-Table2[[#This Row],[y]]*Table2[[#This Row],[left]]</f>
        <v>521.96099749999996</v>
      </c>
      <c r="U122" s="3">
        <f>Table2[[#This Row],[x2]]+Table2[[#This Row],[x]]*Table2[[#This Row],[dry_line]]</f>
        <v>-120.54622533999999</v>
      </c>
      <c r="V122" s="3">
        <f>Table2[[#This Row],[y2]]+Table2[[#This Row],[y]]*Table2[[#This Row],[dry_line]]</f>
        <v>524.22230878999994</v>
      </c>
      <c r="W122" s="3">
        <f>Table2[[#This Row],[z2]]+Table2[[#This Row],[z]]*Table2[[#This Row],[dry_line]]</f>
        <v>0.43253920000000001</v>
      </c>
      <c r="X122" s="3">
        <f>-Table2[[#This Row],[right3]]+Table2[[#This Row],[dry_line]]</f>
        <v>-3.5912999999999995</v>
      </c>
      <c r="Y122" s="3">
        <f>Table2[[#This Row],[left]]+Table2[[#This Row],[dry_line]]</f>
        <v>6.0837000000000003</v>
      </c>
    </row>
    <row r="123" spans="1:25" hidden="1" x14ac:dyDescent="0.25">
      <c r="A123">
        <v>121</v>
      </c>
      <c r="B123" t="b">
        <f>AND(Table2[[#This Row],[Row Labels]]&gt;=Sheet5!$J$43,Table2[[#This Row],[Row Labels]]&lt;=Sheet5!$K$43)</f>
        <v>0</v>
      </c>
      <c r="C123">
        <v>0.84370000000000001</v>
      </c>
      <c r="D123">
        <f>-Table2[[#This Row],[dry_line]]</f>
        <v>-0.84370000000000001</v>
      </c>
      <c r="E123">
        <v>1.7040999999999999</v>
      </c>
      <c r="F123">
        <v>-0.93059999999999998</v>
      </c>
      <c r="G123">
        <v>0.36530000000000001</v>
      </c>
      <c r="H123">
        <v>2.4400000000000002E-2</v>
      </c>
      <c r="I123">
        <v>-121.6905</v>
      </c>
      <c r="J123">
        <v>519.27390000000003</v>
      </c>
      <c r="K123">
        <v>0.58330000000000004</v>
      </c>
      <c r="L123">
        <v>0</v>
      </c>
      <c r="M123">
        <v>551.16399999999999</v>
      </c>
      <c r="N123">
        <f>-Table2[[#This Row],[right3]]</f>
        <v>-4.3250000000000002</v>
      </c>
      <c r="O123">
        <v>5.3250000000000002</v>
      </c>
      <c r="P123">
        <v>4.3250000000000002</v>
      </c>
      <c r="Q123">
        <f>Table2[[#This Row],[x2]]+Table2[[#This Row],[x]]*Table2[[#This Row],[right3]]</f>
        <v>-125.715345</v>
      </c>
      <c r="R123">
        <f>Table2[[#This Row],[y2]]+Table2[[#This Row],[y]]*Table2[[#This Row],[right3]]</f>
        <v>520.85382249999998</v>
      </c>
      <c r="S123" s="1">
        <f>Table2[[#This Row],[x2]]-Table2[[#This Row],[x]]*Table2[[#This Row],[left]]</f>
        <v>-116.735055</v>
      </c>
      <c r="T123" s="1">
        <f>Table2[[#This Row],[y2]]-Table2[[#This Row],[y]]*Table2[[#This Row],[left]]</f>
        <v>517.32867750000003</v>
      </c>
      <c r="U123" s="3">
        <f>Table2[[#This Row],[x2]]+Table2[[#This Row],[x]]*Table2[[#This Row],[dry_line]]</f>
        <v>-122.47564722</v>
      </c>
      <c r="V123" s="3">
        <f>Table2[[#This Row],[y2]]+Table2[[#This Row],[y]]*Table2[[#This Row],[dry_line]]</f>
        <v>519.58210360999999</v>
      </c>
      <c r="W123" s="3">
        <f>Table2[[#This Row],[z2]]+Table2[[#This Row],[z]]*Table2[[#This Row],[dry_line]]</f>
        <v>0.60388628</v>
      </c>
      <c r="X123" s="3">
        <f>-Table2[[#This Row],[right3]]+Table2[[#This Row],[dry_line]]</f>
        <v>-3.4813000000000001</v>
      </c>
      <c r="Y123" s="3">
        <f>Table2[[#This Row],[left]]+Table2[[#This Row],[dry_line]]</f>
        <v>6.1687000000000003</v>
      </c>
    </row>
    <row r="124" spans="1:25" hidden="1" x14ac:dyDescent="0.25">
      <c r="A124">
        <v>122</v>
      </c>
      <c r="B124" t="b">
        <f>AND(Table2[[#This Row],[Row Labels]]&gt;=Sheet5!$J$43,Table2[[#This Row],[Row Labels]]&lt;=Sheet5!$K$43)</f>
        <v>0</v>
      </c>
      <c r="C124">
        <v>0.84809999999999997</v>
      </c>
      <c r="D124">
        <f>-Table2[[#This Row],[dry_line]]</f>
        <v>-0.84809999999999997</v>
      </c>
      <c r="E124">
        <v>1.8253999999999999</v>
      </c>
      <c r="F124">
        <v>-0.93310000000000004</v>
      </c>
      <c r="G124">
        <v>0.3579</v>
      </c>
      <c r="H124">
        <v>3.5099999999999999E-2</v>
      </c>
      <c r="I124">
        <v>-123.5303</v>
      </c>
      <c r="J124">
        <v>514.52350000000001</v>
      </c>
      <c r="K124">
        <v>0.755</v>
      </c>
      <c r="L124">
        <v>0</v>
      </c>
      <c r="M124">
        <v>556.26099999999997</v>
      </c>
      <c r="N124">
        <f>-Table2[[#This Row],[right3]]</f>
        <v>-4.4000000000000004</v>
      </c>
      <c r="O124">
        <v>5.25</v>
      </c>
      <c r="P124">
        <v>4.4000000000000004</v>
      </c>
      <c r="Q124">
        <f>Table2[[#This Row],[x2]]+Table2[[#This Row],[x]]*Table2[[#This Row],[right3]]</f>
        <v>-127.63593999999999</v>
      </c>
      <c r="R124">
        <f>Table2[[#This Row],[y2]]+Table2[[#This Row],[y]]*Table2[[#This Row],[right3]]</f>
        <v>516.09825999999998</v>
      </c>
      <c r="S124" s="1">
        <f>Table2[[#This Row],[x2]]-Table2[[#This Row],[x]]*Table2[[#This Row],[left]]</f>
        <v>-118.631525</v>
      </c>
      <c r="T124" s="1">
        <f>Table2[[#This Row],[y2]]-Table2[[#This Row],[y]]*Table2[[#This Row],[left]]</f>
        <v>512.64452500000004</v>
      </c>
      <c r="U124" s="3">
        <f>Table2[[#This Row],[x2]]+Table2[[#This Row],[x]]*Table2[[#This Row],[dry_line]]</f>
        <v>-124.32166210999999</v>
      </c>
      <c r="V124" s="3">
        <f>Table2[[#This Row],[y2]]+Table2[[#This Row],[y]]*Table2[[#This Row],[dry_line]]</f>
        <v>514.82703499000002</v>
      </c>
      <c r="W124" s="3">
        <f>Table2[[#This Row],[z2]]+Table2[[#This Row],[z]]*Table2[[#This Row],[dry_line]]</f>
        <v>0.78476831000000002</v>
      </c>
      <c r="X124" s="3">
        <f>-Table2[[#This Row],[right3]]+Table2[[#This Row],[dry_line]]</f>
        <v>-3.5519000000000003</v>
      </c>
      <c r="Y124" s="3">
        <f>Table2[[#This Row],[left]]+Table2[[#This Row],[dry_line]]</f>
        <v>6.0980999999999996</v>
      </c>
    </row>
    <row r="125" spans="1:25" hidden="1" x14ac:dyDescent="0.25">
      <c r="A125">
        <v>123</v>
      </c>
      <c r="B125" t="b">
        <f>AND(Table2[[#This Row],[Row Labels]]&gt;=Sheet5!$J$43,Table2[[#This Row],[Row Labels]]&lt;=Sheet5!$K$43)</f>
        <v>0</v>
      </c>
      <c r="C125">
        <v>0.76600000000000001</v>
      </c>
      <c r="D125">
        <f>-Table2[[#This Row],[dry_line]]</f>
        <v>-0.76600000000000001</v>
      </c>
      <c r="E125">
        <v>1.8736999999999999</v>
      </c>
      <c r="F125">
        <v>-0.93579999999999997</v>
      </c>
      <c r="G125">
        <v>0.3493</v>
      </c>
      <c r="H125">
        <v>4.7899999999999998E-2</v>
      </c>
      <c r="I125">
        <v>-125.35299999999999</v>
      </c>
      <c r="J125">
        <v>509.68979999999999</v>
      </c>
      <c r="K125">
        <v>0.94069999999999998</v>
      </c>
      <c r="L125">
        <v>0</v>
      </c>
      <c r="M125">
        <v>561.43100000000004</v>
      </c>
      <c r="N125">
        <f>-Table2[[#This Row],[right3]]</f>
        <v>-4.5250000000000004</v>
      </c>
      <c r="O125">
        <v>5.15</v>
      </c>
      <c r="P125">
        <v>4.5250000000000004</v>
      </c>
      <c r="Q125">
        <f>Table2[[#This Row],[x2]]+Table2[[#This Row],[x]]*Table2[[#This Row],[right3]]</f>
        <v>-129.58749499999999</v>
      </c>
      <c r="R125">
        <f>Table2[[#This Row],[y2]]+Table2[[#This Row],[y]]*Table2[[#This Row],[right3]]</f>
        <v>511.27038249999998</v>
      </c>
      <c r="S125" s="1">
        <f>Table2[[#This Row],[x2]]-Table2[[#This Row],[x]]*Table2[[#This Row],[left]]</f>
        <v>-120.53362999999999</v>
      </c>
      <c r="T125" s="1">
        <f>Table2[[#This Row],[y2]]-Table2[[#This Row],[y]]*Table2[[#This Row],[left]]</f>
        <v>507.89090499999998</v>
      </c>
      <c r="U125" s="3">
        <f>Table2[[#This Row],[x2]]+Table2[[#This Row],[x]]*Table2[[#This Row],[dry_line]]</f>
        <v>-126.0698228</v>
      </c>
      <c r="V125" s="3">
        <f>Table2[[#This Row],[y2]]+Table2[[#This Row],[y]]*Table2[[#This Row],[dry_line]]</f>
        <v>509.9573638</v>
      </c>
      <c r="W125" s="3">
        <f>Table2[[#This Row],[z2]]+Table2[[#This Row],[z]]*Table2[[#This Row],[dry_line]]</f>
        <v>0.97739140000000002</v>
      </c>
      <c r="X125" s="3">
        <f>-Table2[[#This Row],[right3]]+Table2[[#This Row],[dry_line]]</f>
        <v>-3.7590000000000003</v>
      </c>
      <c r="Y125" s="3">
        <f>Table2[[#This Row],[left]]+Table2[[#This Row],[dry_line]]</f>
        <v>5.9160000000000004</v>
      </c>
    </row>
    <row r="126" spans="1:25" hidden="1" x14ac:dyDescent="0.25">
      <c r="A126">
        <v>124</v>
      </c>
      <c r="B126" t="b">
        <f>AND(Table2[[#This Row],[Row Labels]]&gt;=Sheet5!$J$43,Table2[[#This Row],[Row Labels]]&lt;=Sheet5!$K$43)</f>
        <v>0</v>
      </c>
      <c r="C126">
        <v>0.60760000000000003</v>
      </c>
      <c r="D126">
        <f>-Table2[[#This Row],[dry_line]]</f>
        <v>-0.60760000000000003</v>
      </c>
      <c r="E126">
        <v>1.8311999999999999</v>
      </c>
      <c r="F126">
        <v>-0.93820000000000003</v>
      </c>
      <c r="G126">
        <v>0.34060000000000001</v>
      </c>
      <c r="H126">
        <v>6.0999999999999999E-2</v>
      </c>
      <c r="I126">
        <v>-127.1499</v>
      </c>
      <c r="J126">
        <v>504.77530000000002</v>
      </c>
      <c r="K126">
        <v>1.1278999999999999</v>
      </c>
      <c r="L126">
        <v>0</v>
      </c>
      <c r="M126">
        <v>566.66700000000003</v>
      </c>
      <c r="N126">
        <f>-Table2[[#This Row],[right3]]</f>
        <v>-4.6500000000000004</v>
      </c>
      <c r="O126">
        <v>5.0250000000000004</v>
      </c>
      <c r="P126">
        <v>4.6500000000000004</v>
      </c>
      <c r="Q126">
        <f>Table2[[#This Row],[x2]]+Table2[[#This Row],[x]]*Table2[[#This Row],[right3]]</f>
        <v>-131.51253</v>
      </c>
      <c r="R126">
        <f>Table2[[#This Row],[y2]]+Table2[[#This Row],[y]]*Table2[[#This Row],[right3]]</f>
        <v>506.35909000000004</v>
      </c>
      <c r="S126" s="1">
        <f>Table2[[#This Row],[x2]]-Table2[[#This Row],[x]]*Table2[[#This Row],[left]]</f>
        <v>-122.435445</v>
      </c>
      <c r="T126" s="1">
        <f>Table2[[#This Row],[y2]]-Table2[[#This Row],[y]]*Table2[[#This Row],[left]]</f>
        <v>503.063785</v>
      </c>
      <c r="U126" s="3">
        <f>Table2[[#This Row],[x2]]+Table2[[#This Row],[x]]*Table2[[#This Row],[dry_line]]</f>
        <v>-127.71995032000001</v>
      </c>
      <c r="V126" s="3">
        <f>Table2[[#This Row],[y2]]+Table2[[#This Row],[y]]*Table2[[#This Row],[dry_line]]</f>
        <v>504.98224856000002</v>
      </c>
      <c r="W126" s="3">
        <f>Table2[[#This Row],[z2]]+Table2[[#This Row],[z]]*Table2[[#This Row],[dry_line]]</f>
        <v>1.1649635999999999</v>
      </c>
      <c r="X126" s="3">
        <f>-Table2[[#This Row],[right3]]+Table2[[#This Row],[dry_line]]</f>
        <v>-4.0424000000000007</v>
      </c>
      <c r="Y126" s="3">
        <f>Table2[[#This Row],[left]]+Table2[[#This Row],[dry_line]]</f>
        <v>5.6326000000000001</v>
      </c>
    </row>
    <row r="127" spans="1:25" hidden="1" x14ac:dyDescent="0.25">
      <c r="A127">
        <v>125</v>
      </c>
      <c r="B127" t="b">
        <f>AND(Table2[[#This Row],[Row Labels]]&gt;=Sheet5!$J$43,Table2[[#This Row],[Row Labels]]&lt;=Sheet5!$K$43)</f>
        <v>0</v>
      </c>
      <c r="C127">
        <v>0.39789999999999998</v>
      </c>
      <c r="D127">
        <f>-Table2[[#This Row],[dry_line]]</f>
        <v>-0.39789999999999998</v>
      </c>
      <c r="E127">
        <v>1.7063999999999999</v>
      </c>
      <c r="F127">
        <v>-0.94089999999999996</v>
      </c>
      <c r="G127">
        <v>0.33090000000000003</v>
      </c>
      <c r="H127">
        <v>7.2499999999999995E-2</v>
      </c>
      <c r="I127">
        <v>-128.86429999999999</v>
      </c>
      <c r="J127">
        <v>499.95429999999999</v>
      </c>
      <c r="K127">
        <v>1.2958000000000001</v>
      </c>
      <c r="L127">
        <v>0</v>
      </c>
      <c r="M127">
        <v>571.78599999999994</v>
      </c>
      <c r="N127">
        <f>-Table2[[#This Row],[right3]]</f>
        <v>-4.75</v>
      </c>
      <c r="O127">
        <v>4.9249999999999998</v>
      </c>
      <c r="P127">
        <v>4.75</v>
      </c>
      <c r="Q127">
        <f>Table2[[#This Row],[x2]]+Table2[[#This Row],[x]]*Table2[[#This Row],[right3]]</f>
        <v>-133.333575</v>
      </c>
      <c r="R127">
        <f>Table2[[#This Row],[y2]]+Table2[[#This Row],[y]]*Table2[[#This Row],[right3]]</f>
        <v>501.52607499999999</v>
      </c>
      <c r="S127" s="1">
        <f>Table2[[#This Row],[x2]]-Table2[[#This Row],[x]]*Table2[[#This Row],[left]]</f>
        <v>-124.23036749999999</v>
      </c>
      <c r="T127" s="1">
        <f>Table2[[#This Row],[y2]]-Table2[[#This Row],[y]]*Table2[[#This Row],[left]]</f>
        <v>498.32461749999999</v>
      </c>
      <c r="U127" s="3">
        <f>Table2[[#This Row],[x2]]+Table2[[#This Row],[x]]*Table2[[#This Row],[dry_line]]</f>
        <v>-129.23868410999998</v>
      </c>
      <c r="V127" s="3">
        <f>Table2[[#This Row],[y2]]+Table2[[#This Row],[y]]*Table2[[#This Row],[dry_line]]</f>
        <v>500.08596510999996</v>
      </c>
      <c r="W127" s="3">
        <f>Table2[[#This Row],[z2]]+Table2[[#This Row],[z]]*Table2[[#This Row],[dry_line]]</f>
        <v>1.32464775</v>
      </c>
      <c r="X127" s="3">
        <f>-Table2[[#This Row],[right3]]+Table2[[#This Row],[dry_line]]</f>
        <v>-4.3521000000000001</v>
      </c>
      <c r="Y127" s="3">
        <f>Table2[[#This Row],[left]]+Table2[[#This Row],[dry_line]]</f>
        <v>5.3228999999999997</v>
      </c>
    </row>
    <row r="128" spans="1:25" hidden="1" x14ac:dyDescent="0.25">
      <c r="A128">
        <v>126</v>
      </c>
      <c r="B128" t="b">
        <f>AND(Table2[[#This Row],[Row Labels]]&gt;=Sheet5!$J$43,Table2[[#This Row],[Row Labels]]&lt;=Sheet5!$K$43)</f>
        <v>0</v>
      </c>
      <c r="C128">
        <v>7.2900000000000006E-2</v>
      </c>
      <c r="D128">
        <f>-Table2[[#This Row],[dry_line]]</f>
        <v>-7.2900000000000006E-2</v>
      </c>
      <c r="E128">
        <v>1.4260999999999999</v>
      </c>
      <c r="F128">
        <v>-0.94299999999999995</v>
      </c>
      <c r="G128">
        <v>0.32200000000000001</v>
      </c>
      <c r="H128">
        <v>8.4500000000000006E-2</v>
      </c>
      <c r="I128">
        <v>-130.9238</v>
      </c>
      <c r="J128">
        <v>493.96589999999998</v>
      </c>
      <c r="K128">
        <v>1.4878</v>
      </c>
      <c r="L128">
        <v>0</v>
      </c>
      <c r="M128">
        <v>578.12199999999996</v>
      </c>
      <c r="N128">
        <f>-Table2[[#This Row],[right3]]</f>
        <v>-4.875</v>
      </c>
      <c r="O128">
        <v>4.8250000000000002</v>
      </c>
      <c r="P128">
        <v>4.875</v>
      </c>
      <c r="Q128">
        <f>Table2[[#This Row],[x2]]+Table2[[#This Row],[x]]*Table2[[#This Row],[right3]]</f>
        <v>-135.52092500000001</v>
      </c>
      <c r="R128">
        <f>Table2[[#This Row],[y2]]+Table2[[#This Row],[y]]*Table2[[#This Row],[right3]]</f>
        <v>495.53564999999998</v>
      </c>
      <c r="S128" s="1">
        <f>Table2[[#This Row],[x2]]-Table2[[#This Row],[x]]*Table2[[#This Row],[left]]</f>
        <v>-126.373825</v>
      </c>
      <c r="T128" s="1">
        <f>Table2[[#This Row],[y2]]-Table2[[#This Row],[y]]*Table2[[#This Row],[left]]</f>
        <v>492.41224999999997</v>
      </c>
      <c r="U128" s="3">
        <f>Table2[[#This Row],[x2]]+Table2[[#This Row],[x]]*Table2[[#This Row],[dry_line]]</f>
        <v>-130.9925447</v>
      </c>
      <c r="V128" s="3">
        <f>Table2[[#This Row],[y2]]+Table2[[#This Row],[y]]*Table2[[#This Row],[dry_line]]</f>
        <v>493.98937379999995</v>
      </c>
      <c r="W128" s="3">
        <f>Table2[[#This Row],[z2]]+Table2[[#This Row],[z]]*Table2[[#This Row],[dry_line]]</f>
        <v>1.4939600500000001</v>
      </c>
      <c r="X128" s="3">
        <f>-Table2[[#This Row],[right3]]+Table2[[#This Row],[dry_line]]</f>
        <v>-4.8021000000000003</v>
      </c>
      <c r="Y128" s="3">
        <f>Table2[[#This Row],[left]]+Table2[[#This Row],[dry_line]]</f>
        <v>4.8978999999999999</v>
      </c>
    </row>
    <row r="129" spans="1:25" hidden="1" x14ac:dyDescent="0.25">
      <c r="A129">
        <v>127</v>
      </c>
      <c r="B129" t="b">
        <f>AND(Table2[[#This Row],[Row Labels]]&gt;=Sheet5!$J$43,Table2[[#This Row],[Row Labels]]&lt;=Sheet5!$K$43)</f>
        <v>0</v>
      </c>
      <c r="C129">
        <v>-0.22309999999999999</v>
      </c>
      <c r="D129">
        <f>-Table2[[#This Row],[dry_line]]</f>
        <v>0.22309999999999999</v>
      </c>
      <c r="E129">
        <v>1.0839000000000001</v>
      </c>
      <c r="F129">
        <v>-0.94599999999999995</v>
      </c>
      <c r="G129">
        <v>0.31080000000000002</v>
      </c>
      <c r="H129">
        <v>9.1700000000000004E-2</v>
      </c>
      <c r="I129">
        <v>-132.52000000000001</v>
      </c>
      <c r="J129">
        <v>489.16309999999999</v>
      </c>
      <c r="K129">
        <v>1.6231</v>
      </c>
      <c r="L129">
        <v>0</v>
      </c>
      <c r="M129">
        <v>583.18499999999995</v>
      </c>
      <c r="N129">
        <f>-Table2[[#This Row],[right3]]</f>
        <v>-4.95</v>
      </c>
      <c r="O129">
        <v>4.7249999999999996</v>
      </c>
      <c r="P129">
        <v>4.95</v>
      </c>
      <c r="Q129">
        <f>Table2[[#This Row],[x2]]+Table2[[#This Row],[x]]*Table2[[#This Row],[right3]]</f>
        <v>-137.20270000000002</v>
      </c>
      <c r="R129">
        <f>Table2[[#This Row],[y2]]+Table2[[#This Row],[y]]*Table2[[#This Row],[right3]]</f>
        <v>490.70155999999997</v>
      </c>
      <c r="S129" s="1">
        <f>Table2[[#This Row],[x2]]-Table2[[#This Row],[x]]*Table2[[#This Row],[left]]</f>
        <v>-128.05015</v>
      </c>
      <c r="T129" s="1">
        <f>Table2[[#This Row],[y2]]-Table2[[#This Row],[y]]*Table2[[#This Row],[left]]</f>
        <v>487.69457</v>
      </c>
      <c r="U129" s="3">
        <f>Table2[[#This Row],[x2]]+Table2[[#This Row],[x]]*Table2[[#This Row],[dry_line]]</f>
        <v>-132.30894740000002</v>
      </c>
      <c r="V129" s="3">
        <f>Table2[[#This Row],[y2]]+Table2[[#This Row],[y]]*Table2[[#This Row],[dry_line]]</f>
        <v>489.09376051999999</v>
      </c>
      <c r="W129" s="3">
        <f>Table2[[#This Row],[z2]]+Table2[[#This Row],[z]]*Table2[[#This Row],[dry_line]]</f>
        <v>1.60264173</v>
      </c>
      <c r="X129" s="3">
        <f>-Table2[[#This Row],[right3]]+Table2[[#This Row],[dry_line]]</f>
        <v>-5.1730999999999998</v>
      </c>
      <c r="Y129" s="3">
        <f>Table2[[#This Row],[left]]+Table2[[#This Row],[dry_line]]</f>
        <v>4.5019</v>
      </c>
    </row>
    <row r="130" spans="1:25" hidden="1" x14ac:dyDescent="0.25">
      <c r="A130">
        <v>128</v>
      </c>
      <c r="B130" t="b">
        <f>AND(Table2[[#This Row],[Row Labels]]&gt;=Sheet5!$J$43,Table2[[#This Row],[Row Labels]]&lt;=Sheet5!$K$43)</f>
        <v>0</v>
      </c>
      <c r="C130">
        <v>-0.54290000000000005</v>
      </c>
      <c r="D130">
        <f>-Table2[[#This Row],[dry_line]]</f>
        <v>0.54290000000000005</v>
      </c>
      <c r="E130">
        <v>0.64419999999999999</v>
      </c>
      <c r="F130">
        <v>-0.94969999999999999</v>
      </c>
      <c r="G130">
        <v>0.29759999999999998</v>
      </c>
      <c r="H130">
        <v>9.7900000000000001E-2</v>
      </c>
      <c r="I130">
        <v>-134.09360000000001</v>
      </c>
      <c r="J130">
        <v>484.23840000000001</v>
      </c>
      <c r="K130">
        <v>1.7525999999999999</v>
      </c>
      <c r="L130">
        <v>0</v>
      </c>
      <c r="M130">
        <v>588.35599999999999</v>
      </c>
      <c r="N130">
        <f>-Table2[[#This Row],[right3]]</f>
        <v>-5.05</v>
      </c>
      <c r="O130">
        <v>4.6749999999999998</v>
      </c>
      <c r="P130">
        <v>5.05</v>
      </c>
      <c r="Q130">
        <f>Table2[[#This Row],[x2]]+Table2[[#This Row],[x]]*Table2[[#This Row],[right3]]</f>
        <v>-138.88958500000001</v>
      </c>
      <c r="R130">
        <f>Table2[[#This Row],[y2]]+Table2[[#This Row],[y]]*Table2[[#This Row],[right3]]</f>
        <v>485.74128000000002</v>
      </c>
      <c r="S130" s="1">
        <f>Table2[[#This Row],[x2]]-Table2[[#This Row],[x]]*Table2[[#This Row],[left]]</f>
        <v>-129.6537525</v>
      </c>
      <c r="T130" s="1">
        <f>Table2[[#This Row],[y2]]-Table2[[#This Row],[y]]*Table2[[#This Row],[left]]</f>
        <v>482.84712000000002</v>
      </c>
      <c r="U130" s="3">
        <f>Table2[[#This Row],[x2]]+Table2[[#This Row],[x]]*Table2[[#This Row],[dry_line]]</f>
        <v>-133.57800787000002</v>
      </c>
      <c r="V130" s="3">
        <f>Table2[[#This Row],[y2]]+Table2[[#This Row],[y]]*Table2[[#This Row],[dry_line]]</f>
        <v>484.07683295999999</v>
      </c>
      <c r="W130" s="3">
        <f>Table2[[#This Row],[z2]]+Table2[[#This Row],[z]]*Table2[[#This Row],[dry_line]]</f>
        <v>1.69945009</v>
      </c>
      <c r="X130" s="3">
        <f>-Table2[[#This Row],[right3]]+Table2[[#This Row],[dry_line]]</f>
        <v>-5.5929000000000002</v>
      </c>
      <c r="Y130" s="3">
        <f>Table2[[#This Row],[left]]+Table2[[#This Row],[dry_line]]</f>
        <v>4.1320999999999994</v>
      </c>
    </row>
    <row r="131" spans="1:25" hidden="1" x14ac:dyDescent="0.25">
      <c r="A131">
        <v>129</v>
      </c>
      <c r="B131" t="b">
        <f>AND(Table2[[#This Row],[Row Labels]]&gt;=Sheet5!$J$43,Table2[[#This Row],[Row Labels]]&lt;=Sheet5!$K$43)</f>
        <v>0</v>
      </c>
      <c r="C131">
        <v>-0.86019999999999996</v>
      </c>
      <c r="D131">
        <f>-Table2[[#This Row],[dry_line]]</f>
        <v>0.86019999999999996</v>
      </c>
      <c r="E131">
        <v>0.1487</v>
      </c>
      <c r="F131">
        <v>-0.95489999999999997</v>
      </c>
      <c r="G131">
        <v>0.27850000000000003</v>
      </c>
      <c r="H131">
        <v>0.10349999999999999</v>
      </c>
      <c r="I131">
        <v>-135.54849999999999</v>
      </c>
      <c r="J131">
        <v>479.41640000000001</v>
      </c>
      <c r="K131">
        <v>1.8713</v>
      </c>
      <c r="L131">
        <v>0</v>
      </c>
      <c r="M131">
        <v>593.39400000000001</v>
      </c>
      <c r="N131">
        <f>-Table2[[#This Row],[right3]]</f>
        <v>-5.15</v>
      </c>
      <c r="O131">
        <v>4.5999999999999996</v>
      </c>
      <c r="P131">
        <v>5.15</v>
      </c>
      <c r="Q131">
        <f>Table2[[#This Row],[x2]]+Table2[[#This Row],[x]]*Table2[[#This Row],[right3]]</f>
        <v>-140.46623499999998</v>
      </c>
      <c r="R131">
        <f>Table2[[#This Row],[y2]]+Table2[[#This Row],[y]]*Table2[[#This Row],[right3]]</f>
        <v>480.85067500000002</v>
      </c>
      <c r="S131" s="1">
        <f>Table2[[#This Row],[x2]]-Table2[[#This Row],[x]]*Table2[[#This Row],[left]]</f>
        <v>-131.15595999999999</v>
      </c>
      <c r="T131" s="1">
        <f>Table2[[#This Row],[y2]]-Table2[[#This Row],[y]]*Table2[[#This Row],[left]]</f>
        <v>478.13530000000003</v>
      </c>
      <c r="U131" s="3">
        <f>Table2[[#This Row],[x2]]+Table2[[#This Row],[x]]*Table2[[#This Row],[dry_line]]</f>
        <v>-134.72709501999998</v>
      </c>
      <c r="V131" s="3">
        <f>Table2[[#This Row],[y2]]+Table2[[#This Row],[y]]*Table2[[#This Row],[dry_line]]</f>
        <v>479.1768343</v>
      </c>
      <c r="W131" s="3">
        <f>Table2[[#This Row],[z2]]+Table2[[#This Row],[z]]*Table2[[#This Row],[dry_line]]</f>
        <v>1.7822693000000001</v>
      </c>
      <c r="X131" s="3">
        <f>-Table2[[#This Row],[right3]]+Table2[[#This Row],[dry_line]]</f>
        <v>-6.0102000000000002</v>
      </c>
      <c r="Y131" s="3">
        <f>Table2[[#This Row],[left]]+Table2[[#This Row],[dry_line]]</f>
        <v>3.7397999999999998</v>
      </c>
    </row>
    <row r="132" spans="1:25" hidden="1" x14ac:dyDescent="0.25">
      <c r="A132">
        <v>130</v>
      </c>
      <c r="B132" t="b">
        <f>AND(Table2[[#This Row],[Row Labels]]&gt;=Sheet5!$J$43,Table2[[#This Row],[Row Labels]]&lt;=Sheet5!$K$43)</f>
        <v>0</v>
      </c>
      <c r="C132">
        <v>-1.1640999999999999</v>
      </c>
      <c r="D132">
        <f>-Table2[[#This Row],[dry_line]]</f>
        <v>1.1640999999999999</v>
      </c>
      <c r="E132">
        <v>-0.3871</v>
      </c>
      <c r="F132">
        <v>-0.9607</v>
      </c>
      <c r="G132">
        <v>0.25559999999999999</v>
      </c>
      <c r="H132">
        <v>0.1086</v>
      </c>
      <c r="I132">
        <v>-136.9229</v>
      </c>
      <c r="J132">
        <v>474.4502</v>
      </c>
      <c r="K132">
        <v>1.9866999999999999</v>
      </c>
      <c r="L132">
        <v>0</v>
      </c>
      <c r="M132">
        <v>598.54899999999998</v>
      </c>
      <c r="N132">
        <f>-Table2[[#This Row],[right3]]</f>
        <v>-5.2249999999999996</v>
      </c>
      <c r="O132">
        <v>4.5</v>
      </c>
      <c r="P132">
        <v>5.2249999999999996</v>
      </c>
      <c r="Q132">
        <f>Table2[[#This Row],[x2]]+Table2[[#This Row],[x]]*Table2[[#This Row],[right3]]</f>
        <v>-141.94255749999999</v>
      </c>
      <c r="R132">
        <f>Table2[[#This Row],[y2]]+Table2[[#This Row],[y]]*Table2[[#This Row],[right3]]</f>
        <v>475.78570999999999</v>
      </c>
      <c r="S132" s="1">
        <f>Table2[[#This Row],[x2]]-Table2[[#This Row],[x]]*Table2[[#This Row],[left]]</f>
        <v>-132.59975</v>
      </c>
      <c r="T132" s="1">
        <f>Table2[[#This Row],[y2]]-Table2[[#This Row],[y]]*Table2[[#This Row],[left]]</f>
        <v>473.3</v>
      </c>
      <c r="U132" s="3">
        <f>Table2[[#This Row],[x2]]+Table2[[#This Row],[x]]*Table2[[#This Row],[dry_line]]</f>
        <v>-135.80454913</v>
      </c>
      <c r="V132" s="3">
        <f>Table2[[#This Row],[y2]]+Table2[[#This Row],[y]]*Table2[[#This Row],[dry_line]]</f>
        <v>474.15265604000001</v>
      </c>
      <c r="W132" s="3">
        <f>Table2[[#This Row],[z2]]+Table2[[#This Row],[z]]*Table2[[#This Row],[dry_line]]</f>
        <v>1.86027874</v>
      </c>
      <c r="X132" s="3">
        <f>-Table2[[#This Row],[right3]]+Table2[[#This Row],[dry_line]]</f>
        <v>-6.3890999999999991</v>
      </c>
      <c r="Y132" s="3">
        <f>Table2[[#This Row],[left]]+Table2[[#This Row],[dry_line]]</f>
        <v>3.3359000000000001</v>
      </c>
    </row>
    <row r="133" spans="1:25" hidden="1" x14ac:dyDescent="0.25">
      <c r="A133">
        <v>131</v>
      </c>
      <c r="B133" t="b">
        <f>AND(Table2[[#This Row],[Row Labels]]&gt;=Sheet5!$J$43,Table2[[#This Row],[Row Labels]]&lt;=Sheet5!$K$43)</f>
        <v>0</v>
      </c>
      <c r="C133">
        <v>-1.4271</v>
      </c>
      <c r="D133">
        <f>-Table2[[#This Row],[dry_line]]</f>
        <v>1.4271</v>
      </c>
      <c r="E133">
        <v>-0.91639999999999999</v>
      </c>
      <c r="F133">
        <v>-0.96579999999999999</v>
      </c>
      <c r="G133">
        <v>0.23300000000000001</v>
      </c>
      <c r="H133">
        <v>0.1137</v>
      </c>
      <c r="I133">
        <v>-138.1454</v>
      </c>
      <c r="J133">
        <v>469.56279999999998</v>
      </c>
      <c r="K133">
        <v>2.0880000000000001</v>
      </c>
      <c r="L133">
        <v>0</v>
      </c>
      <c r="M133">
        <v>603.58799999999997</v>
      </c>
      <c r="N133">
        <f>-Table2[[#This Row],[right3]]</f>
        <v>-5.2249999999999996</v>
      </c>
      <c r="O133">
        <v>4.4749999999999996</v>
      </c>
      <c r="P133">
        <v>5.2249999999999996</v>
      </c>
      <c r="Q133">
        <f>Table2[[#This Row],[x2]]+Table2[[#This Row],[x]]*Table2[[#This Row],[right3]]</f>
        <v>-143.19170499999998</v>
      </c>
      <c r="R133">
        <f>Table2[[#This Row],[y2]]+Table2[[#This Row],[y]]*Table2[[#This Row],[right3]]</f>
        <v>470.78022499999997</v>
      </c>
      <c r="S133" s="1">
        <f>Table2[[#This Row],[x2]]-Table2[[#This Row],[x]]*Table2[[#This Row],[left]]</f>
        <v>-133.82344499999999</v>
      </c>
      <c r="T133" s="1">
        <f>Table2[[#This Row],[y2]]-Table2[[#This Row],[y]]*Table2[[#This Row],[left]]</f>
        <v>468.52012500000001</v>
      </c>
      <c r="U133" s="3">
        <f>Table2[[#This Row],[x2]]+Table2[[#This Row],[x]]*Table2[[#This Row],[dry_line]]</f>
        <v>-136.76710681999998</v>
      </c>
      <c r="V133" s="3">
        <f>Table2[[#This Row],[y2]]+Table2[[#This Row],[y]]*Table2[[#This Row],[dry_line]]</f>
        <v>469.23028569999997</v>
      </c>
      <c r="W133" s="3">
        <f>Table2[[#This Row],[z2]]+Table2[[#This Row],[z]]*Table2[[#This Row],[dry_line]]</f>
        <v>1.9257387300000002</v>
      </c>
      <c r="X133" s="3">
        <f>-Table2[[#This Row],[right3]]+Table2[[#This Row],[dry_line]]</f>
        <v>-6.6520999999999999</v>
      </c>
      <c r="Y133" s="3">
        <f>Table2[[#This Row],[left]]+Table2[[#This Row],[dry_line]]</f>
        <v>3.0478999999999994</v>
      </c>
    </row>
    <row r="134" spans="1:25" hidden="1" x14ac:dyDescent="0.25">
      <c r="A134">
        <v>132</v>
      </c>
      <c r="B134" t="b">
        <f>AND(Table2[[#This Row],[Row Labels]]&gt;=Sheet5!$J$43,Table2[[#This Row],[Row Labels]]&lt;=Sheet5!$K$43)</f>
        <v>0</v>
      </c>
      <c r="C134">
        <v>-1.6859999999999999</v>
      </c>
      <c r="D134">
        <f>-Table2[[#This Row],[dry_line]]</f>
        <v>1.6859999999999999</v>
      </c>
      <c r="E134">
        <v>-1.4663999999999999</v>
      </c>
      <c r="F134">
        <v>-0.97050000000000003</v>
      </c>
      <c r="G134">
        <v>0.21060000000000001</v>
      </c>
      <c r="H134">
        <v>0.11700000000000001</v>
      </c>
      <c r="I134">
        <v>-139.30549999999999</v>
      </c>
      <c r="J134">
        <v>464.48419999999999</v>
      </c>
      <c r="K134">
        <v>2.1701000000000001</v>
      </c>
      <c r="L134">
        <v>0</v>
      </c>
      <c r="M134">
        <v>608.798</v>
      </c>
      <c r="N134">
        <f>-Table2[[#This Row],[right3]]</f>
        <v>-5.25</v>
      </c>
      <c r="O134">
        <v>5.6749999999999998</v>
      </c>
      <c r="P134">
        <v>5.25</v>
      </c>
      <c r="Q134">
        <f>Table2[[#This Row],[x2]]+Table2[[#This Row],[x]]*Table2[[#This Row],[right3]]</f>
        <v>-144.40062499999999</v>
      </c>
      <c r="R134">
        <f>Table2[[#This Row],[y2]]+Table2[[#This Row],[y]]*Table2[[#This Row],[right3]]</f>
        <v>465.58985000000001</v>
      </c>
      <c r="S134" s="1">
        <f>Table2[[#This Row],[x2]]-Table2[[#This Row],[x]]*Table2[[#This Row],[left]]</f>
        <v>-133.7979125</v>
      </c>
      <c r="T134" s="1">
        <f>Table2[[#This Row],[y2]]-Table2[[#This Row],[y]]*Table2[[#This Row],[left]]</f>
        <v>463.28904499999999</v>
      </c>
      <c r="U134" s="3">
        <f>Table2[[#This Row],[x2]]+Table2[[#This Row],[x]]*Table2[[#This Row],[dry_line]]</f>
        <v>-137.66923699999998</v>
      </c>
      <c r="V134" s="3">
        <f>Table2[[#This Row],[y2]]+Table2[[#This Row],[y]]*Table2[[#This Row],[dry_line]]</f>
        <v>464.12912840000001</v>
      </c>
      <c r="W134" s="3">
        <f>Table2[[#This Row],[z2]]+Table2[[#This Row],[z]]*Table2[[#This Row],[dry_line]]</f>
        <v>1.9728380000000001</v>
      </c>
      <c r="X134" s="3">
        <f>-Table2[[#This Row],[right3]]+Table2[[#This Row],[dry_line]]</f>
        <v>-6.9359999999999999</v>
      </c>
      <c r="Y134" s="3">
        <f>Table2[[#This Row],[left]]+Table2[[#This Row],[dry_line]]</f>
        <v>3.9889999999999999</v>
      </c>
    </row>
    <row r="135" spans="1:25" hidden="1" x14ac:dyDescent="0.25">
      <c r="A135">
        <v>133</v>
      </c>
      <c r="B135" t="b">
        <f>AND(Table2[[#This Row],[Row Labels]]&gt;=Sheet5!$J$43,Table2[[#This Row],[Row Labels]]&lt;=Sheet5!$K$43)</f>
        <v>0</v>
      </c>
      <c r="C135">
        <v>-1.9212</v>
      </c>
      <c r="D135">
        <f>-Table2[[#This Row],[dry_line]]</f>
        <v>1.9212</v>
      </c>
      <c r="E135">
        <v>-1.9734</v>
      </c>
      <c r="F135">
        <v>-0.9758</v>
      </c>
      <c r="G135">
        <v>0.1842</v>
      </c>
      <c r="H135">
        <v>0.1176</v>
      </c>
      <c r="I135">
        <v>-140.33930000000001</v>
      </c>
      <c r="J135">
        <v>459.37169999999998</v>
      </c>
      <c r="K135">
        <v>2.2363</v>
      </c>
      <c r="L135">
        <v>0</v>
      </c>
      <c r="M135">
        <v>614.01400000000001</v>
      </c>
      <c r="N135">
        <f>-Table2[[#This Row],[right3]]</f>
        <v>-5.2</v>
      </c>
      <c r="O135">
        <v>6.1</v>
      </c>
      <c r="P135">
        <v>5.2</v>
      </c>
      <c r="Q135">
        <f>Table2[[#This Row],[x2]]+Table2[[#This Row],[x]]*Table2[[#This Row],[right3]]</f>
        <v>-145.41346000000001</v>
      </c>
      <c r="R135">
        <f>Table2[[#This Row],[y2]]+Table2[[#This Row],[y]]*Table2[[#This Row],[right3]]</f>
        <v>460.32953999999995</v>
      </c>
      <c r="S135" s="1">
        <f>Table2[[#This Row],[x2]]-Table2[[#This Row],[x]]*Table2[[#This Row],[left]]</f>
        <v>-134.38692</v>
      </c>
      <c r="T135" s="1">
        <f>Table2[[#This Row],[y2]]-Table2[[#This Row],[y]]*Table2[[#This Row],[left]]</f>
        <v>458.24807999999996</v>
      </c>
      <c r="U135" s="3">
        <f>Table2[[#This Row],[x2]]+Table2[[#This Row],[x]]*Table2[[#This Row],[dry_line]]</f>
        <v>-138.46459304000001</v>
      </c>
      <c r="V135" s="3">
        <f>Table2[[#This Row],[y2]]+Table2[[#This Row],[y]]*Table2[[#This Row],[dry_line]]</f>
        <v>459.01781495999995</v>
      </c>
      <c r="W135" s="3">
        <f>Table2[[#This Row],[z2]]+Table2[[#This Row],[z]]*Table2[[#This Row],[dry_line]]</f>
        <v>2.0103668799999999</v>
      </c>
      <c r="X135" s="3">
        <f>-Table2[[#This Row],[right3]]+Table2[[#This Row],[dry_line]]</f>
        <v>-7.1212</v>
      </c>
      <c r="Y135" s="3">
        <f>Table2[[#This Row],[left]]+Table2[[#This Row],[dry_line]]</f>
        <v>4.1787999999999998</v>
      </c>
    </row>
    <row r="136" spans="1:25" hidden="1" x14ac:dyDescent="0.25">
      <c r="A136">
        <v>134</v>
      </c>
      <c r="B136" t="b">
        <f>AND(Table2[[#This Row],[Row Labels]]&gt;=Sheet5!$J$43,Table2[[#This Row],[Row Labels]]&lt;=Sheet5!$K$43)</f>
        <v>0</v>
      </c>
      <c r="C136">
        <v>-2.1231</v>
      </c>
      <c r="D136">
        <f>-Table2[[#This Row],[dry_line]]</f>
        <v>2.1231</v>
      </c>
      <c r="E136">
        <v>-2.3915999999999999</v>
      </c>
      <c r="F136">
        <v>-0.98070000000000002</v>
      </c>
      <c r="G136">
        <v>0.15679999999999999</v>
      </c>
      <c r="H136">
        <v>0.1166</v>
      </c>
      <c r="I136">
        <v>-141.19659999999999</v>
      </c>
      <c r="J136">
        <v>454.39429999999999</v>
      </c>
      <c r="K136">
        <v>2.2846000000000002</v>
      </c>
      <c r="L136">
        <v>0</v>
      </c>
      <c r="M136">
        <v>619.06500000000005</v>
      </c>
      <c r="N136">
        <f>-Table2[[#This Row],[right3]]</f>
        <v>-5.1749999999999998</v>
      </c>
      <c r="O136">
        <v>6.1</v>
      </c>
      <c r="P136">
        <v>5.1749999999999998</v>
      </c>
      <c r="Q136">
        <f>Table2[[#This Row],[x2]]+Table2[[#This Row],[x]]*Table2[[#This Row],[right3]]</f>
        <v>-146.27172249999998</v>
      </c>
      <c r="R136">
        <f>Table2[[#This Row],[y2]]+Table2[[#This Row],[y]]*Table2[[#This Row],[right3]]</f>
        <v>455.20573999999999</v>
      </c>
      <c r="S136" s="1">
        <f>Table2[[#This Row],[x2]]-Table2[[#This Row],[x]]*Table2[[#This Row],[left]]</f>
        <v>-135.21432999999999</v>
      </c>
      <c r="T136" s="1">
        <f>Table2[[#This Row],[y2]]-Table2[[#This Row],[y]]*Table2[[#This Row],[left]]</f>
        <v>453.43781999999999</v>
      </c>
      <c r="U136" s="3">
        <f>Table2[[#This Row],[x2]]+Table2[[#This Row],[x]]*Table2[[#This Row],[dry_line]]</f>
        <v>-139.11447583</v>
      </c>
      <c r="V136" s="3">
        <f>Table2[[#This Row],[y2]]+Table2[[#This Row],[y]]*Table2[[#This Row],[dry_line]]</f>
        <v>454.06139791999999</v>
      </c>
      <c r="W136" s="3">
        <f>Table2[[#This Row],[z2]]+Table2[[#This Row],[z]]*Table2[[#This Row],[dry_line]]</f>
        <v>2.0370465400000004</v>
      </c>
      <c r="X136" s="3">
        <f>-Table2[[#This Row],[right3]]+Table2[[#This Row],[dry_line]]</f>
        <v>-7.2980999999999998</v>
      </c>
      <c r="Y136" s="3">
        <f>Table2[[#This Row],[left]]+Table2[[#This Row],[dry_line]]</f>
        <v>3.9768999999999997</v>
      </c>
    </row>
    <row r="137" spans="1:25" hidden="1" x14ac:dyDescent="0.25">
      <c r="A137">
        <v>135</v>
      </c>
      <c r="B137" t="b">
        <f>AND(Table2[[#This Row],[Row Labels]]&gt;=Sheet5!$J$43,Table2[[#This Row],[Row Labels]]&lt;=Sheet5!$K$43)</f>
        <v>0</v>
      </c>
      <c r="C137">
        <v>-2.3195000000000001</v>
      </c>
      <c r="D137">
        <f>-Table2[[#This Row],[dry_line]]</f>
        <v>2.3195000000000001</v>
      </c>
      <c r="E137">
        <v>-2.7486000000000002</v>
      </c>
      <c r="F137">
        <v>-0.98450000000000004</v>
      </c>
      <c r="G137">
        <v>0.13350000000000001</v>
      </c>
      <c r="H137">
        <v>0.1139</v>
      </c>
      <c r="I137">
        <v>-141.9503</v>
      </c>
      <c r="J137">
        <v>449.23320000000001</v>
      </c>
      <c r="K137">
        <v>2.3209</v>
      </c>
      <c r="L137">
        <v>0</v>
      </c>
      <c r="M137">
        <v>624.28099999999995</v>
      </c>
      <c r="N137">
        <f>-Table2[[#This Row],[right3]]</f>
        <v>-5.1749999999999998</v>
      </c>
      <c r="O137">
        <v>6.1</v>
      </c>
      <c r="P137">
        <v>5.1749999999999998</v>
      </c>
      <c r="Q137">
        <f>Table2[[#This Row],[x2]]+Table2[[#This Row],[x]]*Table2[[#This Row],[right3]]</f>
        <v>-147.04508749999999</v>
      </c>
      <c r="R137">
        <f>Table2[[#This Row],[y2]]+Table2[[#This Row],[y]]*Table2[[#This Row],[right3]]</f>
        <v>449.92406249999999</v>
      </c>
      <c r="S137" s="1">
        <f>Table2[[#This Row],[x2]]-Table2[[#This Row],[x]]*Table2[[#This Row],[left]]</f>
        <v>-135.94485</v>
      </c>
      <c r="T137" s="1">
        <f>Table2[[#This Row],[y2]]-Table2[[#This Row],[y]]*Table2[[#This Row],[left]]</f>
        <v>448.41885000000002</v>
      </c>
      <c r="U137" s="3">
        <f>Table2[[#This Row],[x2]]+Table2[[#This Row],[x]]*Table2[[#This Row],[dry_line]]</f>
        <v>-139.66675225</v>
      </c>
      <c r="V137" s="3">
        <f>Table2[[#This Row],[y2]]+Table2[[#This Row],[y]]*Table2[[#This Row],[dry_line]]</f>
        <v>448.92354675000001</v>
      </c>
      <c r="W137" s="3">
        <f>Table2[[#This Row],[z2]]+Table2[[#This Row],[z]]*Table2[[#This Row],[dry_line]]</f>
        <v>2.05670895</v>
      </c>
      <c r="X137" s="3">
        <f>-Table2[[#This Row],[right3]]+Table2[[#This Row],[dry_line]]</f>
        <v>-7.4945000000000004</v>
      </c>
      <c r="Y137" s="3">
        <f>Table2[[#This Row],[left]]+Table2[[#This Row],[dry_line]]</f>
        <v>3.7804999999999995</v>
      </c>
    </row>
    <row r="138" spans="1:25" hidden="1" x14ac:dyDescent="0.25">
      <c r="A138">
        <v>136</v>
      </c>
      <c r="B138" t="b">
        <f>AND(Table2[[#This Row],[Row Labels]]&gt;=Sheet5!$J$43,Table2[[#This Row],[Row Labels]]&lt;=Sheet5!$K$43)</f>
        <v>0</v>
      </c>
      <c r="C138">
        <v>-2.5023</v>
      </c>
      <c r="D138">
        <f>-Table2[[#This Row],[dry_line]]</f>
        <v>2.5023</v>
      </c>
      <c r="E138">
        <v>-3.0356000000000001</v>
      </c>
      <c r="F138">
        <v>-0.98770000000000002</v>
      </c>
      <c r="G138">
        <v>0.1109</v>
      </c>
      <c r="H138">
        <v>0.1099</v>
      </c>
      <c r="I138">
        <v>-142.59460000000001</v>
      </c>
      <c r="J138">
        <v>444.05560000000003</v>
      </c>
      <c r="K138">
        <v>2.3201999999999998</v>
      </c>
      <c r="L138">
        <v>0</v>
      </c>
      <c r="M138">
        <v>629.49900000000002</v>
      </c>
      <c r="N138">
        <f>-Table2[[#This Row],[right3]]</f>
        <v>-5.0999999999999996</v>
      </c>
      <c r="O138">
        <v>6.2</v>
      </c>
      <c r="P138">
        <v>5.0999999999999996</v>
      </c>
      <c r="Q138">
        <f>Table2[[#This Row],[x2]]+Table2[[#This Row],[x]]*Table2[[#This Row],[right3]]</f>
        <v>-147.63187000000002</v>
      </c>
      <c r="R138">
        <f>Table2[[#This Row],[y2]]+Table2[[#This Row],[y]]*Table2[[#This Row],[right3]]</f>
        <v>444.62119000000001</v>
      </c>
      <c r="S138" s="1">
        <f>Table2[[#This Row],[x2]]-Table2[[#This Row],[x]]*Table2[[#This Row],[left]]</f>
        <v>-136.47086000000002</v>
      </c>
      <c r="T138" s="1">
        <f>Table2[[#This Row],[y2]]-Table2[[#This Row],[y]]*Table2[[#This Row],[left]]</f>
        <v>443.36802</v>
      </c>
      <c r="U138" s="3">
        <f>Table2[[#This Row],[x2]]+Table2[[#This Row],[x]]*Table2[[#This Row],[dry_line]]</f>
        <v>-140.12307829000002</v>
      </c>
      <c r="V138" s="3">
        <f>Table2[[#This Row],[y2]]+Table2[[#This Row],[y]]*Table2[[#This Row],[dry_line]]</f>
        <v>443.77809493000001</v>
      </c>
      <c r="W138" s="3">
        <f>Table2[[#This Row],[z2]]+Table2[[#This Row],[z]]*Table2[[#This Row],[dry_line]]</f>
        <v>2.0451972299999999</v>
      </c>
      <c r="X138" s="3">
        <f>-Table2[[#This Row],[right3]]+Table2[[#This Row],[dry_line]]</f>
        <v>-7.6022999999999996</v>
      </c>
      <c r="Y138" s="3">
        <f>Table2[[#This Row],[left]]+Table2[[#This Row],[dry_line]]</f>
        <v>3.6977000000000002</v>
      </c>
    </row>
    <row r="139" spans="1:25" hidden="1" x14ac:dyDescent="0.25">
      <c r="A139">
        <v>137</v>
      </c>
      <c r="B139" t="b">
        <f>AND(Table2[[#This Row],[Row Labels]]&gt;=Sheet5!$J$43,Table2[[#This Row],[Row Labels]]&lt;=Sheet5!$K$43)</f>
        <v>0</v>
      </c>
      <c r="C139">
        <v>-2.7054</v>
      </c>
      <c r="D139">
        <f>-Table2[[#This Row],[dry_line]]</f>
        <v>2.7054</v>
      </c>
      <c r="E139">
        <v>-3.2692999999999999</v>
      </c>
      <c r="F139">
        <v>-0.99029999999999996</v>
      </c>
      <c r="G139">
        <v>8.8599999999999998E-2</v>
      </c>
      <c r="H139">
        <v>0.1066</v>
      </c>
      <c r="I139">
        <v>-143.2072</v>
      </c>
      <c r="J139">
        <v>438.07010000000002</v>
      </c>
      <c r="K139">
        <v>2.2865000000000002</v>
      </c>
      <c r="L139">
        <v>0</v>
      </c>
      <c r="M139">
        <v>635.51499999999999</v>
      </c>
      <c r="N139">
        <f>-Table2[[#This Row],[right3]]</f>
        <v>-5</v>
      </c>
      <c r="O139">
        <v>6.3250000000000002</v>
      </c>
      <c r="P139">
        <v>5</v>
      </c>
      <c r="Q139">
        <f>Table2[[#This Row],[x2]]+Table2[[#This Row],[x]]*Table2[[#This Row],[right3]]</f>
        <v>-148.15870000000001</v>
      </c>
      <c r="R139">
        <f>Table2[[#This Row],[y2]]+Table2[[#This Row],[y]]*Table2[[#This Row],[right3]]</f>
        <v>438.51310000000001</v>
      </c>
      <c r="S139" s="1">
        <f>Table2[[#This Row],[x2]]-Table2[[#This Row],[x]]*Table2[[#This Row],[left]]</f>
        <v>-136.94355250000001</v>
      </c>
      <c r="T139" s="1">
        <f>Table2[[#This Row],[y2]]-Table2[[#This Row],[y]]*Table2[[#This Row],[left]]</f>
        <v>437.509705</v>
      </c>
      <c r="U139" s="3">
        <f>Table2[[#This Row],[x2]]+Table2[[#This Row],[x]]*Table2[[#This Row],[dry_line]]</f>
        <v>-140.52804237999999</v>
      </c>
      <c r="V139" s="3">
        <f>Table2[[#This Row],[y2]]+Table2[[#This Row],[y]]*Table2[[#This Row],[dry_line]]</f>
        <v>437.83040156000004</v>
      </c>
      <c r="W139" s="3">
        <f>Table2[[#This Row],[z2]]+Table2[[#This Row],[z]]*Table2[[#This Row],[dry_line]]</f>
        <v>1.9981043600000001</v>
      </c>
      <c r="X139" s="3">
        <f>-Table2[[#This Row],[right3]]+Table2[[#This Row],[dry_line]]</f>
        <v>-7.7054</v>
      </c>
      <c r="Y139" s="3">
        <f>Table2[[#This Row],[left]]+Table2[[#This Row],[dry_line]]</f>
        <v>3.6196000000000002</v>
      </c>
    </row>
    <row r="140" spans="1:25" hidden="1" x14ac:dyDescent="0.25">
      <c r="A140">
        <v>138</v>
      </c>
      <c r="B140" t="b">
        <f>AND(Table2[[#This Row],[Row Labels]]&gt;=Sheet5!$J$43,Table2[[#This Row],[Row Labels]]&lt;=Sheet5!$K$43)</f>
        <v>0</v>
      </c>
      <c r="C140">
        <v>-2.9081000000000001</v>
      </c>
      <c r="D140">
        <f>-Table2[[#This Row],[dry_line]]</f>
        <v>2.9081000000000001</v>
      </c>
      <c r="E140">
        <v>-3.3965999999999998</v>
      </c>
      <c r="F140">
        <v>-0.99260000000000004</v>
      </c>
      <c r="G140">
        <v>6.8099999999999994E-2</v>
      </c>
      <c r="H140">
        <v>0.10059999999999999</v>
      </c>
      <c r="I140">
        <v>-143.6807</v>
      </c>
      <c r="J140">
        <v>432.0292</v>
      </c>
      <c r="K140">
        <v>2.2298</v>
      </c>
      <c r="L140">
        <v>0</v>
      </c>
      <c r="M140">
        <v>641.57500000000005</v>
      </c>
      <c r="N140">
        <f>-Table2[[#This Row],[right3]]</f>
        <v>-4.9000000000000004</v>
      </c>
      <c r="O140">
        <v>6.4749999999999996</v>
      </c>
      <c r="P140">
        <v>4.9000000000000004</v>
      </c>
      <c r="Q140">
        <f>Table2[[#This Row],[x2]]+Table2[[#This Row],[x]]*Table2[[#This Row],[right3]]</f>
        <v>-148.54444000000001</v>
      </c>
      <c r="R140">
        <f>Table2[[#This Row],[y2]]+Table2[[#This Row],[y]]*Table2[[#This Row],[right3]]</f>
        <v>432.36288999999999</v>
      </c>
      <c r="S140" s="1">
        <f>Table2[[#This Row],[x2]]-Table2[[#This Row],[x]]*Table2[[#This Row],[left]]</f>
        <v>-137.253615</v>
      </c>
      <c r="T140" s="1">
        <f>Table2[[#This Row],[y2]]-Table2[[#This Row],[y]]*Table2[[#This Row],[left]]</f>
        <v>431.58825250000001</v>
      </c>
      <c r="U140" s="3">
        <f>Table2[[#This Row],[x2]]+Table2[[#This Row],[x]]*Table2[[#This Row],[dry_line]]</f>
        <v>-140.79411994</v>
      </c>
      <c r="V140" s="3">
        <f>Table2[[#This Row],[y2]]+Table2[[#This Row],[y]]*Table2[[#This Row],[dry_line]]</f>
        <v>431.83115838999998</v>
      </c>
      <c r="W140" s="3">
        <f>Table2[[#This Row],[z2]]+Table2[[#This Row],[z]]*Table2[[#This Row],[dry_line]]</f>
        <v>1.9372451399999999</v>
      </c>
      <c r="X140" s="3">
        <f>-Table2[[#This Row],[right3]]+Table2[[#This Row],[dry_line]]</f>
        <v>-7.8081000000000005</v>
      </c>
      <c r="Y140" s="3">
        <f>Table2[[#This Row],[left]]+Table2[[#This Row],[dry_line]]</f>
        <v>3.5668999999999995</v>
      </c>
    </row>
    <row r="141" spans="1:25" hidden="1" x14ac:dyDescent="0.25">
      <c r="A141">
        <v>139</v>
      </c>
      <c r="B141" t="b">
        <f>AND(Table2[[#This Row],[Row Labels]]&gt;=Sheet5!$J$43,Table2[[#This Row],[Row Labels]]&lt;=Sheet5!$K$43)</f>
        <v>0</v>
      </c>
      <c r="C141">
        <v>-3.0605000000000002</v>
      </c>
      <c r="D141">
        <f>-Table2[[#This Row],[dry_line]]</f>
        <v>3.0605000000000002</v>
      </c>
      <c r="E141">
        <v>-3.4295</v>
      </c>
      <c r="F141">
        <v>-0.99419999999999997</v>
      </c>
      <c r="G141">
        <v>4.9399999999999999E-2</v>
      </c>
      <c r="H141">
        <v>9.5600000000000004E-2</v>
      </c>
      <c r="I141">
        <v>-143.9915</v>
      </c>
      <c r="J141">
        <v>426.85570000000001</v>
      </c>
      <c r="K141">
        <v>2.1446000000000001</v>
      </c>
      <c r="L141">
        <v>0</v>
      </c>
      <c r="M141">
        <v>646.75900000000001</v>
      </c>
      <c r="N141">
        <f>-Table2[[#This Row],[right3]]</f>
        <v>-4.7750000000000004</v>
      </c>
      <c r="O141">
        <v>6.55</v>
      </c>
      <c r="P141">
        <v>4.7750000000000004</v>
      </c>
      <c r="Q141">
        <f>Table2[[#This Row],[x2]]+Table2[[#This Row],[x]]*Table2[[#This Row],[right3]]</f>
        <v>-148.73880500000001</v>
      </c>
      <c r="R141">
        <f>Table2[[#This Row],[y2]]+Table2[[#This Row],[y]]*Table2[[#This Row],[right3]]</f>
        <v>427.09158500000001</v>
      </c>
      <c r="S141" s="1">
        <f>Table2[[#This Row],[x2]]-Table2[[#This Row],[x]]*Table2[[#This Row],[left]]</f>
        <v>-137.47949</v>
      </c>
      <c r="T141" s="1">
        <f>Table2[[#This Row],[y2]]-Table2[[#This Row],[y]]*Table2[[#This Row],[left]]</f>
        <v>426.53213</v>
      </c>
      <c r="U141" s="3">
        <f>Table2[[#This Row],[x2]]+Table2[[#This Row],[x]]*Table2[[#This Row],[dry_line]]</f>
        <v>-140.94875089999999</v>
      </c>
      <c r="V141" s="3">
        <f>Table2[[#This Row],[y2]]+Table2[[#This Row],[y]]*Table2[[#This Row],[dry_line]]</f>
        <v>426.70451130000004</v>
      </c>
      <c r="W141" s="3">
        <f>Table2[[#This Row],[z2]]+Table2[[#This Row],[z]]*Table2[[#This Row],[dry_line]]</f>
        <v>1.8520162</v>
      </c>
      <c r="X141" s="3">
        <f>-Table2[[#This Row],[right3]]+Table2[[#This Row],[dry_line]]</f>
        <v>-7.8355000000000006</v>
      </c>
      <c r="Y141" s="3">
        <f>Table2[[#This Row],[left]]+Table2[[#This Row],[dry_line]]</f>
        <v>3.4894999999999996</v>
      </c>
    </row>
    <row r="142" spans="1:25" hidden="1" x14ac:dyDescent="0.25">
      <c r="A142">
        <v>140</v>
      </c>
      <c r="B142" t="b">
        <f>AND(Table2[[#This Row],[Row Labels]]&gt;=Sheet5!$J$43,Table2[[#This Row],[Row Labels]]&lt;=Sheet5!$K$43)</f>
        <v>0</v>
      </c>
      <c r="C142">
        <v>-3.2225000000000001</v>
      </c>
      <c r="D142">
        <f>-Table2[[#This Row],[dry_line]]</f>
        <v>3.2225000000000001</v>
      </c>
      <c r="E142">
        <v>-3.3677000000000001</v>
      </c>
      <c r="F142">
        <v>-0.99539999999999995</v>
      </c>
      <c r="G142">
        <v>3.2099999999999997E-2</v>
      </c>
      <c r="H142">
        <v>9.06E-2</v>
      </c>
      <c r="I142">
        <v>-144.2115</v>
      </c>
      <c r="J142">
        <v>421.70580000000001</v>
      </c>
      <c r="K142">
        <v>2.0432000000000001</v>
      </c>
      <c r="L142">
        <v>0</v>
      </c>
      <c r="M142">
        <v>651.91399999999999</v>
      </c>
      <c r="N142">
        <f>-Table2[[#This Row],[right3]]</f>
        <v>-4.7750000000000004</v>
      </c>
      <c r="O142">
        <v>6.5250000000000004</v>
      </c>
      <c r="P142">
        <v>4.7750000000000004</v>
      </c>
      <c r="Q142">
        <f>Table2[[#This Row],[x2]]+Table2[[#This Row],[x]]*Table2[[#This Row],[right3]]</f>
        <v>-148.96453500000001</v>
      </c>
      <c r="R142">
        <f>Table2[[#This Row],[y2]]+Table2[[#This Row],[y]]*Table2[[#This Row],[right3]]</f>
        <v>421.85907750000001</v>
      </c>
      <c r="S142" s="1">
        <f>Table2[[#This Row],[x2]]-Table2[[#This Row],[x]]*Table2[[#This Row],[left]]</f>
        <v>-137.71651500000002</v>
      </c>
      <c r="T142" s="1">
        <f>Table2[[#This Row],[y2]]-Table2[[#This Row],[y]]*Table2[[#This Row],[left]]</f>
        <v>421.49634750000001</v>
      </c>
      <c r="U142" s="3">
        <f>Table2[[#This Row],[x2]]+Table2[[#This Row],[x]]*Table2[[#This Row],[dry_line]]</f>
        <v>-141.00382350000001</v>
      </c>
      <c r="V142" s="3">
        <f>Table2[[#This Row],[y2]]+Table2[[#This Row],[y]]*Table2[[#This Row],[dry_line]]</f>
        <v>421.60235775000001</v>
      </c>
      <c r="W142" s="3">
        <f>Table2[[#This Row],[z2]]+Table2[[#This Row],[z]]*Table2[[#This Row],[dry_line]]</f>
        <v>1.7512415000000001</v>
      </c>
      <c r="X142" s="3">
        <f>-Table2[[#This Row],[right3]]+Table2[[#This Row],[dry_line]]</f>
        <v>-7.9975000000000005</v>
      </c>
      <c r="Y142" s="3">
        <f>Table2[[#This Row],[left]]+Table2[[#This Row],[dry_line]]</f>
        <v>3.3025000000000002</v>
      </c>
    </row>
    <row r="143" spans="1:25" hidden="1" x14ac:dyDescent="0.25">
      <c r="A143">
        <v>141</v>
      </c>
      <c r="B143" t="b">
        <f>AND(Table2[[#This Row],[Row Labels]]&gt;=Sheet5!$J$43,Table2[[#This Row],[Row Labels]]&lt;=Sheet5!$K$43)</f>
        <v>0</v>
      </c>
      <c r="C143">
        <v>-3.2671000000000001</v>
      </c>
      <c r="D143">
        <f>-Table2[[#This Row],[dry_line]]</f>
        <v>3.2671000000000001</v>
      </c>
      <c r="E143">
        <v>-3.1745999999999999</v>
      </c>
      <c r="F143">
        <v>-0.99619999999999997</v>
      </c>
      <c r="G143">
        <v>1.7100000000000001E-2</v>
      </c>
      <c r="H143">
        <v>8.5400000000000004E-2</v>
      </c>
      <c r="I143">
        <v>-144.34119999999999</v>
      </c>
      <c r="J143">
        <v>416.61149999999998</v>
      </c>
      <c r="K143">
        <v>1.9308000000000001</v>
      </c>
      <c r="L143">
        <v>0</v>
      </c>
      <c r="M143">
        <v>657.01099999999997</v>
      </c>
      <c r="N143">
        <f>-Table2[[#This Row],[right3]]</f>
        <v>-4.8250000000000002</v>
      </c>
      <c r="O143">
        <v>6.45</v>
      </c>
      <c r="P143">
        <v>4.8250000000000002</v>
      </c>
      <c r="Q143">
        <f>Table2[[#This Row],[x2]]+Table2[[#This Row],[x]]*Table2[[#This Row],[right3]]</f>
        <v>-149.147865</v>
      </c>
      <c r="R143">
        <f>Table2[[#This Row],[y2]]+Table2[[#This Row],[y]]*Table2[[#This Row],[right3]]</f>
        <v>416.6940075</v>
      </c>
      <c r="S143" s="1">
        <f>Table2[[#This Row],[x2]]-Table2[[#This Row],[x]]*Table2[[#This Row],[left]]</f>
        <v>-137.91570999999999</v>
      </c>
      <c r="T143" s="1">
        <f>Table2[[#This Row],[y2]]-Table2[[#This Row],[y]]*Table2[[#This Row],[left]]</f>
        <v>416.50120499999997</v>
      </c>
      <c r="U143" s="3">
        <f>Table2[[#This Row],[x2]]+Table2[[#This Row],[x]]*Table2[[#This Row],[dry_line]]</f>
        <v>-141.08651497999998</v>
      </c>
      <c r="V143" s="3">
        <f>Table2[[#This Row],[y2]]+Table2[[#This Row],[y]]*Table2[[#This Row],[dry_line]]</f>
        <v>416.55563258999996</v>
      </c>
      <c r="W143" s="3">
        <f>Table2[[#This Row],[z2]]+Table2[[#This Row],[z]]*Table2[[#This Row],[dry_line]]</f>
        <v>1.6517896599999999</v>
      </c>
      <c r="X143" s="3">
        <f>-Table2[[#This Row],[right3]]+Table2[[#This Row],[dry_line]]</f>
        <v>-8.0921000000000003</v>
      </c>
      <c r="Y143" s="3">
        <f>Table2[[#This Row],[left]]+Table2[[#This Row],[dry_line]]</f>
        <v>3.1829000000000001</v>
      </c>
    </row>
    <row r="144" spans="1:25" hidden="1" x14ac:dyDescent="0.25">
      <c r="A144">
        <v>142</v>
      </c>
      <c r="B144" t="b">
        <f>AND(Table2[[#This Row],[Row Labels]]&gt;=Sheet5!$J$43,Table2[[#This Row],[Row Labels]]&lt;=Sheet5!$K$43)</f>
        <v>0</v>
      </c>
      <c r="C144">
        <v>-3.1579000000000002</v>
      </c>
      <c r="D144">
        <f>-Table2[[#This Row],[dry_line]]</f>
        <v>3.1579000000000002</v>
      </c>
      <c r="E144">
        <v>-2.8168000000000002</v>
      </c>
      <c r="F144">
        <v>-0.99680000000000002</v>
      </c>
      <c r="G144">
        <v>7.1000000000000004E-3</v>
      </c>
      <c r="H144">
        <v>7.9600000000000004E-2</v>
      </c>
      <c r="I144">
        <v>-144.40469999999999</v>
      </c>
      <c r="J144">
        <v>411.5951</v>
      </c>
      <c r="K144">
        <v>1.8125</v>
      </c>
      <c r="L144">
        <v>0</v>
      </c>
      <c r="M144">
        <v>662.03</v>
      </c>
      <c r="N144">
        <f>-Table2[[#This Row],[right3]]</f>
        <v>-4.9249999999999998</v>
      </c>
      <c r="O144">
        <v>6.3</v>
      </c>
      <c r="P144">
        <v>4.9249999999999998</v>
      </c>
      <c r="Q144">
        <f>Table2[[#This Row],[x2]]+Table2[[#This Row],[x]]*Table2[[#This Row],[right3]]</f>
        <v>-149.31394</v>
      </c>
      <c r="R144">
        <f>Table2[[#This Row],[y2]]+Table2[[#This Row],[y]]*Table2[[#This Row],[right3]]</f>
        <v>411.6300675</v>
      </c>
      <c r="S144" s="1">
        <f>Table2[[#This Row],[x2]]-Table2[[#This Row],[x]]*Table2[[#This Row],[left]]</f>
        <v>-138.12485999999998</v>
      </c>
      <c r="T144" s="1">
        <f>Table2[[#This Row],[y2]]-Table2[[#This Row],[y]]*Table2[[#This Row],[left]]</f>
        <v>411.55036999999999</v>
      </c>
      <c r="U144" s="3">
        <f>Table2[[#This Row],[x2]]+Table2[[#This Row],[x]]*Table2[[#This Row],[dry_line]]</f>
        <v>-141.25690527999998</v>
      </c>
      <c r="V144" s="3">
        <f>Table2[[#This Row],[y2]]+Table2[[#This Row],[y]]*Table2[[#This Row],[dry_line]]</f>
        <v>411.57267890999998</v>
      </c>
      <c r="W144" s="3">
        <f>Table2[[#This Row],[z2]]+Table2[[#This Row],[z]]*Table2[[#This Row],[dry_line]]</f>
        <v>1.56113116</v>
      </c>
      <c r="X144" s="3">
        <f>-Table2[[#This Row],[right3]]+Table2[[#This Row],[dry_line]]</f>
        <v>-8.0829000000000004</v>
      </c>
      <c r="Y144" s="3">
        <f>Table2[[#This Row],[left]]+Table2[[#This Row],[dry_line]]</f>
        <v>3.1420999999999997</v>
      </c>
    </row>
    <row r="145" spans="1:25" hidden="1" x14ac:dyDescent="0.25">
      <c r="A145">
        <v>143</v>
      </c>
      <c r="B145" t="b">
        <f>AND(Table2[[#This Row],[Row Labels]]&gt;=Sheet5!$J$43,Table2[[#This Row],[Row Labels]]&lt;=Sheet5!$K$43)</f>
        <v>0</v>
      </c>
      <c r="C145">
        <v>-2.8862999999999999</v>
      </c>
      <c r="D145">
        <f>-Table2[[#This Row],[dry_line]]</f>
        <v>2.8862999999999999</v>
      </c>
      <c r="E145">
        <v>-2.278</v>
      </c>
      <c r="F145">
        <v>-0.99760000000000004</v>
      </c>
      <c r="G145">
        <v>5.7999999999999996E-3</v>
      </c>
      <c r="H145">
        <v>6.9599999999999995E-2</v>
      </c>
      <c r="I145">
        <v>-144.43289999999999</v>
      </c>
      <c r="J145">
        <v>406.53100000000001</v>
      </c>
      <c r="K145">
        <v>1.6818</v>
      </c>
      <c r="L145">
        <v>0</v>
      </c>
      <c r="M145">
        <v>667.09500000000003</v>
      </c>
      <c r="N145">
        <f>-Table2[[#This Row],[right3]]</f>
        <v>-5.05</v>
      </c>
      <c r="O145">
        <v>6.25</v>
      </c>
      <c r="P145">
        <v>5.05</v>
      </c>
      <c r="Q145">
        <f>Table2[[#This Row],[x2]]+Table2[[#This Row],[x]]*Table2[[#This Row],[right3]]</f>
        <v>-149.47077999999999</v>
      </c>
      <c r="R145">
        <f>Table2[[#This Row],[y2]]+Table2[[#This Row],[y]]*Table2[[#This Row],[right3]]</f>
        <v>406.56029000000001</v>
      </c>
      <c r="S145" s="1">
        <f>Table2[[#This Row],[x2]]-Table2[[#This Row],[x]]*Table2[[#This Row],[left]]</f>
        <v>-138.19789999999998</v>
      </c>
      <c r="T145" s="1">
        <f>Table2[[#This Row],[y2]]-Table2[[#This Row],[y]]*Table2[[#This Row],[left]]</f>
        <v>406.49475000000001</v>
      </c>
      <c r="U145" s="3">
        <f>Table2[[#This Row],[x2]]+Table2[[#This Row],[x]]*Table2[[#This Row],[dry_line]]</f>
        <v>-141.55352711999998</v>
      </c>
      <c r="V145" s="3">
        <f>Table2[[#This Row],[y2]]+Table2[[#This Row],[y]]*Table2[[#This Row],[dry_line]]</f>
        <v>406.51425946000001</v>
      </c>
      <c r="W145" s="3">
        <f>Table2[[#This Row],[z2]]+Table2[[#This Row],[z]]*Table2[[#This Row],[dry_line]]</f>
        <v>1.4809135200000001</v>
      </c>
      <c r="X145" s="3">
        <f>-Table2[[#This Row],[right3]]+Table2[[#This Row],[dry_line]]</f>
        <v>-7.9362999999999992</v>
      </c>
      <c r="Y145" s="3">
        <f>Table2[[#This Row],[left]]+Table2[[#This Row],[dry_line]]</f>
        <v>3.3637000000000001</v>
      </c>
    </row>
    <row r="146" spans="1:25" hidden="1" x14ac:dyDescent="0.25">
      <c r="A146">
        <v>144</v>
      </c>
      <c r="B146" t="b">
        <f>AND(Table2[[#This Row],[Row Labels]]&gt;=Sheet5!$J$43,Table2[[#This Row],[Row Labels]]&lt;=Sheet5!$K$43)</f>
        <v>0</v>
      </c>
      <c r="C146">
        <v>-2.4727000000000001</v>
      </c>
      <c r="D146">
        <f>-Table2[[#This Row],[dry_line]]</f>
        <v>2.4727000000000001</v>
      </c>
      <c r="E146">
        <v>-1.5881000000000001</v>
      </c>
      <c r="F146">
        <v>-0.99819999999999998</v>
      </c>
      <c r="G146">
        <v>1.5800000000000002E-2</v>
      </c>
      <c r="H146">
        <v>5.8000000000000003E-2</v>
      </c>
      <c r="I146">
        <v>-144.4836</v>
      </c>
      <c r="J146">
        <v>401.33499999999998</v>
      </c>
      <c r="K146">
        <v>1.5310999999999999</v>
      </c>
      <c r="L146">
        <v>0</v>
      </c>
      <c r="M146">
        <v>672.29399999999998</v>
      </c>
      <c r="N146">
        <f>-Table2[[#This Row],[right3]]</f>
        <v>-5.0750000000000002</v>
      </c>
      <c r="O146">
        <v>4.5750000000000002</v>
      </c>
      <c r="P146">
        <v>5.0750000000000002</v>
      </c>
      <c r="Q146">
        <f>Table2[[#This Row],[x2]]+Table2[[#This Row],[x]]*Table2[[#This Row],[right3]]</f>
        <v>-149.549465</v>
      </c>
      <c r="R146">
        <f>Table2[[#This Row],[y2]]+Table2[[#This Row],[y]]*Table2[[#This Row],[right3]]</f>
        <v>401.41518499999995</v>
      </c>
      <c r="S146" s="1">
        <f>Table2[[#This Row],[x2]]-Table2[[#This Row],[x]]*Table2[[#This Row],[left]]</f>
        <v>-139.91683499999999</v>
      </c>
      <c r="T146" s="1">
        <f>Table2[[#This Row],[y2]]-Table2[[#This Row],[y]]*Table2[[#This Row],[left]]</f>
        <v>401.26271499999996</v>
      </c>
      <c r="U146" s="3">
        <f>Table2[[#This Row],[x2]]+Table2[[#This Row],[x]]*Table2[[#This Row],[dry_line]]</f>
        <v>-142.01535085999998</v>
      </c>
      <c r="V146" s="3">
        <f>Table2[[#This Row],[y2]]+Table2[[#This Row],[y]]*Table2[[#This Row],[dry_line]]</f>
        <v>401.29593133999998</v>
      </c>
      <c r="W146" s="3">
        <f>Table2[[#This Row],[z2]]+Table2[[#This Row],[z]]*Table2[[#This Row],[dry_line]]</f>
        <v>1.3876833999999998</v>
      </c>
      <c r="X146" s="3">
        <f>-Table2[[#This Row],[right3]]+Table2[[#This Row],[dry_line]]</f>
        <v>-7.5477000000000007</v>
      </c>
      <c r="Y146" s="3">
        <f>Table2[[#This Row],[left]]+Table2[[#This Row],[dry_line]]</f>
        <v>2.1023000000000001</v>
      </c>
    </row>
    <row r="147" spans="1:25" hidden="1" x14ac:dyDescent="0.25">
      <c r="A147">
        <v>145</v>
      </c>
      <c r="B147" t="b">
        <f>AND(Table2[[#This Row],[Row Labels]]&gt;=Sheet5!$J$43,Table2[[#This Row],[Row Labels]]&lt;=Sheet5!$K$43)</f>
        <v>0</v>
      </c>
      <c r="C147">
        <v>-1.905</v>
      </c>
      <c r="D147">
        <f>-Table2[[#This Row],[dry_line]]</f>
        <v>1.905</v>
      </c>
      <c r="E147">
        <v>-0.80689999999999995</v>
      </c>
      <c r="F147">
        <v>-0.99860000000000004</v>
      </c>
      <c r="G147">
        <v>3.5200000000000002E-2</v>
      </c>
      <c r="H147">
        <v>3.8699999999999998E-2</v>
      </c>
      <c r="I147">
        <v>-144.61019999999999</v>
      </c>
      <c r="J147">
        <v>396.32229999999998</v>
      </c>
      <c r="K147">
        <v>1.4177999999999999</v>
      </c>
      <c r="L147">
        <v>0</v>
      </c>
      <c r="M147">
        <v>677.30899999999997</v>
      </c>
      <c r="N147">
        <f>-Table2[[#This Row],[right3]]</f>
        <v>-4.9749999999999996</v>
      </c>
      <c r="O147">
        <v>4.7249999999999996</v>
      </c>
      <c r="P147">
        <v>4.9749999999999996</v>
      </c>
      <c r="Q147">
        <f>Table2[[#This Row],[x2]]+Table2[[#This Row],[x]]*Table2[[#This Row],[right3]]</f>
        <v>-149.57823499999998</v>
      </c>
      <c r="R147">
        <f>Table2[[#This Row],[y2]]+Table2[[#This Row],[y]]*Table2[[#This Row],[right3]]</f>
        <v>396.49741999999998</v>
      </c>
      <c r="S147" s="1">
        <f>Table2[[#This Row],[x2]]-Table2[[#This Row],[x]]*Table2[[#This Row],[left]]</f>
        <v>-139.89181499999998</v>
      </c>
      <c r="T147" s="1">
        <f>Table2[[#This Row],[y2]]-Table2[[#This Row],[y]]*Table2[[#This Row],[left]]</f>
        <v>396.15598</v>
      </c>
      <c r="U147" s="3">
        <f>Table2[[#This Row],[x2]]+Table2[[#This Row],[x]]*Table2[[#This Row],[dry_line]]</f>
        <v>-142.70786699999999</v>
      </c>
      <c r="V147" s="3">
        <f>Table2[[#This Row],[y2]]+Table2[[#This Row],[y]]*Table2[[#This Row],[dry_line]]</f>
        <v>396.255244</v>
      </c>
      <c r="W147" s="3">
        <f>Table2[[#This Row],[z2]]+Table2[[#This Row],[z]]*Table2[[#This Row],[dry_line]]</f>
        <v>1.3440764999999999</v>
      </c>
      <c r="X147" s="3">
        <f>-Table2[[#This Row],[right3]]+Table2[[#This Row],[dry_line]]</f>
        <v>-6.88</v>
      </c>
      <c r="Y147" s="3">
        <f>Table2[[#This Row],[left]]+Table2[[#This Row],[dry_line]]</f>
        <v>2.8199999999999994</v>
      </c>
    </row>
    <row r="148" spans="1:25" hidden="1" x14ac:dyDescent="0.25">
      <c r="A148">
        <v>146</v>
      </c>
      <c r="B148" t="b">
        <f>AND(Table2[[#This Row],[Row Labels]]&gt;=Sheet5!$J$43,Table2[[#This Row],[Row Labels]]&lt;=Sheet5!$K$43)</f>
        <v>0</v>
      </c>
      <c r="C148">
        <v>-1.1952</v>
      </c>
      <c r="D148">
        <f>-Table2[[#This Row],[dry_line]]</f>
        <v>1.1952</v>
      </c>
      <c r="E148">
        <v>8.5900000000000004E-2</v>
      </c>
      <c r="F148">
        <v>-0.99790000000000001</v>
      </c>
      <c r="G148">
        <v>6.2199999999999998E-2</v>
      </c>
      <c r="H148">
        <v>1.5299999999999999E-2</v>
      </c>
      <c r="I148">
        <v>-144.84960000000001</v>
      </c>
      <c r="J148">
        <v>391.1866</v>
      </c>
      <c r="K148">
        <v>1.3070999999999999</v>
      </c>
      <c r="L148">
        <v>0</v>
      </c>
      <c r="M148">
        <v>682.452</v>
      </c>
      <c r="N148">
        <f>-Table2[[#This Row],[right3]]</f>
        <v>-4.8499999999999996</v>
      </c>
      <c r="O148">
        <v>4.9249999999999998</v>
      </c>
      <c r="P148">
        <v>4.8499999999999996</v>
      </c>
      <c r="Q148">
        <f>Table2[[#This Row],[x2]]+Table2[[#This Row],[x]]*Table2[[#This Row],[right3]]</f>
        <v>-149.689415</v>
      </c>
      <c r="R148">
        <f>Table2[[#This Row],[y2]]+Table2[[#This Row],[y]]*Table2[[#This Row],[right3]]</f>
        <v>391.48827</v>
      </c>
      <c r="S148" s="1">
        <f>Table2[[#This Row],[x2]]-Table2[[#This Row],[x]]*Table2[[#This Row],[left]]</f>
        <v>-139.93494250000001</v>
      </c>
      <c r="T148" s="1">
        <f>Table2[[#This Row],[y2]]-Table2[[#This Row],[y]]*Table2[[#This Row],[left]]</f>
        <v>390.88026500000001</v>
      </c>
      <c r="U148" s="3">
        <f>Table2[[#This Row],[x2]]+Table2[[#This Row],[x]]*Table2[[#This Row],[dry_line]]</f>
        <v>-143.65690992</v>
      </c>
      <c r="V148" s="3">
        <f>Table2[[#This Row],[y2]]+Table2[[#This Row],[y]]*Table2[[#This Row],[dry_line]]</f>
        <v>391.11225855999999</v>
      </c>
      <c r="W148" s="3">
        <f>Table2[[#This Row],[z2]]+Table2[[#This Row],[z]]*Table2[[#This Row],[dry_line]]</f>
        <v>1.28881344</v>
      </c>
      <c r="X148" s="3">
        <f>-Table2[[#This Row],[right3]]+Table2[[#This Row],[dry_line]]</f>
        <v>-6.0451999999999995</v>
      </c>
      <c r="Y148" s="3">
        <f>Table2[[#This Row],[left]]+Table2[[#This Row],[dry_line]]</f>
        <v>3.7298</v>
      </c>
    </row>
    <row r="149" spans="1:25" hidden="1" x14ac:dyDescent="0.25">
      <c r="A149">
        <v>147</v>
      </c>
      <c r="B149" t="b">
        <f>AND(Table2[[#This Row],[Row Labels]]&gt;=Sheet5!$J$43,Table2[[#This Row],[Row Labels]]&lt;=Sheet5!$K$43)</f>
        <v>0</v>
      </c>
      <c r="C149">
        <v>-0.39779999999999999</v>
      </c>
      <c r="D149">
        <f>-Table2[[#This Row],[dry_line]]</f>
        <v>0.39779999999999999</v>
      </c>
      <c r="E149">
        <v>0.97170000000000001</v>
      </c>
      <c r="F149">
        <v>-0.99429999999999996</v>
      </c>
      <c r="G149">
        <v>0.1057</v>
      </c>
      <c r="H149">
        <v>-1.46E-2</v>
      </c>
      <c r="I149">
        <v>-145.2457</v>
      </c>
      <c r="J149">
        <v>386.16890000000001</v>
      </c>
      <c r="K149">
        <v>1.2215</v>
      </c>
      <c r="L149">
        <v>0</v>
      </c>
      <c r="M149">
        <v>687.48599999999999</v>
      </c>
      <c r="N149">
        <f>-Table2[[#This Row],[right3]]</f>
        <v>-4.6500000000000004</v>
      </c>
      <c r="O149">
        <v>5.05</v>
      </c>
      <c r="P149">
        <v>4.6500000000000004</v>
      </c>
      <c r="Q149">
        <f>Table2[[#This Row],[x2]]+Table2[[#This Row],[x]]*Table2[[#This Row],[right3]]</f>
        <v>-149.86919499999999</v>
      </c>
      <c r="R149">
        <f>Table2[[#This Row],[y2]]+Table2[[#This Row],[y]]*Table2[[#This Row],[right3]]</f>
        <v>386.66040500000003</v>
      </c>
      <c r="S149" s="1">
        <f>Table2[[#This Row],[x2]]-Table2[[#This Row],[x]]*Table2[[#This Row],[left]]</f>
        <v>-140.22448499999999</v>
      </c>
      <c r="T149" s="1">
        <f>Table2[[#This Row],[y2]]-Table2[[#This Row],[y]]*Table2[[#This Row],[left]]</f>
        <v>385.63511499999998</v>
      </c>
      <c r="U149" s="3">
        <f>Table2[[#This Row],[x2]]+Table2[[#This Row],[x]]*Table2[[#This Row],[dry_line]]</f>
        <v>-144.85016745999999</v>
      </c>
      <c r="V149" s="3">
        <f>Table2[[#This Row],[y2]]+Table2[[#This Row],[y]]*Table2[[#This Row],[dry_line]]</f>
        <v>386.12685254000002</v>
      </c>
      <c r="W149" s="3">
        <f>Table2[[#This Row],[z2]]+Table2[[#This Row],[z]]*Table2[[#This Row],[dry_line]]</f>
        <v>1.2273078800000001</v>
      </c>
      <c r="X149" s="3">
        <f>-Table2[[#This Row],[right3]]+Table2[[#This Row],[dry_line]]</f>
        <v>-5.0478000000000005</v>
      </c>
      <c r="Y149" s="3">
        <f>Table2[[#This Row],[left]]+Table2[[#This Row],[dry_line]]</f>
        <v>4.6521999999999997</v>
      </c>
    </row>
    <row r="150" spans="1:25" hidden="1" x14ac:dyDescent="0.25">
      <c r="A150">
        <v>148</v>
      </c>
      <c r="B150" t="b">
        <f>AND(Table2[[#This Row],[Row Labels]]&gt;=Sheet5!$J$43,Table2[[#This Row],[Row Labels]]&lt;=Sheet5!$K$43)</f>
        <v>0</v>
      </c>
      <c r="C150">
        <v>0.4269</v>
      </c>
      <c r="D150">
        <f>-Table2[[#This Row],[dry_line]]</f>
        <v>-0.4269</v>
      </c>
      <c r="E150">
        <v>1.8254999999999999</v>
      </c>
      <c r="F150">
        <v>-0.9849</v>
      </c>
      <c r="G150">
        <v>0.16819999999999999</v>
      </c>
      <c r="H150">
        <v>-4.2200000000000001E-2</v>
      </c>
      <c r="I150">
        <v>-145.91540000000001</v>
      </c>
      <c r="J150">
        <v>381.14139999999998</v>
      </c>
      <c r="K150">
        <v>1.1702999999999999</v>
      </c>
      <c r="L150">
        <v>0</v>
      </c>
      <c r="M150">
        <v>692.55799999999999</v>
      </c>
      <c r="N150">
        <f>-Table2[[#This Row],[right3]]</f>
        <v>-4.5999999999999996</v>
      </c>
      <c r="O150">
        <v>5.1749999999999998</v>
      </c>
      <c r="P150">
        <v>4.5999999999999996</v>
      </c>
      <c r="Q150">
        <f>Table2[[#This Row],[x2]]+Table2[[#This Row],[x]]*Table2[[#This Row],[right3]]</f>
        <v>-150.44594000000001</v>
      </c>
      <c r="R150">
        <f>Table2[[#This Row],[y2]]+Table2[[#This Row],[y]]*Table2[[#This Row],[right3]]</f>
        <v>381.91512</v>
      </c>
      <c r="S150" s="1">
        <f>Table2[[#This Row],[x2]]-Table2[[#This Row],[x]]*Table2[[#This Row],[left]]</f>
        <v>-140.81854250000001</v>
      </c>
      <c r="T150" s="1">
        <f>Table2[[#This Row],[y2]]-Table2[[#This Row],[y]]*Table2[[#This Row],[left]]</f>
        <v>380.27096499999999</v>
      </c>
      <c r="U150" s="3">
        <f>Table2[[#This Row],[x2]]+Table2[[#This Row],[x]]*Table2[[#This Row],[dry_line]]</f>
        <v>-146.33585381</v>
      </c>
      <c r="V150" s="3">
        <f>Table2[[#This Row],[y2]]+Table2[[#This Row],[y]]*Table2[[#This Row],[dry_line]]</f>
        <v>381.21320457999997</v>
      </c>
      <c r="W150" s="3">
        <f>Table2[[#This Row],[z2]]+Table2[[#This Row],[z]]*Table2[[#This Row],[dry_line]]</f>
        <v>1.15228482</v>
      </c>
      <c r="X150" s="3">
        <f>-Table2[[#This Row],[right3]]+Table2[[#This Row],[dry_line]]</f>
        <v>-4.1730999999999998</v>
      </c>
      <c r="Y150" s="3">
        <f>Table2[[#This Row],[left]]+Table2[[#This Row],[dry_line]]</f>
        <v>5.6018999999999997</v>
      </c>
    </row>
    <row r="151" spans="1:25" hidden="1" x14ac:dyDescent="0.25">
      <c r="A151">
        <v>149</v>
      </c>
      <c r="B151" t="b">
        <f>AND(Table2[[#This Row],[Row Labels]]&gt;=Sheet5!$J$43,Table2[[#This Row],[Row Labels]]&lt;=Sheet5!$K$43)</f>
        <v>0</v>
      </c>
      <c r="C151">
        <v>1.1627000000000001</v>
      </c>
      <c r="D151">
        <f>-Table2[[#This Row],[dry_line]]</f>
        <v>-1.1627000000000001</v>
      </c>
      <c r="E151">
        <v>2.5547</v>
      </c>
      <c r="F151">
        <v>-0.9647</v>
      </c>
      <c r="G151">
        <v>0.25480000000000003</v>
      </c>
      <c r="H151">
        <v>-6.6199999999999995E-2</v>
      </c>
      <c r="I151">
        <v>-146.94030000000001</v>
      </c>
      <c r="J151">
        <v>376.21969999999999</v>
      </c>
      <c r="K151">
        <v>1.1252</v>
      </c>
      <c r="L151">
        <v>0</v>
      </c>
      <c r="M151">
        <v>697.58600000000001</v>
      </c>
      <c r="N151">
        <f>-Table2[[#This Row],[right3]]</f>
        <v>-4.4749999999999996</v>
      </c>
      <c r="O151">
        <v>5.2</v>
      </c>
      <c r="P151">
        <v>4.4749999999999996</v>
      </c>
      <c r="Q151">
        <f>Table2[[#This Row],[x2]]+Table2[[#This Row],[x]]*Table2[[#This Row],[right3]]</f>
        <v>-151.25733250000002</v>
      </c>
      <c r="R151">
        <f>Table2[[#This Row],[y2]]+Table2[[#This Row],[y]]*Table2[[#This Row],[right3]]</f>
        <v>377.35992999999996</v>
      </c>
      <c r="S151" s="1">
        <f>Table2[[#This Row],[x2]]-Table2[[#This Row],[x]]*Table2[[#This Row],[left]]</f>
        <v>-141.92386000000002</v>
      </c>
      <c r="T151" s="1">
        <f>Table2[[#This Row],[y2]]-Table2[[#This Row],[y]]*Table2[[#This Row],[left]]</f>
        <v>374.89474000000001</v>
      </c>
      <c r="U151" s="3">
        <f>Table2[[#This Row],[x2]]+Table2[[#This Row],[x]]*Table2[[#This Row],[dry_line]]</f>
        <v>-148.06195669000002</v>
      </c>
      <c r="V151" s="3">
        <f>Table2[[#This Row],[y2]]+Table2[[#This Row],[y]]*Table2[[#This Row],[dry_line]]</f>
        <v>376.51595595999999</v>
      </c>
      <c r="W151" s="3">
        <f>Table2[[#This Row],[z2]]+Table2[[#This Row],[z]]*Table2[[#This Row],[dry_line]]</f>
        <v>1.0482292600000001</v>
      </c>
      <c r="X151" s="3">
        <f>-Table2[[#This Row],[right3]]+Table2[[#This Row],[dry_line]]</f>
        <v>-3.3122999999999996</v>
      </c>
      <c r="Y151" s="3">
        <f>Table2[[#This Row],[left]]+Table2[[#This Row],[dry_line]]</f>
        <v>6.3627000000000002</v>
      </c>
    </row>
    <row r="152" spans="1:25" hidden="1" x14ac:dyDescent="0.25">
      <c r="A152">
        <v>150</v>
      </c>
      <c r="B152" t="b">
        <f>AND(Table2[[#This Row],[Row Labels]]&gt;=Sheet5!$J$43,Table2[[#This Row],[Row Labels]]&lt;=Sheet5!$K$43)</f>
        <v>0</v>
      </c>
      <c r="C152">
        <v>1.7164999999999999</v>
      </c>
      <c r="D152">
        <f>-Table2[[#This Row],[dry_line]]</f>
        <v>-1.7164999999999999</v>
      </c>
      <c r="E152">
        <v>3.0464000000000002</v>
      </c>
      <c r="F152">
        <v>-0.92720000000000002</v>
      </c>
      <c r="G152">
        <v>0.36470000000000002</v>
      </c>
      <c r="H152">
        <v>-8.5699999999999998E-2</v>
      </c>
      <c r="I152">
        <v>-148.471</v>
      </c>
      <c r="J152">
        <v>371.4513</v>
      </c>
      <c r="K152">
        <v>1.1138999999999999</v>
      </c>
      <c r="L152">
        <v>0</v>
      </c>
      <c r="M152">
        <v>702.59400000000005</v>
      </c>
      <c r="N152">
        <f>-Table2[[#This Row],[right3]]</f>
        <v>-6.25</v>
      </c>
      <c r="O152">
        <v>5.2</v>
      </c>
      <c r="P152">
        <v>6.25</v>
      </c>
      <c r="Q152">
        <f>Table2[[#This Row],[x2]]+Table2[[#This Row],[x]]*Table2[[#This Row],[right3]]</f>
        <v>-154.26599999999999</v>
      </c>
      <c r="R152">
        <f>Table2[[#This Row],[y2]]+Table2[[#This Row],[y]]*Table2[[#This Row],[right3]]</f>
        <v>373.73067500000002</v>
      </c>
      <c r="S152" s="1">
        <f>Table2[[#This Row],[x2]]-Table2[[#This Row],[x]]*Table2[[#This Row],[left]]</f>
        <v>-143.64956000000001</v>
      </c>
      <c r="T152" s="1">
        <f>Table2[[#This Row],[y2]]-Table2[[#This Row],[y]]*Table2[[#This Row],[left]]</f>
        <v>369.55486000000002</v>
      </c>
      <c r="U152" s="3">
        <f>Table2[[#This Row],[x2]]+Table2[[#This Row],[x]]*Table2[[#This Row],[dry_line]]</f>
        <v>-150.0625388</v>
      </c>
      <c r="V152" s="3">
        <f>Table2[[#This Row],[y2]]+Table2[[#This Row],[y]]*Table2[[#This Row],[dry_line]]</f>
        <v>372.07730755</v>
      </c>
      <c r="W152" s="3">
        <f>Table2[[#This Row],[z2]]+Table2[[#This Row],[z]]*Table2[[#This Row],[dry_line]]</f>
        <v>0.96679594999999985</v>
      </c>
      <c r="X152" s="3">
        <f>-Table2[[#This Row],[right3]]+Table2[[#This Row],[dry_line]]</f>
        <v>-4.5335000000000001</v>
      </c>
      <c r="Y152" s="3">
        <f>Table2[[#This Row],[left]]+Table2[[#This Row],[dry_line]]</f>
        <v>6.9165000000000001</v>
      </c>
    </row>
    <row r="153" spans="1:25" hidden="1" x14ac:dyDescent="0.25">
      <c r="A153">
        <v>151</v>
      </c>
      <c r="B153" t="b">
        <f>AND(Table2[[#This Row],[Row Labels]]&gt;=Sheet5!$J$43,Table2[[#This Row],[Row Labels]]&lt;=Sheet5!$K$43)</f>
        <v>0</v>
      </c>
      <c r="C153">
        <v>2.0076999999999998</v>
      </c>
      <c r="D153">
        <f>-Table2[[#This Row],[dry_line]]</f>
        <v>-2.0076999999999998</v>
      </c>
      <c r="E153">
        <v>3.2563</v>
      </c>
      <c r="F153">
        <v>-0.87180000000000002</v>
      </c>
      <c r="G153">
        <v>0.47949999999999998</v>
      </c>
      <c r="H153">
        <v>-0.10009999999999999</v>
      </c>
      <c r="I153">
        <v>-150.5976</v>
      </c>
      <c r="J153">
        <v>366.92320000000001</v>
      </c>
      <c r="K153">
        <v>1.1326000000000001</v>
      </c>
      <c r="L153">
        <v>0</v>
      </c>
      <c r="M153">
        <v>707.596</v>
      </c>
      <c r="N153">
        <f>-Table2[[#This Row],[right3]]</f>
        <v>-6.2</v>
      </c>
      <c r="O153">
        <v>5.25</v>
      </c>
      <c r="P153">
        <v>6.2</v>
      </c>
      <c r="Q153">
        <f>Table2[[#This Row],[x2]]+Table2[[#This Row],[x]]*Table2[[#This Row],[right3]]</f>
        <v>-156.00275999999999</v>
      </c>
      <c r="R153">
        <f>Table2[[#This Row],[y2]]+Table2[[#This Row],[y]]*Table2[[#This Row],[right3]]</f>
        <v>369.89609999999999</v>
      </c>
      <c r="S153" s="1">
        <f>Table2[[#This Row],[x2]]-Table2[[#This Row],[x]]*Table2[[#This Row],[left]]</f>
        <v>-146.02064999999999</v>
      </c>
      <c r="T153" s="1">
        <f>Table2[[#This Row],[y2]]-Table2[[#This Row],[y]]*Table2[[#This Row],[left]]</f>
        <v>364.40582499999999</v>
      </c>
      <c r="U153" s="3">
        <f>Table2[[#This Row],[x2]]+Table2[[#This Row],[x]]*Table2[[#This Row],[dry_line]]</f>
        <v>-152.34791286000001</v>
      </c>
      <c r="V153" s="3">
        <f>Table2[[#This Row],[y2]]+Table2[[#This Row],[y]]*Table2[[#This Row],[dry_line]]</f>
        <v>367.88589215000002</v>
      </c>
      <c r="W153" s="3">
        <f>Table2[[#This Row],[z2]]+Table2[[#This Row],[z]]*Table2[[#This Row],[dry_line]]</f>
        <v>0.93162923000000009</v>
      </c>
      <c r="X153" s="3">
        <f>-Table2[[#This Row],[right3]]+Table2[[#This Row],[dry_line]]</f>
        <v>-4.1923000000000004</v>
      </c>
      <c r="Y153" s="3">
        <f>Table2[[#This Row],[left]]+Table2[[#This Row],[dry_line]]</f>
        <v>7.2576999999999998</v>
      </c>
    </row>
    <row r="154" spans="1:25" hidden="1" x14ac:dyDescent="0.25">
      <c r="A154">
        <v>152</v>
      </c>
      <c r="B154" t="b">
        <f>AND(Table2[[#This Row],[Row Labels]]&gt;=Sheet5!$J$43,Table2[[#This Row],[Row Labels]]&lt;=Sheet5!$K$43)</f>
        <v>0</v>
      </c>
      <c r="C154">
        <v>2.0649000000000002</v>
      </c>
      <c r="D154">
        <f>-Table2[[#This Row],[dry_line]]</f>
        <v>-2.0649000000000002</v>
      </c>
      <c r="E154">
        <v>3.2012999999999998</v>
      </c>
      <c r="F154">
        <v>-0.80940000000000001</v>
      </c>
      <c r="G154">
        <v>0.57689999999999997</v>
      </c>
      <c r="H154">
        <v>-0.11</v>
      </c>
      <c r="I154">
        <v>-153.34280000000001</v>
      </c>
      <c r="J154">
        <v>362.60390000000001</v>
      </c>
      <c r="K154">
        <v>1.1657999999999999</v>
      </c>
      <c r="L154">
        <v>0</v>
      </c>
      <c r="M154">
        <v>712.71400000000006</v>
      </c>
      <c r="N154">
        <f>-Table2[[#This Row],[right3]]</f>
        <v>-6.05</v>
      </c>
      <c r="O154">
        <v>5.4249999999999998</v>
      </c>
      <c r="P154">
        <v>6.05</v>
      </c>
      <c r="Q154">
        <f>Table2[[#This Row],[x2]]+Table2[[#This Row],[x]]*Table2[[#This Row],[right3]]</f>
        <v>-158.23967000000002</v>
      </c>
      <c r="R154">
        <f>Table2[[#This Row],[y2]]+Table2[[#This Row],[y]]*Table2[[#This Row],[right3]]</f>
        <v>366.09414500000003</v>
      </c>
      <c r="S154" s="1">
        <f>Table2[[#This Row],[x2]]-Table2[[#This Row],[x]]*Table2[[#This Row],[left]]</f>
        <v>-148.95180500000001</v>
      </c>
      <c r="T154" s="1">
        <f>Table2[[#This Row],[y2]]-Table2[[#This Row],[y]]*Table2[[#This Row],[left]]</f>
        <v>359.47421750000001</v>
      </c>
      <c r="U154" s="3">
        <f>Table2[[#This Row],[x2]]+Table2[[#This Row],[x]]*Table2[[#This Row],[dry_line]]</f>
        <v>-155.01413006000001</v>
      </c>
      <c r="V154" s="3">
        <f>Table2[[#This Row],[y2]]+Table2[[#This Row],[y]]*Table2[[#This Row],[dry_line]]</f>
        <v>363.79514081000002</v>
      </c>
      <c r="W154" s="3">
        <f>Table2[[#This Row],[z2]]+Table2[[#This Row],[z]]*Table2[[#This Row],[dry_line]]</f>
        <v>0.93866099999999997</v>
      </c>
      <c r="X154" s="3">
        <f>-Table2[[#This Row],[right3]]+Table2[[#This Row],[dry_line]]</f>
        <v>-3.9850999999999996</v>
      </c>
      <c r="Y154" s="3">
        <f>Table2[[#This Row],[left]]+Table2[[#This Row],[dry_line]]</f>
        <v>7.4899000000000004</v>
      </c>
    </row>
    <row r="155" spans="1:25" hidden="1" x14ac:dyDescent="0.25">
      <c r="A155">
        <v>153</v>
      </c>
      <c r="B155" t="b">
        <f>AND(Table2[[#This Row],[Row Labels]]&gt;=Sheet5!$J$43,Table2[[#This Row],[Row Labels]]&lt;=Sheet5!$K$43)</f>
        <v>0</v>
      </c>
      <c r="C155">
        <v>1.9924999999999999</v>
      </c>
      <c r="D155">
        <f>-Table2[[#This Row],[dry_line]]</f>
        <v>-1.9924999999999999</v>
      </c>
      <c r="E155">
        <v>3.0045000000000002</v>
      </c>
      <c r="F155">
        <v>-0.74429999999999996</v>
      </c>
      <c r="G155">
        <v>0.65700000000000003</v>
      </c>
      <c r="H155">
        <v>-0.1198</v>
      </c>
      <c r="I155">
        <v>-156.52369999999999</v>
      </c>
      <c r="J155">
        <v>358.63069999999999</v>
      </c>
      <c r="K155">
        <v>1.2438</v>
      </c>
      <c r="L155">
        <v>0</v>
      </c>
      <c r="M155">
        <v>717.80399999999997</v>
      </c>
      <c r="N155">
        <f>-Table2[[#This Row],[right3]]</f>
        <v>-5.95</v>
      </c>
      <c r="O155">
        <v>5.5</v>
      </c>
      <c r="P155">
        <v>5.95</v>
      </c>
      <c r="Q155">
        <f>Table2[[#This Row],[x2]]+Table2[[#This Row],[x]]*Table2[[#This Row],[right3]]</f>
        <v>-160.95228499999999</v>
      </c>
      <c r="R155">
        <f>Table2[[#This Row],[y2]]+Table2[[#This Row],[y]]*Table2[[#This Row],[right3]]</f>
        <v>362.53985</v>
      </c>
      <c r="S155" s="1">
        <f>Table2[[#This Row],[x2]]-Table2[[#This Row],[x]]*Table2[[#This Row],[left]]</f>
        <v>-152.43004999999999</v>
      </c>
      <c r="T155" s="1">
        <f>Table2[[#This Row],[y2]]-Table2[[#This Row],[y]]*Table2[[#This Row],[left]]</f>
        <v>355.0172</v>
      </c>
      <c r="U155" s="3">
        <f>Table2[[#This Row],[x2]]+Table2[[#This Row],[x]]*Table2[[#This Row],[dry_line]]</f>
        <v>-158.00671774999998</v>
      </c>
      <c r="V155" s="3">
        <f>Table2[[#This Row],[y2]]+Table2[[#This Row],[y]]*Table2[[#This Row],[dry_line]]</f>
        <v>359.9397725</v>
      </c>
      <c r="W155" s="3">
        <f>Table2[[#This Row],[z2]]+Table2[[#This Row],[z]]*Table2[[#This Row],[dry_line]]</f>
        <v>1.0050984999999999</v>
      </c>
      <c r="X155" s="3">
        <f>-Table2[[#This Row],[right3]]+Table2[[#This Row],[dry_line]]</f>
        <v>-3.9575000000000005</v>
      </c>
      <c r="Y155" s="3">
        <f>Table2[[#This Row],[left]]+Table2[[#This Row],[dry_line]]</f>
        <v>7.4924999999999997</v>
      </c>
    </row>
    <row r="156" spans="1:25" hidden="1" x14ac:dyDescent="0.25">
      <c r="A156">
        <v>154</v>
      </c>
      <c r="B156" t="b">
        <f>AND(Table2[[#This Row],[Row Labels]]&gt;=Sheet5!$J$43,Table2[[#This Row],[Row Labels]]&lt;=Sheet5!$K$43)</f>
        <v>0</v>
      </c>
      <c r="C156">
        <v>1.8509</v>
      </c>
      <c r="D156">
        <f>-Table2[[#This Row],[dry_line]]</f>
        <v>-1.8509</v>
      </c>
      <c r="E156">
        <v>2.7231000000000001</v>
      </c>
      <c r="F156">
        <v>-0.67589999999999995</v>
      </c>
      <c r="G156">
        <v>0.7268</v>
      </c>
      <c r="H156">
        <v>-0.12239999999999999</v>
      </c>
      <c r="I156">
        <v>-160.04400000000001</v>
      </c>
      <c r="J156">
        <v>355.05200000000002</v>
      </c>
      <c r="K156">
        <v>1.3868</v>
      </c>
      <c r="L156">
        <v>0</v>
      </c>
      <c r="M156">
        <v>722.82600000000002</v>
      </c>
      <c r="N156">
        <f>-Table2[[#This Row],[right3]]</f>
        <v>-5.9749999999999996</v>
      </c>
      <c r="O156">
        <v>5.4</v>
      </c>
      <c r="P156">
        <v>5.9749999999999996</v>
      </c>
      <c r="Q156">
        <f>Table2[[#This Row],[x2]]+Table2[[#This Row],[x]]*Table2[[#This Row],[right3]]</f>
        <v>-164.0825025</v>
      </c>
      <c r="R156">
        <f>Table2[[#This Row],[y2]]+Table2[[#This Row],[y]]*Table2[[#This Row],[right3]]</f>
        <v>359.39463000000001</v>
      </c>
      <c r="S156" s="1">
        <f>Table2[[#This Row],[x2]]-Table2[[#This Row],[x]]*Table2[[#This Row],[left]]</f>
        <v>-156.39414000000002</v>
      </c>
      <c r="T156" s="1">
        <f>Table2[[#This Row],[y2]]-Table2[[#This Row],[y]]*Table2[[#This Row],[left]]</f>
        <v>351.12728000000004</v>
      </c>
      <c r="U156" s="3">
        <f>Table2[[#This Row],[x2]]+Table2[[#This Row],[x]]*Table2[[#This Row],[dry_line]]</f>
        <v>-161.29502331</v>
      </c>
      <c r="V156" s="3">
        <f>Table2[[#This Row],[y2]]+Table2[[#This Row],[y]]*Table2[[#This Row],[dry_line]]</f>
        <v>356.39723412000001</v>
      </c>
      <c r="W156" s="3">
        <f>Table2[[#This Row],[z2]]+Table2[[#This Row],[z]]*Table2[[#This Row],[dry_line]]</f>
        <v>1.1602498400000001</v>
      </c>
      <c r="X156" s="3">
        <f>-Table2[[#This Row],[right3]]+Table2[[#This Row],[dry_line]]</f>
        <v>-4.1240999999999994</v>
      </c>
      <c r="Y156" s="3">
        <f>Table2[[#This Row],[left]]+Table2[[#This Row],[dry_line]]</f>
        <v>7.2509000000000006</v>
      </c>
    </row>
    <row r="157" spans="1:25" hidden="1" x14ac:dyDescent="0.25">
      <c r="A157">
        <v>155</v>
      </c>
      <c r="B157" t="b">
        <f>AND(Table2[[#This Row],[Row Labels]]&gt;=Sheet5!$J$43,Table2[[#This Row],[Row Labels]]&lt;=Sheet5!$K$43)</f>
        <v>0</v>
      </c>
      <c r="C157">
        <v>1.5818000000000001</v>
      </c>
      <c r="D157">
        <f>-Table2[[#This Row],[dry_line]]</f>
        <v>-1.5818000000000001</v>
      </c>
      <c r="E157">
        <v>2.3607</v>
      </c>
      <c r="F157">
        <v>-0.60399999999999998</v>
      </c>
      <c r="G157">
        <v>0.78849999999999998</v>
      </c>
      <c r="H157">
        <v>-0.1163</v>
      </c>
      <c r="I157">
        <v>-163.8751</v>
      </c>
      <c r="J157">
        <v>351.84019999999998</v>
      </c>
      <c r="K157">
        <v>1.5145999999999999</v>
      </c>
      <c r="L157">
        <v>0</v>
      </c>
      <c r="M157">
        <v>727.827</v>
      </c>
      <c r="N157">
        <f>-Table2[[#This Row],[right3]]</f>
        <v>-6.05</v>
      </c>
      <c r="O157">
        <v>5.4249999999999998</v>
      </c>
      <c r="P157">
        <v>6.05</v>
      </c>
      <c r="Q157">
        <f>Table2[[#This Row],[x2]]+Table2[[#This Row],[x]]*Table2[[#This Row],[right3]]</f>
        <v>-167.52930000000001</v>
      </c>
      <c r="R157">
        <f>Table2[[#This Row],[y2]]+Table2[[#This Row],[y]]*Table2[[#This Row],[right3]]</f>
        <v>356.61062499999997</v>
      </c>
      <c r="S157" s="1">
        <f>Table2[[#This Row],[x2]]-Table2[[#This Row],[x]]*Table2[[#This Row],[left]]</f>
        <v>-160.5984</v>
      </c>
      <c r="T157" s="1">
        <f>Table2[[#This Row],[y2]]-Table2[[#This Row],[y]]*Table2[[#This Row],[left]]</f>
        <v>347.56258750000001</v>
      </c>
      <c r="U157" s="3">
        <f>Table2[[#This Row],[x2]]+Table2[[#This Row],[x]]*Table2[[#This Row],[dry_line]]</f>
        <v>-164.8305072</v>
      </c>
      <c r="V157" s="3">
        <f>Table2[[#This Row],[y2]]+Table2[[#This Row],[y]]*Table2[[#This Row],[dry_line]]</f>
        <v>353.0874493</v>
      </c>
      <c r="W157" s="3">
        <f>Table2[[#This Row],[z2]]+Table2[[#This Row],[z]]*Table2[[#This Row],[dry_line]]</f>
        <v>1.3306366599999999</v>
      </c>
      <c r="X157" s="3">
        <f>-Table2[[#This Row],[right3]]+Table2[[#This Row],[dry_line]]</f>
        <v>-4.4681999999999995</v>
      </c>
      <c r="Y157" s="3">
        <f>Table2[[#This Row],[left]]+Table2[[#This Row],[dry_line]]</f>
        <v>7.0068000000000001</v>
      </c>
    </row>
    <row r="158" spans="1:25" hidden="1" x14ac:dyDescent="0.25">
      <c r="A158">
        <v>156</v>
      </c>
      <c r="B158" t="b">
        <f>AND(Table2[[#This Row],[Row Labels]]&gt;=Sheet5!$J$43,Table2[[#This Row],[Row Labels]]&lt;=Sheet5!$K$43)</f>
        <v>0</v>
      </c>
      <c r="C158">
        <v>1.1868000000000001</v>
      </c>
      <c r="D158">
        <f>-Table2[[#This Row],[dry_line]]</f>
        <v>-1.1868000000000001</v>
      </c>
      <c r="E158">
        <v>1.8179000000000001</v>
      </c>
      <c r="F158">
        <v>-0.53339999999999999</v>
      </c>
      <c r="G158">
        <v>0.83860000000000001</v>
      </c>
      <c r="H158">
        <v>-0.1106</v>
      </c>
      <c r="I158">
        <v>-168.0504</v>
      </c>
      <c r="J158">
        <v>348.95890000000003</v>
      </c>
      <c r="K158">
        <v>1.6544000000000001</v>
      </c>
      <c r="L158">
        <v>0</v>
      </c>
      <c r="M158">
        <v>732.90200000000004</v>
      </c>
      <c r="N158">
        <f>-Table2[[#This Row],[right3]]</f>
        <v>-6</v>
      </c>
      <c r="O158">
        <v>5.2750000000000004</v>
      </c>
      <c r="P158">
        <v>6</v>
      </c>
      <c r="Q158">
        <f>Table2[[#This Row],[x2]]+Table2[[#This Row],[x]]*Table2[[#This Row],[right3]]</f>
        <v>-171.2508</v>
      </c>
      <c r="R158">
        <f>Table2[[#This Row],[y2]]+Table2[[#This Row],[y]]*Table2[[#This Row],[right3]]</f>
        <v>353.99050000000005</v>
      </c>
      <c r="S158" s="1">
        <f>Table2[[#This Row],[x2]]-Table2[[#This Row],[x]]*Table2[[#This Row],[left]]</f>
        <v>-165.236715</v>
      </c>
      <c r="T158" s="1">
        <f>Table2[[#This Row],[y2]]-Table2[[#This Row],[y]]*Table2[[#This Row],[left]]</f>
        <v>344.53528500000004</v>
      </c>
      <c r="U158" s="3">
        <f>Table2[[#This Row],[x2]]+Table2[[#This Row],[x]]*Table2[[#This Row],[dry_line]]</f>
        <v>-168.68343912</v>
      </c>
      <c r="V158" s="3">
        <f>Table2[[#This Row],[y2]]+Table2[[#This Row],[y]]*Table2[[#This Row],[dry_line]]</f>
        <v>349.95415048000001</v>
      </c>
      <c r="W158" s="3">
        <f>Table2[[#This Row],[z2]]+Table2[[#This Row],[z]]*Table2[[#This Row],[dry_line]]</f>
        <v>1.5231399200000002</v>
      </c>
      <c r="X158" s="3">
        <f>-Table2[[#This Row],[right3]]+Table2[[#This Row],[dry_line]]</f>
        <v>-4.8132000000000001</v>
      </c>
      <c r="Y158" s="3">
        <f>Table2[[#This Row],[left]]+Table2[[#This Row],[dry_line]]</f>
        <v>6.4618000000000002</v>
      </c>
    </row>
    <row r="159" spans="1:25" hidden="1" x14ac:dyDescent="0.25">
      <c r="A159">
        <v>157</v>
      </c>
      <c r="B159" t="b">
        <f>AND(Table2[[#This Row],[Row Labels]]&gt;=Sheet5!$J$43,Table2[[#This Row],[Row Labels]]&lt;=Sheet5!$K$43)</f>
        <v>0</v>
      </c>
      <c r="C159">
        <v>0.69889999999999997</v>
      </c>
      <c r="D159">
        <f>-Table2[[#This Row],[dry_line]]</f>
        <v>-0.69889999999999997</v>
      </c>
      <c r="E159">
        <v>1.2284999999999999</v>
      </c>
      <c r="F159">
        <v>-0.46539999999999998</v>
      </c>
      <c r="G159">
        <v>0.88029999999999997</v>
      </c>
      <c r="H159">
        <v>-9.1999999999999998E-2</v>
      </c>
      <c r="I159">
        <v>-172.4376</v>
      </c>
      <c r="J159">
        <v>346.42779999999999</v>
      </c>
      <c r="K159">
        <v>1.7713000000000001</v>
      </c>
      <c r="L159">
        <v>0</v>
      </c>
      <c r="M159">
        <v>737.96900000000005</v>
      </c>
      <c r="N159">
        <f>-Table2[[#This Row],[right3]]</f>
        <v>-4.875</v>
      </c>
      <c r="O159">
        <v>4.9749999999999996</v>
      </c>
      <c r="P159">
        <v>4.875</v>
      </c>
      <c r="Q159">
        <f>Table2[[#This Row],[x2]]+Table2[[#This Row],[x]]*Table2[[#This Row],[right3]]</f>
        <v>-174.706425</v>
      </c>
      <c r="R159">
        <f>Table2[[#This Row],[y2]]+Table2[[#This Row],[y]]*Table2[[#This Row],[right3]]</f>
        <v>350.71926250000001</v>
      </c>
      <c r="S159" s="1">
        <f>Table2[[#This Row],[x2]]-Table2[[#This Row],[x]]*Table2[[#This Row],[left]]</f>
        <v>-170.12223499999999</v>
      </c>
      <c r="T159" s="1">
        <f>Table2[[#This Row],[y2]]-Table2[[#This Row],[y]]*Table2[[#This Row],[left]]</f>
        <v>342.04830749999996</v>
      </c>
      <c r="U159" s="3">
        <f>Table2[[#This Row],[x2]]+Table2[[#This Row],[x]]*Table2[[#This Row],[dry_line]]</f>
        <v>-172.76286806000002</v>
      </c>
      <c r="V159" s="3">
        <f>Table2[[#This Row],[y2]]+Table2[[#This Row],[y]]*Table2[[#This Row],[dry_line]]</f>
        <v>347.04304166999998</v>
      </c>
      <c r="W159" s="3">
        <f>Table2[[#This Row],[z2]]+Table2[[#This Row],[z]]*Table2[[#This Row],[dry_line]]</f>
        <v>1.7070012000000001</v>
      </c>
      <c r="X159" s="3">
        <f>-Table2[[#This Row],[right3]]+Table2[[#This Row],[dry_line]]</f>
        <v>-4.1760999999999999</v>
      </c>
      <c r="Y159" s="3">
        <f>Table2[[#This Row],[left]]+Table2[[#This Row],[dry_line]]</f>
        <v>5.6738999999999997</v>
      </c>
    </row>
    <row r="160" spans="1:25" hidden="1" x14ac:dyDescent="0.25">
      <c r="A160">
        <v>158</v>
      </c>
      <c r="B160" t="b">
        <f>AND(Table2[[#This Row],[Row Labels]]&gt;=Sheet5!$J$43,Table2[[#This Row],[Row Labels]]&lt;=Sheet5!$K$43)</f>
        <v>0</v>
      </c>
      <c r="C160">
        <v>0.10580000000000001</v>
      </c>
      <c r="D160">
        <f>-Table2[[#This Row],[dry_line]]</f>
        <v>-0.10580000000000001</v>
      </c>
      <c r="E160">
        <v>0.5363</v>
      </c>
      <c r="F160">
        <v>-0.40439999999999998</v>
      </c>
      <c r="G160">
        <v>0.91139999999999999</v>
      </c>
      <c r="H160">
        <v>-7.6100000000000001E-2</v>
      </c>
      <c r="I160">
        <v>-177.0059</v>
      </c>
      <c r="J160">
        <v>344.24700000000001</v>
      </c>
      <c r="K160">
        <v>1.8674999999999999</v>
      </c>
      <c r="L160">
        <v>0</v>
      </c>
      <c r="M160">
        <v>743.03200000000004</v>
      </c>
      <c r="N160">
        <f>-Table2[[#This Row],[right3]]</f>
        <v>-5.0999999999999996</v>
      </c>
      <c r="O160">
        <v>4.7</v>
      </c>
      <c r="P160">
        <v>5.0999999999999996</v>
      </c>
      <c r="Q160">
        <f>Table2[[#This Row],[x2]]+Table2[[#This Row],[x]]*Table2[[#This Row],[right3]]</f>
        <v>-179.06834000000001</v>
      </c>
      <c r="R160">
        <f>Table2[[#This Row],[y2]]+Table2[[#This Row],[y]]*Table2[[#This Row],[right3]]</f>
        <v>348.89514000000003</v>
      </c>
      <c r="S160" s="1">
        <f>Table2[[#This Row],[x2]]-Table2[[#This Row],[x]]*Table2[[#This Row],[left]]</f>
        <v>-175.10522</v>
      </c>
      <c r="T160" s="1">
        <f>Table2[[#This Row],[y2]]-Table2[[#This Row],[y]]*Table2[[#This Row],[left]]</f>
        <v>339.96342000000004</v>
      </c>
      <c r="U160" s="3">
        <f>Table2[[#This Row],[x2]]+Table2[[#This Row],[x]]*Table2[[#This Row],[dry_line]]</f>
        <v>-177.04868551999999</v>
      </c>
      <c r="V160" s="3">
        <f>Table2[[#This Row],[y2]]+Table2[[#This Row],[y]]*Table2[[#This Row],[dry_line]]</f>
        <v>344.34342612</v>
      </c>
      <c r="W160" s="3">
        <f>Table2[[#This Row],[z2]]+Table2[[#This Row],[z]]*Table2[[#This Row],[dry_line]]</f>
        <v>1.85944862</v>
      </c>
      <c r="X160" s="3">
        <f>-Table2[[#This Row],[right3]]+Table2[[#This Row],[dry_line]]</f>
        <v>-4.9941999999999993</v>
      </c>
      <c r="Y160" s="3">
        <f>Table2[[#This Row],[left]]+Table2[[#This Row],[dry_line]]</f>
        <v>4.8058000000000005</v>
      </c>
    </row>
    <row r="161" spans="1:25" hidden="1" x14ac:dyDescent="0.25">
      <c r="A161">
        <v>159</v>
      </c>
      <c r="B161" t="b">
        <f>AND(Table2[[#This Row],[Row Labels]]&gt;=Sheet5!$J$43,Table2[[#This Row],[Row Labels]]&lt;=Sheet5!$K$43)</f>
        <v>0</v>
      </c>
      <c r="C161">
        <v>-0.51270000000000004</v>
      </c>
      <c r="D161">
        <f>-Table2[[#This Row],[dry_line]]</f>
        <v>0.51270000000000004</v>
      </c>
      <c r="E161">
        <v>-0.2281</v>
      </c>
      <c r="F161">
        <v>-0.3609</v>
      </c>
      <c r="G161">
        <v>0.93110000000000004</v>
      </c>
      <c r="H161">
        <v>-5.33E-2</v>
      </c>
      <c r="I161">
        <v>-181.66720000000001</v>
      </c>
      <c r="J161">
        <v>342.34710000000001</v>
      </c>
      <c r="K161">
        <v>1.9473</v>
      </c>
      <c r="L161">
        <v>0</v>
      </c>
      <c r="M161">
        <v>748.06600000000003</v>
      </c>
      <c r="N161">
        <f>-Table2[[#This Row],[right3]]</f>
        <v>-5.3</v>
      </c>
      <c r="O161">
        <v>4.4749999999999996</v>
      </c>
      <c r="P161">
        <v>5.3</v>
      </c>
      <c r="Q161">
        <f>Table2[[#This Row],[x2]]+Table2[[#This Row],[x]]*Table2[[#This Row],[right3]]</f>
        <v>-183.57997</v>
      </c>
      <c r="R161">
        <f>Table2[[#This Row],[y2]]+Table2[[#This Row],[y]]*Table2[[#This Row],[right3]]</f>
        <v>347.28192999999999</v>
      </c>
      <c r="S161" s="1">
        <f>Table2[[#This Row],[x2]]-Table2[[#This Row],[x]]*Table2[[#This Row],[left]]</f>
        <v>-180.05217250000001</v>
      </c>
      <c r="T161" s="1">
        <f>Table2[[#This Row],[y2]]-Table2[[#This Row],[y]]*Table2[[#This Row],[left]]</f>
        <v>338.18042750000001</v>
      </c>
      <c r="U161" s="3">
        <f>Table2[[#This Row],[x2]]+Table2[[#This Row],[x]]*Table2[[#This Row],[dry_line]]</f>
        <v>-181.48216657</v>
      </c>
      <c r="V161" s="3">
        <f>Table2[[#This Row],[y2]]+Table2[[#This Row],[y]]*Table2[[#This Row],[dry_line]]</f>
        <v>341.86972502999998</v>
      </c>
      <c r="W161" s="3">
        <f>Table2[[#This Row],[z2]]+Table2[[#This Row],[z]]*Table2[[#This Row],[dry_line]]</f>
        <v>1.97462691</v>
      </c>
      <c r="X161" s="3">
        <f>-Table2[[#This Row],[right3]]+Table2[[#This Row],[dry_line]]</f>
        <v>-5.8126999999999995</v>
      </c>
      <c r="Y161" s="3">
        <f>Table2[[#This Row],[left]]+Table2[[#This Row],[dry_line]]</f>
        <v>3.9622999999999995</v>
      </c>
    </row>
    <row r="162" spans="1:25" hidden="1" x14ac:dyDescent="0.25">
      <c r="A162">
        <v>160</v>
      </c>
      <c r="B162" t="b">
        <f>AND(Table2[[#This Row],[Row Labels]]&gt;=Sheet5!$J$43,Table2[[#This Row],[Row Labels]]&lt;=Sheet5!$K$43)</f>
        <v>0</v>
      </c>
      <c r="C162">
        <v>-1.1082000000000001</v>
      </c>
      <c r="D162">
        <f>-Table2[[#This Row],[dry_line]]</f>
        <v>1.1082000000000001</v>
      </c>
      <c r="E162">
        <v>-0.9637</v>
      </c>
      <c r="F162">
        <v>-0.3337</v>
      </c>
      <c r="G162">
        <v>0.94210000000000005</v>
      </c>
      <c r="H162">
        <v>-3.4299999999999997E-2</v>
      </c>
      <c r="I162">
        <v>-186.48</v>
      </c>
      <c r="J162">
        <v>340.58100000000002</v>
      </c>
      <c r="K162">
        <v>1.9775</v>
      </c>
      <c r="L162">
        <v>0</v>
      </c>
      <c r="M162">
        <v>753.19299999999998</v>
      </c>
      <c r="N162">
        <f>-Table2[[#This Row],[right3]]</f>
        <v>-5.375</v>
      </c>
      <c r="O162">
        <v>4.4000000000000004</v>
      </c>
      <c r="P162">
        <v>5.375</v>
      </c>
      <c r="Q162">
        <f>Table2[[#This Row],[x2]]+Table2[[#This Row],[x]]*Table2[[#This Row],[right3]]</f>
        <v>-188.27363749999998</v>
      </c>
      <c r="R162">
        <f>Table2[[#This Row],[y2]]+Table2[[#This Row],[y]]*Table2[[#This Row],[right3]]</f>
        <v>345.64478750000001</v>
      </c>
      <c r="S162" s="1">
        <f>Table2[[#This Row],[x2]]-Table2[[#This Row],[x]]*Table2[[#This Row],[left]]</f>
        <v>-185.01172</v>
      </c>
      <c r="T162" s="1">
        <f>Table2[[#This Row],[y2]]-Table2[[#This Row],[y]]*Table2[[#This Row],[left]]</f>
        <v>336.43576000000002</v>
      </c>
      <c r="U162" s="3">
        <f>Table2[[#This Row],[x2]]+Table2[[#This Row],[x]]*Table2[[#This Row],[dry_line]]</f>
        <v>-186.11019365999999</v>
      </c>
      <c r="V162" s="3">
        <f>Table2[[#This Row],[y2]]+Table2[[#This Row],[y]]*Table2[[#This Row],[dry_line]]</f>
        <v>339.53696478000001</v>
      </c>
      <c r="W162" s="3">
        <f>Table2[[#This Row],[z2]]+Table2[[#This Row],[z]]*Table2[[#This Row],[dry_line]]</f>
        <v>2.0155112600000002</v>
      </c>
      <c r="X162" s="3">
        <f>-Table2[[#This Row],[right3]]+Table2[[#This Row],[dry_line]]</f>
        <v>-6.4832000000000001</v>
      </c>
      <c r="Y162" s="3">
        <f>Table2[[#This Row],[left]]+Table2[[#This Row],[dry_line]]</f>
        <v>3.2918000000000003</v>
      </c>
    </row>
    <row r="163" spans="1:25" hidden="1" x14ac:dyDescent="0.25">
      <c r="A163">
        <v>161</v>
      </c>
      <c r="B163" t="b">
        <f>AND(Table2[[#This Row],[Row Labels]]&gt;=Sheet5!$J$43,Table2[[#This Row],[Row Labels]]&lt;=Sheet5!$K$43)</f>
        <v>0</v>
      </c>
      <c r="C163">
        <v>-1.5339</v>
      </c>
      <c r="D163">
        <f>-Table2[[#This Row],[dry_line]]</f>
        <v>1.5339</v>
      </c>
      <c r="E163">
        <v>-1.5609</v>
      </c>
      <c r="F163">
        <v>-0.31859999999999999</v>
      </c>
      <c r="G163">
        <v>0.94769999999999999</v>
      </c>
      <c r="H163">
        <v>-2.01E-2</v>
      </c>
      <c r="I163">
        <v>-191.27520000000001</v>
      </c>
      <c r="J163">
        <v>338.94709999999998</v>
      </c>
      <c r="K163">
        <v>2.0339</v>
      </c>
      <c r="L163">
        <v>0</v>
      </c>
      <c r="M163">
        <v>758.25900000000001</v>
      </c>
      <c r="N163">
        <f>-Table2[[#This Row],[right3]]</f>
        <v>-5.3250000000000002</v>
      </c>
      <c r="O163">
        <v>4.45</v>
      </c>
      <c r="P163">
        <v>5.3250000000000002</v>
      </c>
      <c r="Q163">
        <f>Table2[[#This Row],[x2]]+Table2[[#This Row],[x]]*Table2[[#This Row],[right3]]</f>
        <v>-192.971745</v>
      </c>
      <c r="R163">
        <f>Table2[[#This Row],[y2]]+Table2[[#This Row],[y]]*Table2[[#This Row],[right3]]</f>
        <v>343.99360249999995</v>
      </c>
      <c r="S163" s="1">
        <f>Table2[[#This Row],[x2]]-Table2[[#This Row],[x]]*Table2[[#This Row],[left]]</f>
        <v>-189.85743000000002</v>
      </c>
      <c r="T163" s="1">
        <f>Table2[[#This Row],[y2]]-Table2[[#This Row],[y]]*Table2[[#This Row],[left]]</f>
        <v>334.72983499999998</v>
      </c>
      <c r="U163" s="3">
        <f>Table2[[#This Row],[x2]]+Table2[[#This Row],[x]]*Table2[[#This Row],[dry_line]]</f>
        <v>-190.78649946000002</v>
      </c>
      <c r="V163" s="3">
        <f>Table2[[#This Row],[y2]]+Table2[[#This Row],[y]]*Table2[[#This Row],[dry_line]]</f>
        <v>337.49342296999998</v>
      </c>
      <c r="W163" s="3">
        <f>Table2[[#This Row],[z2]]+Table2[[#This Row],[z]]*Table2[[#This Row],[dry_line]]</f>
        <v>2.0647313899999999</v>
      </c>
      <c r="X163" s="3">
        <f>-Table2[[#This Row],[right3]]+Table2[[#This Row],[dry_line]]</f>
        <v>-6.8589000000000002</v>
      </c>
      <c r="Y163" s="3">
        <f>Table2[[#This Row],[left]]+Table2[[#This Row],[dry_line]]</f>
        <v>2.9161000000000001</v>
      </c>
    </row>
    <row r="164" spans="1:25" hidden="1" x14ac:dyDescent="0.25">
      <c r="A164">
        <v>162</v>
      </c>
      <c r="B164" t="b">
        <f>AND(Table2[[#This Row],[Row Labels]]&gt;=Sheet5!$J$43,Table2[[#This Row],[Row Labels]]&lt;=Sheet5!$K$43)</f>
        <v>0</v>
      </c>
      <c r="C164">
        <v>-1.7276</v>
      </c>
      <c r="D164">
        <f>-Table2[[#This Row],[dry_line]]</f>
        <v>1.7276</v>
      </c>
      <c r="E164">
        <v>-1.901</v>
      </c>
      <c r="F164">
        <v>-0.31190000000000001</v>
      </c>
      <c r="G164">
        <v>0.95009999999999994</v>
      </c>
      <c r="H164">
        <v>-1.11E-2</v>
      </c>
      <c r="I164">
        <v>-196.37649999999999</v>
      </c>
      <c r="J164">
        <v>337.25729999999999</v>
      </c>
      <c r="K164">
        <v>2.1215999999999999</v>
      </c>
      <c r="L164">
        <v>0</v>
      </c>
      <c r="M164">
        <v>763.63300000000004</v>
      </c>
      <c r="N164">
        <f>-Table2[[#This Row],[right3]]</f>
        <v>-5.2249999999999996</v>
      </c>
      <c r="O164">
        <v>4.5250000000000004</v>
      </c>
      <c r="P164">
        <v>5.2249999999999996</v>
      </c>
      <c r="Q164">
        <f>Table2[[#This Row],[x2]]+Table2[[#This Row],[x]]*Table2[[#This Row],[right3]]</f>
        <v>-198.00617750000001</v>
      </c>
      <c r="R164">
        <f>Table2[[#This Row],[y2]]+Table2[[#This Row],[y]]*Table2[[#This Row],[right3]]</f>
        <v>342.22157249999998</v>
      </c>
      <c r="S164" s="1">
        <f>Table2[[#This Row],[x2]]-Table2[[#This Row],[x]]*Table2[[#This Row],[left]]</f>
        <v>-194.96515249999999</v>
      </c>
      <c r="T164" s="1">
        <f>Table2[[#This Row],[y2]]-Table2[[#This Row],[y]]*Table2[[#This Row],[left]]</f>
        <v>332.95809750000001</v>
      </c>
      <c r="U164" s="3">
        <f>Table2[[#This Row],[x2]]+Table2[[#This Row],[x]]*Table2[[#This Row],[dry_line]]</f>
        <v>-195.83766155999999</v>
      </c>
      <c r="V164" s="3">
        <f>Table2[[#This Row],[y2]]+Table2[[#This Row],[y]]*Table2[[#This Row],[dry_line]]</f>
        <v>335.61590724000001</v>
      </c>
      <c r="W164" s="3">
        <f>Table2[[#This Row],[z2]]+Table2[[#This Row],[z]]*Table2[[#This Row],[dry_line]]</f>
        <v>2.1407763599999998</v>
      </c>
      <c r="X164" s="3">
        <f>-Table2[[#This Row],[right3]]+Table2[[#This Row],[dry_line]]</f>
        <v>-6.9525999999999994</v>
      </c>
      <c r="Y164" s="3">
        <f>Table2[[#This Row],[left]]+Table2[[#This Row],[dry_line]]</f>
        <v>2.7974000000000006</v>
      </c>
    </row>
    <row r="165" spans="1:25" hidden="1" x14ac:dyDescent="0.25">
      <c r="A165">
        <v>163</v>
      </c>
      <c r="B165" t="b">
        <f>AND(Table2[[#This Row],[Row Labels]]&gt;=Sheet5!$J$43,Table2[[#This Row],[Row Labels]]&lt;=Sheet5!$K$43)</f>
        <v>0</v>
      </c>
      <c r="C165">
        <v>-1.6568000000000001</v>
      </c>
      <c r="D165">
        <f>-Table2[[#This Row],[dry_line]]</f>
        <v>1.6568000000000001</v>
      </c>
      <c r="E165">
        <v>-1.9576</v>
      </c>
      <c r="F165">
        <v>-0.30819999999999997</v>
      </c>
      <c r="G165">
        <v>0.95130000000000003</v>
      </c>
      <c r="H165">
        <v>-5.5999999999999999E-3</v>
      </c>
      <c r="I165">
        <v>-201.20920000000001</v>
      </c>
      <c r="J165">
        <v>335.68880000000001</v>
      </c>
      <c r="K165">
        <v>2.2519</v>
      </c>
      <c r="L165">
        <v>0</v>
      </c>
      <c r="M165">
        <v>768.71600000000001</v>
      </c>
      <c r="N165">
        <f>-Table2[[#This Row],[right3]]</f>
        <v>-5.05</v>
      </c>
      <c r="O165">
        <v>4.625</v>
      </c>
      <c r="P165">
        <v>5.05</v>
      </c>
      <c r="Q165">
        <f>Table2[[#This Row],[x2]]+Table2[[#This Row],[x]]*Table2[[#This Row],[right3]]</f>
        <v>-202.76561000000001</v>
      </c>
      <c r="R165">
        <f>Table2[[#This Row],[y2]]+Table2[[#This Row],[y]]*Table2[[#This Row],[right3]]</f>
        <v>340.49286499999999</v>
      </c>
      <c r="S165" s="1">
        <f>Table2[[#This Row],[x2]]-Table2[[#This Row],[x]]*Table2[[#This Row],[left]]</f>
        <v>-199.78377500000002</v>
      </c>
      <c r="T165" s="1">
        <f>Table2[[#This Row],[y2]]-Table2[[#This Row],[y]]*Table2[[#This Row],[left]]</f>
        <v>331.28903750000001</v>
      </c>
      <c r="U165" s="3">
        <f>Table2[[#This Row],[x2]]+Table2[[#This Row],[x]]*Table2[[#This Row],[dry_line]]</f>
        <v>-200.69857424</v>
      </c>
      <c r="V165" s="3">
        <f>Table2[[#This Row],[y2]]+Table2[[#This Row],[y]]*Table2[[#This Row],[dry_line]]</f>
        <v>334.11268616000001</v>
      </c>
      <c r="W165" s="3">
        <f>Table2[[#This Row],[z2]]+Table2[[#This Row],[z]]*Table2[[#This Row],[dry_line]]</f>
        <v>2.2611780800000001</v>
      </c>
      <c r="X165" s="3">
        <f>-Table2[[#This Row],[right3]]+Table2[[#This Row],[dry_line]]</f>
        <v>-6.7067999999999994</v>
      </c>
      <c r="Y165" s="3">
        <f>Table2[[#This Row],[left]]+Table2[[#This Row],[dry_line]]</f>
        <v>2.9681999999999999</v>
      </c>
    </row>
    <row r="166" spans="1:25" hidden="1" x14ac:dyDescent="0.25">
      <c r="A166">
        <v>164</v>
      </c>
      <c r="B166" t="b">
        <f>AND(Table2[[#This Row],[Row Labels]]&gt;=Sheet5!$J$43,Table2[[#This Row],[Row Labels]]&lt;=Sheet5!$K$43)</f>
        <v>0</v>
      </c>
      <c r="C166">
        <v>-1.3480000000000001</v>
      </c>
      <c r="D166">
        <f>-Table2[[#This Row],[dry_line]]</f>
        <v>1.3480000000000001</v>
      </c>
      <c r="E166">
        <v>-1.7654000000000001</v>
      </c>
      <c r="F166">
        <v>-0.30759999999999998</v>
      </c>
      <c r="G166">
        <v>0.95150000000000001</v>
      </c>
      <c r="H166">
        <v>1.9E-3</v>
      </c>
      <c r="I166">
        <v>-205.99940000000001</v>
      </c>
      <c r="J166">
        <v>334.14139999999998</v>
      </c>
      <c r="K166">
        <v>2.4439000000000002</v>
      </c>
      <c r="L166">
        <v>0</v>
      </c>
      <c r="M166">
        <v>773.75300000000004</v>
      </c>
      <c r="N166">
        <f>-Table2[[#This Row],[right3]]</f>
        <v>-4.9000000000000004</v>
      </c>
      <c r="O166">
        <v>4.7249999999999996</v>
      </c>
      <c r="P166">
        <v>4.9000000000000004</v>
      </c>
      <c r="Q166">
        <f>Table2[[#This Row],[x2]]+Table2[[#This Row],[x]]*Table2[[#This Row],[right3]]</f>
        <v>-207.50664</v>
      </c>
      <c r="R166">
        <f>Table2[[#This Row],[y2]]+Table2[[#This Row],[y]]*Table2[[#This Row],[right3]]</f>
        <v>338.80374999999998</v>
      </c>
      <c r="S166" s="1">
        <f>Table2[[#This Row],[x2]]-Table2[[#This Row],[x]]*Table2[[#This Row],[left]]</f>
        <v>-204.54599000000002</v>
      </c>
      <c r="T166" s="1">
        <f>Table2[[#This Row],[y2]]-Table2[[#This Row],[y]]*Table2[[#This Row],[left]]</f>
        <v>329.64556249999998</v>
      </c>
      <c r="U166" s="3">
        <f>Table2[[#This Row],[x2]]+Table2[[#This Row],[x]]*Table2[[#This Row],[dry_line]]</f>
        <v>-205.58475520000002</v>
      </c>
      <c r="V166" s="3">
        <f>Table2[[#This Row],[y2]]+Table2[[#This Row],[y]]*Table2[[#This Row],[dry_line]]</f>
        <v>332.85877799999997</v>
      </c>
      <c r="W166" s="3">
        <f>Table2[[#This Row],[z2]]+Table2[[#This Row],[z]]*Table2[[#This Row],[dry_line]]</f>
        <v>2.4413388</v>
      </c>
      <c r="X166" s="3">
        <f>-Table2[[#This Row],[right3]]+Table2[[#This Row],[dry_line]]</f>
        <v>-6.2480000000000002</v>
      </c>
      <c r="Y166" s="3">
        <f>Table2[[#This Row],[left]]+Table2[[#This Row],[dry_line]]</f>
        <v>3.3769999999999998</v>
      </c>
    </row>
    <row r="167" spans="1:25" hidden="1" x14ac:dyDescent="0.25">
      <c r="A167">
        <v>165</v>
      </c>
      <c r="B167" t="b">
        <f>AND(Table2[[#This Row],[Row Labels]]&gt;=Sheet5!$J$43,Table2[[#This Row],[Row Labels]]&lt;=Sheet5!$K$43)</f>
        <v>0</v>
      </c>
      <c r="C167">
        <v>-0.85460000000000003</v>
      </c>
      <c r="D167">
        <f>-Table2[[#This Row],[dry_line]]</f>
        <v>0.85460000000000003</v>
      </c>
      <c r="E167">
        <v>-1.4133</v>
      </c>
      <c r="F167">
        <v>-0.30830000000000002</v>
      </c>
      <c r="G167">
        <v>0.95130000000000003</v>
      </c>
      <c r="H167">
        <v>7.1000000000000004E-3</v>
      </c>
      <c r="I167">
        <v>-210.84030000000001</v>
      </c>
      <c r="J167">
        <v>332.57459999999998</v>
      </c>
      <c r="K167">
        <v>2.6688000000000001</v>
      </c>
      <c r="L167">
        <v>0</v>
      </c>
      <c r="M167">
        <v>778.846</v>
      </c>
      <c r="N167">
        <f>-Table2[[#This Row],[right3]]</f>
        <v>-4.8</v>
      </c>
      <c r="O167">
        <v>4.8250000000000002</v>
      </c>
      <c r="P167">
        <v>4.8</v>
      </c>
      <c r="Q167">
        <f>Table2[[#This Row],[x2]]+Table2[[#This Row],[x]]*Table2[[#This Row],[right3]]</f>
        <v>-212.32014000000001</v>
      </c>
      <c r="R167">
        <f>Table2[[#This Row],[y2]]+Table2[[#This Row],[y]]*Table2[[#This Row],[right3]]</f>
        <v>337.14083999999997</v>
      </c>
      <c r="S167" s="1">
        <f>Table2[[#This Row],[x2]]-Table2[[#This Row],[x]]*Table2[[#This Row],[left]]</f>
        <v>-209.35275250000001</v>
      </c>
      <c r="T167" s="1">
        <f>Table2[[#This Row],[y2]]-Table2[[#This Row],[y]]*Table2[[#This Row],[left]]</f>
        <v>327.9845775</v>
      </c>
      <c r="U167" s="3">
        <f>Table2[[#This Row],[x2]]+Table2[[#This Row],[x]]*Table2[[#This Row],[dry_line]]</f>
        <v>-210.57682682000001</v>
      </c>
      <c r="V167" s="3">
        <f>Table2[[#This Row],[y2]]+Table2[[#This Row],[y]]*Table2[[#This Row],[dry_line]]</f>
        <v>331.76161901999996</v>
      </c>
      <c r="W167" s="3">
        <f>Table2[[#This Row],[z2]]+Table2[[#This Row],[z]]*Table2[[#This Row],[dry_line]]</f>
        <v>2.6627323400000003</v>
      </c>
      <c r="X167" s="3">
        <f>-Table2[[#This Row],[right3]]+Table2[[#This Row],[dry_line]]</f>
        <v>-5.6546000000000003</v>
      </c>
      <c r="Y167" s="3">
        <f>Table2[[#This Row],[left]]+Table2[[#This Row],[dry_line]]</f>
        <v>3.9704000000000002</v>
      </c>
    </row>
    <row r="168" spans="1:25" hidden="1" x14ac:dyDescent="0.25">
      <c r="A168">
        <v>166</v>
      </c>
      <c r="B168" t="b">
        <f>AND(Table2[[#This Row],[Row Labels]]&gt;=Sheet5!$J$43,Table2[[#This Row],[Row Labels]]&lt;=Sheet5!$K$43)</f>
        <v>0</v>
      </c>
      <c r="C168">
        <v>-0.27110000000000001</v>
      </c>
      <c r="D168">
        <f>-Table2[[#This Row],[dry_line]]</f>
        <v>0.27110000000000001</v>
      </c>
      <c r="E168">
        <v>-1.0034000000000001</v>
      </c>
      <c r="F168">
        <v>-0.30990000000000001</v>
      </c>
      <c r="G168">
        <v>0.95069999999999999</v>
      </c>
      <c r="H168">
        <v>9.2999999999999992E-3</v>
      </c>
      <c r="I168">
        <v>-215.65289999999999</v>
      </c>
      <c r="J168">
        <v>331.0093</v>
      </c>
      <c r="K168">
        <v>2.875</v>
      </c>
      <c r="L168">
        <v>0</v>
      </c>
      <c r="M168">
        <v>783.91099999999994</v>
      </c>
      <c r="N168">
        <f>-Table2[[#This Row],[right3]]</f>
        <v>-4.8</v>
      </c>
      <c r="O168">
        <v>4.9000000000000004</v>
      </c>
      <c r="P168">
        <v>4.8</v>
      </c>
      <c r="Q168">
        <f>Table2[[#This Row],[x2]]+Table2[[#This Row],[x]]*Table2[[#This Row],[right3]]</f>
        <v>-217.14041999999998</v>
      </c>
      <c r="R168">
        <f>Table2[[#This Row],[y2]]+Table2[[#This Row],[y]]*Table2[[#This Row],[right3]]</f>
        <v>335.57265999999998</v>
      </c>
      <c r="S168" s="1">
        <f>Table2[[#This Row],[x2]]-Table2[[#This Row],[x]]*Table2[[#This Row],[left]]</f>
        <v>-214.13439</v>
      </c>
      <c r="T168" s="1">
        <f>Table2[[#This Row],[y2]]-Table2[[#This Row],[y]]*Table2[[#This Row],[left]]</f>
        <v>326.35086999999999</v>
      </c>
      <c r="U168" s="3">
        <f>Table2[[#This Row],[x2]]+Table2[[#This Row],[x]]*Table2[[#This Row],[dry_line]]</f>
        <v>-215.56888610999999</v>
      </c>
      <c r="V168" s="3">
        <f>Table2[[#This Row],[y2]]+Table2[[#This Row],[y]]*Table2[[#This Row],[dry_line]]</f>
        <v>330.75156522999998</v>
      </c>
      <c r="W168" s="3">
        <f>Table2[[#This Row],[z2]]+Table2[[#This Row],[z]]*Table2[[#This Row],[dry_line]]</f>
        <v>2.8724787699999998</v>
      </c>
      <c r="X168" s="3">
        <f>-Table2[[#This Row],[right3]]+Table2[[#This Row],[dry_line]]</f>
        <v>-5.0710999999999995</v>
      </c>
      <c r="Y168" s="3">
        <f>Table2[[#This Row],[left]]+Table2[[#This Row],[dry_line]]</f>
        <v>4.6289000000000007</v>
      </c>
    </row>
    <row r="169" spans="1:25" hidden="1" x14ac:dyDescent="0.25">
      <c r="A169">
        <v>167</v>
      </c>
      <c r="B169" t="b">
        <f>AND(Table2[[#This Row],[Row Labels]]&gt;=Sheet5!$J$43,Table2[[#This Row],[Row Labels]]&lt;=Sheet5!$K$43)</f>
        <v>0</v>
      </c>
      <c r="C169">
        <v>0.1968</v>
      </c>
      <c r="D169">
        <f>-Table2[[#This Row],[dry_line]]</f>
        <v>-0.1968</v>
      </c>
      <c r="E169">
        <v>-0.5726</v>
      </c>
      <c r="F169">
        <v>-0.31240000000000001</v>
      </c>
      <c r="G169">
        <v>0.94979999999999998</v>
      </c>
      <c r="H169">
        <v>1.6199999999999999E-2</v>
      </c>
      <c r="I169">
        <v>-220.458</v>
      </c>
      <c r="J169">
        <v>329.4359</v>
      </c>
      <c r="K169">
        <v>3.0619000000000001</v>
      </c>
      <c r="L169">
        <v>0</v>
      </c>
      <c r="M169">
        <v>788.971</v>
      </c>
      <c r="N169">
        <f>-Table2[[#This Row],[right3]]</f>
        <v>-4.8</v>
      </c>
      <c r="O169">
        <v>4.9749999999999996</v>
      </c>
      <c r="P169">
        <v>4.8</v>
      </c>
      <c r="Q169">
        <f>Table2[[#This Row],[x2]]+Table2[[#This Row],[x]]*Table2[[#This Row],[right3]]</f>
        <v>-221.95751999999999</v>
      </c>
      <c r="R169">
        <f>Table2[[#This Row],[y2]]+Table2[[#This Row],[y]]*Table2[[#This Row],[right3]]</f>
        <v>333.99493999999999</v>
      </c>
      <c r="S169" s="1">
        <f>Table2[[#This Row],[x2]]-Table2[[#This Row],[x]]*Table2[[#This Row],[left]]</f>
        <v>-218.90380999999999</v>
      </c>
      <c r="T169" s="1">
        <f>Table2[[#This Row],[y2]]-Table2[[#This Row],[y]]*Table2[[#This Row],[left]]</f>
        <v>324.710645</v>
      </c>
      <c r="U169" s="3">
        <f>Table2[[#This Row],[x2]]+Table2[[#This Row],[x]]*Table2[[#This Row],[dry_line]]</f>
        <v>-220.51948031999999</v>
      </c>
      <c r="V169" s="3">
        <f>Table2[[#This Row],[y2]]+Table2[[#This Row],[y]]*Table2[[#This Row],[dry_line]]</f>
        <v>329.62282063999999</v>
      </c>
      <c r="W169" s="3">
        <f>Table2[[#This Row],[z2]]+Table2[[#This Row],[z]]*Table2[[#This Row],[dry_line]]</f>
        <v>3.0650881600000002</v>
      </c>
      <c r="X169" s="3">
        <f>-Table2[[#This Row],[right3]]+Table2[[#This Row],[dry_line]]</f>
        <v>-4.6032000000000002</v>
      </c>
      <c r="Y169" s="3">
        <f>Table2[[#This Row],[left]]+Table2[[#This Row],[dry_line]]</f>
        <v>5.1717999999999993</v>
      </c>
    </row>
    <row r="170" spans="1:25" hidden="1" x14ac:dyDescent="0.25">
      <c r="A170">
        <v>168</v>
      </c>
      <c r="B170" t="b">
        <f>AND(Table2[[#This Row],[Row Labels]]&gt;=Sheet5!$J$43,Table2[[#This Row],[Row Labels]]&lt;=Sheet5!$K$43)</f>
        <v>0</v>
      </c>
      <c r="C170">
        <v>0.60909999999999997</v>
      </c>
      <c r="D170">
        <f>-Table2[[#This Row],[dry_line]]</f>
        <v>-0.60909999999999997</v>
      </c>
      <c r="E170">
        <v>-0.13700000000000001</v>
      </c>
      <c r="F170">
        <v>-0.31659999999999999</v>
      </c>
      <c r="G170">
        <v>0.94830000000000003</v>
      </c>
      <c r="H170">
        <v>2.1499999999999998E-2</v>
      </c>
      <c r="I170">
        <v>-225.3201</v>
      </c>
      <c r="J170">
        <v>327.82389999999998</v>
      </c>
      <c r="K170">
        <v>3.2313999999999998</v>
      </c>
      <c r="L170">
        <v>0</v>
      </c>
      <c r="M170">
        <v>794.096</v>
      </c>
      <c r="N170">
        <f>-Table2[[#This Row],[right3]]</f>
        <v>-4.7249999999999996</v>
      </c>
      <c r="O170">
        <v>5.05</v>
      </c>
      <c r="P170">
        <v>4.7249999999999996</v>
      </c>
      <c r="Q170">
        <f>Table2[[#This Row],[x2]]+Table2[[#This Row],[x]]*Table2[[#This Row],[right3]]</f>
        <v>-226.816035</v>
      </c>
      <c r="R170">
        <f>Table2[[#This Row],[y2]]+Table2[[#This Row],[y]]*Table2[[#This Row],[right3]]</f>
        <v>332.30461750000001</v>
      </c>
      <c r="S170" s="1">
        <f>Table2[[#This Row],[x2]]-Table2[[#This Row],[x]]*Table2[[#This Row],[left]]</f>
        <v>-223.72127</v>
      </c>
      <c r="T170" s="1">
        <f>Table2[[#This Row],[y2]]-Table2[[#This Row],[y]]*Table2[[#This Row],[left]]</f>
        <v>323.03498500000001</v>
      </c>
      <c r="U170" s="3">
        <f>Table2[[#This Row],[x2]]+Table2[[#This Row],[x]]*Table2[[#This Row],[dry_line]]</f>
        <v>-225.51294106</v>
      </c>
      <c r="V170" s="3">
        <f>Table2[[#This Row],[y2]]+Table2[[#This Row],[y]]*Table2[[#This Row],[dry_line]]</f>
        <v>328.40150953</v>
      </c>
      <c r="W170" s="3">
        <f>Table2[[#This Row],[z2]]+Table2[[#This Row],[z]]*Table2[[#This Row],[dry_line]]</f>
        <v>3.2444956499999997</v>
      </c>
      <c r="X170" s="3">
        <f>-Table2[[#This Row],[right3]]+Table2[[#This Row],[dry_line]]</f>
        <v>-4.1158999999999999</v>
      </c>
      <c r="Y170" s="3">
        <f>Table2[[#This Row],[left]]+Table2[[#This Row],[dry_line]]</f>
        <v>5.6590999999999996</v>
      </c>
    </row>
    <row r="171" spans="1:25" hidden="1" x14ac:dyDescent="0.25">
      <c r="A171">
        <v>169</v>
      </c>
      <c r="B171" t="b">
        <f>AND(Table2[[#This Row],[Row Labels]]&gt;=Sheet5!$J$43,Table2[[#This Row],[Row Labels]]&lt;=Sheet5!$K$43)</f>
        <v>0</v>
      </c>
      <c r="C171">
        <v>1.0136000000000001</v>
      </c>
      <c r="D171">
        <f>-Table2[[#This Row],[dry_line]]</f>
        <v>-1.0136000000000001</v>
      </c>
      <c r="E171">
        <v>0.28439999999999999</v>
      </c>
      <c r="F171">
        <v>-0.32169999999999999</v>
      </c>
      <c r="G171">
        <v>0.9466</v>
      </c>
      <c r="H171">
        <v>2.0299999999999999E-2</v>
      </c>
      <c r="I171">
        <v>-230.13679999999999</v>
      </c>
      <c r="J171">
        <v>326.19749999999999</v>
      </c>
      <c r="K171">
        <v>3.3889999999999998</v>
      </c>
      <c r="L171">
        <v>0</v>
      </c>
      <c r="M171">
        <v>799.18200000000002</v>
      </c>
      <c r="N171">
        <f>-Table2[[#This Row],[right3]]</f>
        <v>-4.6749999999999998</v>
      </c>
      <c r="O171">
        <v>5.125</v>
      </c>
      <c r="P171">
        <v>4.6749999999999998</v>
      </c>
      <c r="Q171">
        <f>Table2[[#This Row],[x2]]+Table2[[#This Row],[x]]*Table2[[#This Row],[right3]]</f>
        <v>-231.6407475</v>
      </c>
      <c r="R171">
        <f>Table2[[#This Row],[y2]]+Table2[[#This Row],[y]]*Table2[[#This Row],[right3]]</f>
        <v>330.62285500000002</v>
      </c>
      <c r="S171" s="1">
        <f>Table2[[#This Row],[x2]]-Table2[[#This Row],[x]]*Table2[[#This Row],[left]]</f>
        <v>-228.48808750000001</v>
      </c>
      <c r="T171" s="1">
        <f>Table2[[#This Row],[y2]]-Table2[[#This Row],[y]]*Table2[[#This Row],[left]]</f>
        <v>321.34617500000002</v>
      </c>
      <c r="U171" s="3">
        <f>Table2[[#This Row],[x2]]+Table2[[#This Row],[x]]*Table2[[#This Row],[dry_line]]</f>
        <v>-230.46287512000001</v>
      </c>
      <c r="V171" s="3">
        <f>Table2[[#This Row],[y2]]+Table2[[#This Row],[y]]*Table2[[#This Row],[dry_line]]</f>
        <v>327.15697375999997</v>
      </c>
      <c r="W171" s="3">
        <f>Table2[[#This Row],[z2]]+Table2[[#This Row],[z]]*Table2[[#This Row],[dry_line]]</f>
        <v>3.4095760799999999</v>
      </c>
      <c r="X171" s="3">
        <f>-Table2[[#This Row],[right3]]+Table2[[#This Row],[dry_line]]</f>
        <v>-3.6613999999999995</v>
      </c>
      <c r="Y171" s="3">
        <f>Table2[[#This Row],[left]]+Table2[[#This Row],[dry_line]]</f>
        <v>6.1386000000000003</v>
      </c>
    </row>
    <row r="172" spans="1:25" hidden="1" x14ac:dyDescent="0.25">
      <c r="A172">
        <v>170</v>
      </c>
      <c r="B172" t="b">
        <f>AND(Table2[[#This Row],[Row Labels]]&gt;=Sheet5!$J$43,Table2[[#This Row],[Row Labels]]&lt;=Sheet5!$K$43)</f>
        <v>0</v>
      </c>
      <c r="C172">
        <v>1.3513999999999999</v>
      </c>
      <c r="D172">
        <f>-Table2[[#This Row],[dry_line]]</f>
        <v>-1.3513999999999999</v>
      </c>
      <c r="E172">
        <v>0.65429999999999999</v>
      </c>
      <c r="F172">
        <v>-0.3271</v>
      </c>
      <c r="G172">
        <v>0.94479999999999997</v>
      </c>
      <c r="H172">
        <v>1.8800000000000001E-2</v>
      </c>
      <c r="I172">
        <v>-234.9247</v>
      </c>
      <c r="J172">
        <v>324.55279999999999</v>
      </c>
      <c r="K172">
        <v>3.5539000000000001</v>
      </c>
      <c r="L172">
        <v>0</v>
      </c>
      <c r="M172">
        <v>804.24800000000005</v>
      </c>
      <c r="N172">
        <f>-Table2[[#This Row],[right3]]</f>
        <v>-4.5250000000000004</v>
      </c>
      <c r="O172">
        <v>5.15</v>
      </c>
      <c r="P172">
        <v>4.5250000000000004</v>
      </c>
      <c r="Q172">
        <f>Table2[[#This Row],[x2]]+Table2[[#This Row],[x]]*Table2[[#This Row],[right3]]</f>
        <v>-236.40482750000001</v>
      </c>
      <c r="R172">
        <f>Table2[[#This Row],[y2]]+Table2[[#This Row],[y]]*Table2[[#This Row],[right3]]</f>
        <v>328.82801999999998</v>
      </c>
      <c r="S172" s="1">
        <f>Table2[[#This Row],[x2]]-Table2[[#This Row],[x]]*Table2[[#This Row],[left]]</f>
        <v>-233.24013500000001</v>
      </c>
      <c r="T172" s="1">
        <f>Table2[[#This Row],[y2]]-Table2[[#This Row],[y]]*Table2[[#This Row],[left]]</f>
        <v>319.68707999999998</v>
      </c>
      <c r="U172" s="3">
        <f>Table2[[#This Row],[x2]]+Table2[[#This Row],[x]]*Table2[[#This Row],[dry_line]]</f>
        <v>-235.36674293999999</v>
      </c>
      <c r="V172" s="3">
        <f>Table2[[#This Row],[y2]]+Table2[[#This Row],[y]]*Table2[[#This Row],[dry_line]]</f>
        <v>325.82960271999997</v>
      </c>
      <c r="W172" s="3">
        <f>Table2[[#This Row],[z2]]+Table2[[#This Row],[z]]*Table2[[#This Row],[dry_line]]</f>
        <v>3.5793063200000002</v>
      </c>
      <c r="X172" s="3">
        <f>-Table2[[#This Row],[right3]]+Table2[[#This Row],[dry_line]]</f>
        <v>-3.1736000000000004</v>
      </c>
      <c r="Y172" s="3">
        <f>Table2[[#This Row],[left]]+Table2[[#This Row],[dry_line]]</f>
        <v>6.5014000000000003</v>
      </c>
    </row>
    <row r="173" spans="1:25" hidden="1" x14ac:dyDescent="0.25">
      <c r="A173">
        <v>171</v>
      </c>
      <c r="B173" t="b">
        <f>AND(Table2[[#This Row],[Row Labels]]&gt;=Sheet5!$J$43,Table2[[#This Row],[Row Labels]]&lt;=Sheet5!$K$43)</f>
        <v>0</v>
      </c>
      <c r="C173">
        <v>1.5988</v>
      </c>
      <c r="D173">
        <f>-Table2[[#This Row],[dry_line]]</f>
        <v>-1.5988</v>
      </c>
      <c r="E173">
        <v>0.92710000000000004</v>
      </c>
      <c r="F173">
        <v>-0.3327</v>
      </c>
      <c r="G173">
        <v>0.94289999999999996</v>
      </c>
      <c r="H173">
        <v>1.6899999999999998E-2</v>
      </c>
      <c r="I173">
        <v>-239.69319999999999</v>
      </c>
      <c r="J173">
        <v>322.88200000000001</v>
      </c>
      <c r="K173">
        <v>3.7206999999999999</v>
      </c>
      <c r="L173">
        <v>0</v>
      </c>
      <c r="M173">
        <v>809.303</v>
      </c>
      <c r="N173">
        <f>-Table2[[#This Row],[right3]]</f>
        <v>-4.5750000000000002</v>
      </c>
      <c r="O173">
        <v>5.1749999999999998</v>
      </c>
      <c r="P173">
        <v>4.5750000000000002</v>
      </c>
      <c r="Q173">
        <f>Table2[[#This Row],[x2]]+Table2[[#This Row],[x]]*Table2[[#This Row],[right3]]</f>
        <v>-241.21530249999998</v>
      </c>
      <c r="R173">
        <f>Table2[[#This Row],[y2]]+Table2[[#This Row],[y]]*Table2[[#This Row],[right3]]</f>
        <v>327.19576749999999</v>
      </c>
      <c r="S173" s="1">
        <f>Table2[[#This Row],[x2]]-Table2[[#This Row],[x]]*Table2[[#This Row],[left]]</f>
        <v>-237.97147749999999</v>
      </c>
      <c r="T173" s="1">
        <f>Table2[[#This Row],[y2]]-Table2[[#This Row],[y]]*Table2[[#This Row],[left]]</f>
        <v>318.00249250000002</v>
      </c>
      <c r="U173" s="3">
        <f>Table2[[#This Row],[x2]]+Table2[[#This Row],[x]]*Table2[[#This Row],[dry_line]]</f>
        <v>-240.22512075999998</v>
      </c>
      <c r="V173" s="3">
        <f>Table2[[#This Row],[y2]]+Table2[[#This Row],[y]]*Table2[[#This Row],[dry_line]]</f>
        <v>324.38950851999999</v>
      </c>
      <c r="W173" s="3">
        <f>Table2[[#This Row],[z2]]+Table2[[#This Row],[z]]*Table2[[#This Row],[dry_line]]</f>
        <v>3.7477197200000001</v>
      </c>
      <c r="X173" s="3">
        <f>-Table2[[#This Row],[right3]]+Table2[[#This Row],[dry_line]]</f>
        <v>-2.9762000000000004</v>
      </c>
      <c r="Y173" s="3">
        <f>Table2[[#This Row],[left]]+Table2[[#This Row],[dry_line]]</f>
        <v>6.7737999999999996</v>
      </c>
    </row>
    <row r="174" spans="1:25" hidden="1" x14ac:dyDescent="0.25">
      <c r="A174">
        <v>172</v>
      </c>
      <c r="B174" t="b">
        <f>AND(Table2[[#This Row],[Row Labels]]&gt;=Sheet5!$J$43,Table2[[#This Row],[Row Labels]]&lt;=Sheet5!$K$43)</f>
        <v>0</v>
      </c>
      <c r="C174">
        <v>1.7367999999999999</v>
      </c>
      <c r="D174">
        <f>-Table2[[#This Row],[dry_line]]</f>
        <v>-1.7367999999999999</v>
      </c>
      <c r="E174">
        <v>1.0768</v>
      </c>
      <c r="F174">
        <v>-0.3422</v>
      </c>
      <c r="G174">
        <v>0.9395</v>
      </c>
      <c r="H174">
        <v>1.41E-2</v>
      </c>
      <c r="I174">
        <v>-244.41900000000001</v>
      </c>
      <c r="J174">
        <v>321.19720000000001</v>
      </c>
      <c r="K174">
        <v>3.8624000000000001</v>
      </c>
      <c r="L174">
        <v>0</v>
      </c>
      <c r="M174">
        <v>814.322</v>
      </c>
      <c r="N174">
        <f>-Table2[[#This Row],[right3]]</f>
        <v>-4.45</v>
      </c>
      <c r="O174">
        <v>5.2</v>
      </c>
      <c r="P174">
        <v>4.45</v>
      </c>
      <c r="Q174">
        <f>Table2[[#This Row],[x2]]+Table2[[#This Row],[x]]*Table2[[#This Row],[right3]]</f>
        <v>-245.94179</v>
      </c>
      <c r="R174">
        <f>Table2[[#This Row],[y2]]+Table2[[#This Row],[y]]*Table2[[#This Row],[right3]]</f>
        <v>325.37797499999999</v>
      </c>
      <c r="S174" s="1">
        <f>Table2[[#This Row],[x2]]-Table2[[#This Row],[x]]*Table2[[#This Row],[left]]</f>
        <v>-242.63956000000002</v>
      </c>
      <c r="T174" s="1">
        <f>Table2[[#This Row],[y2]]-Table2[[#This Row],[y]]*Table2[[#This Row],[left]]</f>
        <v>316.31180000000001</v>
      </c>
      <c r="U174" s="3">
        <f>Table2[[#This Row],[x2]]+Table2[[#This Row],[x]]*Table2[[#This Row],[dry_line]]</f>
        <v>-245.01333296000001</v>
      </c>
      <c r="V174" s="3">
        <f>Table2[[#This Row],[y2]]+Table2[[#This Row],[y]]*Table2[[#This Row],[dry_line]]</f>
        <v>322.8289236</v>
      </c>
      <c r="W174" s="3">
        <f>Table2[[#This Row],[z2]]+Table2[[#This Row],[z]]*Table2[[#This Row],[dry_line]]</f>
        <v>3.8868888799999999</v>
      </c>
      <c r="X174" s="3">
        <f>-Table2[[#This Row],[right3]]+Table2[[#This Row],[dry_line]]</f>
        <v>-2.7132000000000005</v>
      </c>
      <c r="Y174" s="3">
        <f>Table2[[#This Row],[left]]+Table2[[#This Row],[dry_line]]</f>
        <v>6.9367999999999999</v>
      </c>
    </row>
    <row r="175" spans="1:25" hidden="1" x14ac:dyDescent="0.25">
      <c r="A175">
        <v>173</v>
      </c>
      <c r="B175" t="b">
        <f>AND(Table2[[#This Row],[Row Labels]]&gt;=Sheet5!$J$43,Table2[[#This Row],[Row Labels]]&lt;=Sheet5!$K$43)</f>
        <v>0</v>
      </c>
      <c r="C175">
        <v>1.7611000000000001</v>
      </c>
      <c r="D175">
        <f>-Table2[[#This Row],[dry_line]]</f>
        <v>-1.7611000000000001</v>
      </c>
      <c r="E175">
        <v>1.0597000000000001</v>
      </c>
      <c r="F175">
        <v>-0.36270000000000002</v>
      </c>
      <c r="G175">
        <v>0.93179999999999996</v>
      </c>
      <c r="H175">
        <v>1.6199999999999999E-2</v>
      </c>
      <c r="I175">
        <v>-249.10499999999999</v>
      </c>
      <c r="J175">
        <v>319.45</v>
      </c>
      <c r="K175">
        <v>3.9788000000000001</v>
      </c>
      <c r="L175">
        <v>0</v>
      </c>
      <c r="M175">
        <v>819.32500000000005</v>
      </c>
      <c r="N175">
        <f>-Table2[[#This Row],[right3]]</f>
        <v>-4.4249999999999998</v>
      </c>
      <c r="O175">
        <v>5.2249999999999996</v>
      </c>
      <c r="P175">
        <v>4.4249999999999998</v>
      </c>
      <c r="Q175">
        <f>Table2[[#This Row],[x2]]+Table2[[#This Row],[x]]*Table2[[#This Row],[right3]]</f>
        <v>-250.7099475</v>
      </c>
      <c r="R175">
        <f>Table2[[#This Row],[y2]]+Table2[[#This Row],[y]]*Table2[[#This Row],[right3]]</f>
        <v>323.573215</v>
      </c>
      <c r="S175" s="1">
        <f>Table2[[#This Row],[x2]]-Table2[[#This Row],[x]]*Table2[[#This Row],[left]]</f>
        <v>-247.2098925</v>
      </c>
      <c r="T175" s="1">
        <f>Table2[[#This Row],[y2]]-Table2[[#This Row],[y]]*Table2[[#This Row],[left]]</f>
        <v>314.581345</v>
      </c>
      <c r="U175" s="3">
        <f>Table2[[#This Row],[x2]]+Table2[[#This Row],[x]]*Table2[[#This Row],[dry_line]]</f>
        <v>-249.74375096999998</v>
      </c>
      <c r="V175" s="3">
        <f>Table2[[#This Row],[y2]]+Table2[[#This Row],[y]]*Table2[[#This Row],[dry_line]]</f>
        <v>321.09099298000001</v>
      </c>
      <c r="W175" s="3">
        <f>Table2[[#This Row],[z2]]+Table2[[#This Row],[z]]*Table2[[#This Row],[dry_line]]</f>
        <v>4.0073298199999998</v>
      </c>
      <c r="X175" s="3">
        <f>-Table2[[#This Row],[right3]]+Table2[[#This Row],[dry_line]]</f>
        <v>-2.6638999999999999</v>
      </c>
      <c r="Y175" s="3">
        <f>Table2[[#This Row],[left]]+Table2[[#This Row],[dry_line]]</f>
        <v>6.9860999999999995</v>
      </c>
    </row>
    <row r="176" spans="1:25" hidden="1" x14ac:dyDescent="0.25">
      <c r="A176">
        <v>174</v>
      </c>
      <c r="B176" t="b">
        <f>AND(Table2[[#This Row],[Row Labels]]&gt;=Sheet5!$J$43,Table2[[#This Row],[Row Labels]]&lt;=Sheet5!$K$43)</f>
        <v>0</v>
      </c>
      <c r="C176">
        <v>1.6458999999999999</v>
      </c>
      <c r="D176">
        <f>-Table2[[#This Row],[dry_line]]</f>
        <v>-1.6458999999999999</v>
      </c>
      <c r="E176">
        <v>0.82769999999999999</v>
      </c>
      <c r="F176">
        <v>-0.4027</v>
      </c>
      <c r="G176">
        <v>0.91520000000000001</v>
      </c>
      <c r="H176">
        <v>1.7000000000000001E-2</v>
      </c>
      <c r="I176">
        <v>-253.75200000000001</v>
      </c>
      <c r="J176">
        <v>317.5616</v>
      </c>
      <c r="K176">
        <v>4.0490000000000004</v>
      </c>
      <c r="L176">
        <v>0</v>
      </c>
      <c r="M176">
        <v>824.34100000000001</v>
      </c>
      <c r="N176">
        <f>-Table2[[#This Row],[right3]]</f>
        <v>-4.5</v>
      </c>
      <c r="O176">
        <v>5.25</v>
      </c>
      <c r="P176">
        <v>4.5</v>
      </c>
      <c r="Q176">
        <f>Table2[[#This Row],[x2]]+Table2[[#This Row],[x]]*Table2[[#This Row],[right3]]</f>
        <v>-255.56415000000001</v>
      </c>
      <c r="R176">
        <f>Table2[[#This Row],[y2]]+Table2[[#This Row],[y]]*Table2[[#This Row],[right3]]</f>
        <v>321.68</v>
      </c>
      <c r="S176" s="1">
        <f>Table2[[#This Row],[x2]]-Table2[[#This Row],[x]]*Table2[[#This Row],[left]]</f>
        <v>-251.63782500000002</v>
      </c>
      <c r="T176" s="1">
        <f>Table2[[#This Row],[y2]]-Table2[[#This Row],[y]]*Table2[[#This Row],[left]]</f>
        <v>312.7568</v>
      </c>
      <c r="U176" s="3">
        <f>Table2[[#This Row],[x2]]+Table2[[#This Row],[x]]*Table2[[#This Row],[dry_line]]</f>
        <v>-254.41480393000001</v>
      </c>
      <c r="V176" s="3">
        <f>Table2[[#This Row],[y2]]+Table2[[#This Row],[y]]*Table2[[#This Row],[dry_line]]</f>
        <v>319.06792768000003</v>
      </c>
      <c r="W176" s="3">
        <f>Table2[[#This Row],[z2]]+Table2[[#This Row],[z]]*Table2[[#This Row],[dry_line]]</f>
        <v>4.0769803000000007</v>
      </c>
      <c r="X176" s="3">
        <f>-Table2[[#This Row],[right3]]+Table2[[#This Row],[dry_line]]</f>
        <v>-2.8540999999999999</v>
      </c>
      <c r="Y176" s="3">
        <f>Table2[[#This Row],[left]]+Table2[[#This Row],[dry_line]]</f>
        <v>6.8959000000000001</v>
      </c>
    </row>
    <row r="177" spans="1:25" hidden="1" x14ac:dyDescent="0.25">
      <c r="A177">
        <v>175</v>
      </c>
      <c r="B177" t="b">
        <f>AND(Table2[[#This Row],[Row Labels]]&gt;=Sheet5!$J$43,Table2[[#This Row],[Row Labels]]&lt;=Sheet5!$K$43)</f>
        <v>0</v>
      </c>
      <c r="C177">
        <v>1.3687</v>
      </c>
      <c r="D177">
        <f>-Table2[[#This Row],[dry_line]]</f>
        <v>-1.3687</v>
      </c>
      <c r="E177">
        <v>0.495</v>
      </c>
      <c r="F177">
        <v>-0.47089999999999999</v>
      </c>
      <c r="G177">
        <v>0.88190000000000002</v>
      </c>
      <c r="H177">
        <v>2.0299999999999999E-2</v>
      </c>
      <c r="I177">
        <v>-258.3073</v>
      </c>
      <c r="J177">
        <v>315.40050000000002</v>
      </c>
      <c r="K177">
        <v>3.9933999999999998</v>
      </c>
      <c r="L177">
        <v>0</v>
      </c>
      <c r="M177">
        <v>829.38400000000001</v>
      </c>
      <c r="N177">
        <f>-Table2[[#This Row],[right3]]</f>
        <v>-4.3499999999999996</v>
      </c>
      <c r="O177">
        <v>5.2249999999999996</v>
      </c>
      <c r="P177">
        <v>4.3499999999999996</v>
      </c>
      <c r="Q177">
        <f>Table2[[#This Row],[x2]]+Table2[[#This Row],[x]]*Table2[[#This Row],[right3]]</f>
        <v>-260.35571499999998</v>
      </c>
      <c r="R177">
        <f>Table2[[#This Row],[y2]]+Table2[[#This Row],[y]]*Table2[[#This Row],[right3]]</f>
        <v>319.23676500000005</v>
      </c>
      <c r="S177" s="1">
        <f>Table2[[#This Row],[x2]]-Table2[[#This Row],[x]]*Table2[[#This Row],[left]]</f>
        <v>-255.8468475</v>
      </c>
      <c r="T177" s="1">
        <f>Table2[[#This Row],[y2]]-Table2[[#This Row],[y]]*Table2[[#This Row],[left]]</f>
        <v>310.79257250000001</v>
      </c>
      <c r="U177" s="3">
        <f>Table2[[#This Row],[x2]]+Table2[[#This Row],[x]]*Table2[[#This Row],[dry_line]]</f>
        <v>-258.95182082999997</v>
      </c>
      <c r="V177" s="3">
        <f>Table2[[#This Row],[y2]]+Table2[[#This Row],[y]]*Table2[[#This Row],[dry_line]]</f>
        <v>316.60755653000001</v>
      </c>
      <c r="W177" s="3">
        <f>Table2[[#This Row],[z2]]+Table2[[#This Row],[z]]*Table2[[#This Row],[dry_line]]</f>
        <v>4.0211846099999997</v>
      </c>
      <c r="X177" s="3">
        <f>-Table2[[#This Row],[right3]]+Table2[[#This Row],[dry_line]]</f>
        <v>-2.9812999999999996</v>
      </c>
      <c r="Y177" s="3">
        <f>Table2[[#This Row],[left]]+Table2[[#This Row],[dry_line]]</f>
        <v>6.5937000000000001</v>
      </c>
    </row>
    <row r="178" spans="1:25" hidden="1" x14ac:dyDescent="0.25">
      <c r="A178">
        <v>176</v>
      </c>
      <c r="B178" t="b">
        <f>AND(Table2[[#This Row],[Row Labels]]&gt;=Sheet5!$J$43,Table2[[#This Row],[Row Labels]]&lt;=Sheet5!$K$43)</f>
        <v>0</v>
      </c>
      <c r="C178">
        <v>1.0056</v>
      </c>
      <c r="D178">
        <f>-Table2[[#This Row],[dry_line]]</f>
        <v>-1.0056</v>
      </c>
      <c r="E178">
        <v>0.19040000000000001</v>
      </c>
      <c r="F178">
        <v>-0.55930000000000002</v>
      </c>
      <c r="G178">
        <v>0.82850000000000001</v>
      </c>
      <c r="H178">
        <v>2.8400000000000002E-2</v>
      </c>
      <c r="I178">
        <v>-262.67149999999998</v>
      </c>
      <c r="J178">
        <v>312.80340000000001</v>
      </c>
      <c r="K178">
        <v>3.8546</v>
      </c>
      <c r="L178">
        <v>0</v>
      </c>
      <c r="M178">
        <v>834.46400000000006</v>
      </c>
      <c r="N178">
        <f>-Table2[[#This Row],[right3]]</f>
        <v>-4.3499999999999996</v>
      </c>
      <c r="O178">
        <v>5.125</v>
      </c>
      <c r="P178">
        <v>4.3499999999999996</v>
      </c>
      <c r="Q178">
        <f>Table2[[#This Row],[x2]]+Table2[[#This Row],[x]]*Table2[[#This Row],[right3]]</f>
        <v>-265.10445499999997</v>
      </c>
      <c r="R178">
        <f>Table2[[#This Row],[y2]]+Table2[[#This Row],[y]]*Table2[[#This Row],[right3]]</f>
        <v>316.407375</v>
      </c>
      <c r="S178" s="1">
        <f>Table2[[#This Row],[x2]]-Table2[[#This Row],[x]]*Table2[[#This Row],[left]]</f>
        <v>-259.80508749999996</v>
      </c>
      <c r="T178" s="1">
        <f>Table2[[#This Row],[y2]]-Table2[[#This Row],[y]]*Table2[[#This Row],[left]]</f>
        <v>308.55733750000002</v>
      </c>
      <c r="U178" s="3">
        <f>Table2[[#This Row],[x2]]+Table2[[#This Row],[x]]*Table2[[#This Row],[dry_line]]</f>
        <v>-263.23393207999999</v>
      </c>
      <c r="V178" s="3">
        <f>Table2[[#This Row],[y2]]+Table2[[#This Row],[y]]*Table2[[#This Row],[dry_line]]</f>
        <v>313.63653959999999</v>
      </c>
      <c r="W178" s="3">
        <f>Table2[[#This Row],[z2]]+Table2[[#This Row],[z]]*Table2[[#This Row],[dry_line]]</f>
        <v>3.8831590400000002</v>
      </c>
      <c r="X178" s="3">
        <f>-Table2[[#This Row],[right3]]+Table2[[#This Row],[dry_line]]</f>
        <v>-3.3443999999999994</v>
      </c>
      <c r="Y178" s="3">
        <f>Table2[[#This Row],[left]]+Table2[[#This Row],[dry_line]]</f>
        <v>6.1306000000000003</v>
      </c>
    </row>
    <row r="179" spans="1:25" hidden="1" x14ac:dyDescent="0.25">
      <c r="A179">
        <v>177</v>
      </c>
      <c r="B179" t="b">
        <f>AND(Table2[[#This Row],[Row Labels]]&gt;=Sheet5!$J$43,Table2[[#This Row],[Row Labels]]&lt;=Sheet5!$K$43)</f>
        <v>0</v>
      </c>
      <c r="C179">
        <v>0.60809999999999997</v>
      </c>
      <c r="D179">
        <f>-Table2[[#This Row],[dry_line]]</f>
        <v>-0.60809999999999997</v>
      </c>
      <c r="E179">
        <v>-0.1394</v>
      </c>
      <c r="F179">
        <v>-0.65529999999999999</v>
      </c>
      <c r="G179">
        <v>0.75409999999999999</v>
      </c>
      <c r="H179">
        <v>4.3099999999999999E-2</v>
      </c>
      <c r="I179">
        <v>-266.70589999999999</v>
      </c>
      <c r="J179">
        <v>309.74259999999998</v>
      </c>
      <c r="K179">
        <v>3.6475</v>
      </c>
      <c r="L179">
        <v>0</v>
      </c>
      <c r="M179">
        <v>839.53200000000004</v>
      </c>
      <c r="N179">
        <f>-Table2[[#This Row],[right3]]</f>
        <v>-4.2750000000000004</v>
      </c>
      <c r="O179">
        <v>6.875</v>
      </c>
      <c r="P179">
        <v>4.2750000000000004</v>
      </c>
      <c r="Q179">
        <f>Table2[[#This Row],[x2]]+Table2[[#This Row],[x]]*Table2[[#This Row],[right3]]</f>
        <v>-269.50730749999997</v>
      </c>
      <c r="R179">
        <f>Table2[[#This Row],[y2]]+Table2[[#This Row],[y]]*Table2[[#This Row],[right3]]</f>
        <v>312.96637749999996</v>
      </c>
      <c r="S179" s="1">
        <f>Table2[[#This Row],[x2]]-Table2[[#This Row],[x]]*Table2[[#This Row],[left]]</f>
        <v>-262.20071250000001</v>
      </c>
      <c r="T179" s="1">
        <f>Table2[[#This Row],[y2]]-Table2[[#This Row],[y]]*Table2[[#This Row],[left]]</f>
        <v>304.55816249999998</v>
      </c>
      <c r="U179" s="3">
        <f>Table2[[#This Row],[x2]]+Table2[[#This Row],[x]]*Table2[[#This Row],[dry_line]]</f>
        <v>-267.10438792999997</v>
      </c>
      <c r="V179" s="3">
        <f>Table2[[#This Row],[y2]]+Table2[[#This Row],[y]]*Table2[[#This Row],[dry_line]]</f>
        <v>310.20116820999999</v>
      </c>
      <c r="W179" s="3">
        <f>Table2[[#This Row],[z2]]+Table2[[#This Row],[z]]*Table2[[#This Row],[dry_line]]</f>
        <v>3.6737091099999999</v>
      </c>
      <c r="X179" s="3">
        <f>-Table2[[#This Row],[right3]]+Table2[[#This Row],[dry_line]]</f>
        <v>-3.6669000000000005</v>
      </c>
      <c r="Y179" s="3">
        <f>Table2[[#This Row],[left]]+Table2[[#This Row],[dry_line]]</f>
        <v>7.4831000000000003</v>
      </c>
    </row>
    <row r="180" spans="1:25" hidden="1" x14ac:dyDescent="0.25">
      <c r="A180">
        <v>178</v>
      </c>
      <c r="B180" t="b">
        <f>AND(Table2[[#This Row],[Row Labels]]&gt;=Sheet5!$J$43,Table2[[#This Row],[Row Labels]]&lt;=Sheet5!$K$43)</f>
        <v>0</v>
      </c>
      <c r="C180">
        <v>0.20069999999999999</v>
      </c>
      <c r="D180">
        <f>-Table2[[#This Row],[dry_line]]</f>
        <v>-0.20069999999999999</v>
      </c>
      <c r="E180">
        <v>-0.45119999999999999</v>
      </c>
      <c r="F180">
        <v>-0.75870000000000004</v>
      </c>
      <c r="G180">
        <v>0.64959999999999996</v>
      </c>
      <c r="H180">
        <v>4.9500000000000002E-2</v>
      </c>
      <c r="I180">
        <v>-270.30180000000001</v>
      </c>
      <c r="J180">
        <v>306.19749999999999</v>
      </c>
      <c r="K180">
        <v>3.4165000000000001</v>
      </c>
      <c r="L180">
        <v>0</v>
      </c>
      <c r="M180">
        <v>844.58699999999999</v>
      </c>
      <c r="N180">
        <f>-Table2[[#This Row],[right3]]</f>
        <v>-4.3</v>
      </c>
      <c r="O180">
        <v>6.7249999999999996</v>
      </c>
      <c r="P180">
        <v>4.3</v>
      </c>
      <c r="Q180">
        <f>Table2[[#This Row],[x2]]+Table2[[#This Row],[x]]*Table2[[#This Row],[right3]]</f>
        <v>-273.56421</v>
      </c>
      <c r="R180">
        <f>Table2[[#This Row],[y2]]+Table2[[#This Row],[y]]*Table2[[#This Row],[right3]]</f>
        <v>308.99077999999997</v>
      </c>
      <c r="S180" s="1">
        <f>Table2[[#This Row],[x2]]-Table2[[#This Row],[x]]*Table2[[#This Row],[left]]</f>
        <v>-265.19954250000001</v>
      </c>
      <c r="T180" s="1">
        <f>Table2[[#This Row],[y2]]-Table2[[#This Row],[y]]*Table2[[#This Row],[left]]</f>
        <v>301.82893999999999</v>
      </c>
      <c r="U180" s="3">
        <f>Table2[[#This Row],[x2]]+Table2[[#This Row],[x]]*Table2[[#This Row],[dry_line]]</f>
        <v>-270.45407109000001</v>
      </c>
      <c r="V180" s="3">
        <f>Table2[[#This Row],[y2]]+Table2[[#This Row],[y]]*Table2[[#This Row],[dry_line]]</f>
        <v>306.32787472000001</v>
      </c>
      <c r="W180" s="3">
        <f>Table2[[#This Row],[z2]]+Table2[[#This Row],[z]]*Table2[[#This Row],[dry_line]]</f>
        <v>3.42643465</v>
      </c>
      <c r="X180" s="3">
        <f>-Table2[[#This Row],[right3]]+Table2[[#This Row],[dry_line]]</f>
        <v>-4.0992999999999995</v>
      </c>
      <c r="Y180" s="3">
        <f>Table2[[#This Row],[left]]+Table2[[#This Row],[dry_line]]</f>
        <v>6.9257</v>
      </c>
    </row>
    <row r="181" spans="1:25" hidden="1" x14ac:dyDescent="0.25">
      <c r="A181">
        <v>179</v>
      </c>
      <c r="B181" t="b">
        <f>AND(Table2[[#This Row],[Row Labels]]&gt;=Sheet5!$J$43,Table2[[#This Row],[Row Labels]]&lt;=Sheet5!$K$43)</f>
        <v>0</v>
      </c>
      <c r="C181">
        <v>-7.0800000000000002E-2</v>
      </c>
      <c r="D181">
        <f>-Table2[[#This Row],[dry_line]]</f>
        <v>7.0800000000000002E-2</v>
      </c>
      <c r="E181">
        <v>-0.65649999999999997</v>
      </c>
      <c r="F181">
        <v>-0.85529999999999995</v>
      </c>
      <c r="G181">
        <v>0.51619999999999999</v>
      </c>
      <c r="H181">
        <v>4.53E-2</v>
      </c>
      <c r="I181">
        <v>-273.26179999999999</v>
      </c>
      <c r="J181">
        <v>302.12029999999999</v>
      </c>
      <c r="K181">
        <v>3.1964999999999999</v>
      </c>
      <c r="L181">
        <v>0</v>
      </c>
      <c r="M181">
        <v>849.63</v>
      </c>
      <c r="N181">
        <f>-Table2[[#This Row],[right3]]</f>
        <v>-4.625</v>
      </c>
      <c r="O181">
        <v>6.4749999999999996</v>
      </c>
      <c r="P181">
        <v>4.625</v>
      </c>
      <c r="Q181">
        <f>Table2[[#This Row],[x2]]+Table2[[#This Row],[x]]*Table2[[#This Row],[right3]]</f>
        <v>-277.21756249999999</v>
      </c>
      <c r="R181">
        <f>Table2[[#This Row],[y2]]+Table2[[#This Row],[y]]*Table2[[#This Row],[right3]]</f>
        <v>304.50772499999999</v>
      </c>
      <c r="S181" s="1">
        <f>Table2[[#This Row],[x2]]-Table2[[#This Row],[x]]*Table2[[#This Row],[left]]</f>
        <v>-267.72373249999998</v>
      </c>
      <c r="T181" s="1">
        <f>Table2[[#This Row],[y2]]-Table2[[#This Row],[y]]*Table2[[#This Row],[left]]</f>
        <v>298.77790499999998</v>
      </c>
      <c r="U181" s="3">
        <f>Table2[[#This Row],[x2]]+Table2[[#This Row],[x]]*Table2[[#This Row],[dry_line]]</f>
        <v>-273.20124476000001</v>
      </c>
      <c r="V181" s="3">
        <f>Table2[[#This Row],[y2]]+Table2[[#This Row],[y]]*Table2[[#This Row],[dry_line]]</f>
        <v>302.08375303999998</v>
      </c>
      <c r="W181" s="3">
        <f>Table2[[#This Row],[z2]]+Table2[[#This Row],[z]]*Table2[[#This Row],[dry_line]]</f>
        <v>3.1932927599999998</v>
      </c>
      <c r="X181" s="3">
        <f>-Table2[[#This Row],[right3]]+Table2[[#This Row],[dry_line]]</f>
        <v>-4.6958000000000002</v>
      </c>
      <c r="Y181" s="3">
        <f>Table2[[#This Row],[left]]+Table2[[#This Row],[dry_line]]</f>
        <v>6.4041999999999994</v>
      </c>
    </row>
    <row r="182" spans="1:25" hidden="1" x14ac:dyDescent="0.25">
      <c r="A182">
        <v>180</v>
      </c>
      <c r="B182" t="b">
        <f>AND(Table2[[#This Row],[Row Labels]]&gt;=Sheet5!$J$43,Table2[[#This Row],[Row Labels]]&lt;=Sheet5!$K$43)</f>
        <v>0</v>
      </c>
      <c r="C182">
        <v>-0.19520000000000001</v>
      </c>
      <c r="D182">
        <f>-Table2[[#This Row],[dry_line]]</f>
        <v>0.19520000000000001</v>
      </c>
      <c r="E182">
        <v>-0.76780000000000004</v>
      </c>
      <c r="F182">
        <v>-0.92589999999999995</v>
      </c>
      <c r="G182">
        <v>0.37319999999999998</v>
      </c>
      <c r="H182">
        <v>5.8000000000000003E-2</v>
      </c>
      <c r="I182">
        <v>-275.50470000000001</v>
      </c>
      <c r="J182">
        <v>297.60989999999998</v>
      </c>
      <c r="K182">
        <v>3.0318999999999998</v>
      </c>
      <c r="L182">
        <v>0</v>
      </c>
      <c r="M182">
        <v>854.67</v>
      </c>
      <c r="N182">
        <f>-Table2[[#This Row],[right3]]</f>
        <v>-4.9249999999999998</v>
      </c>
      <c r="O182">
        <v>6.15</v>
      </c>
      <c r="P182">
        <v>4.9249999999999998</v>
      </c>
      <c r="Q182">
        <f>Table2[[#This Row],[x2]]+Table2[[#This Row],[x]]*Table2[[#This Row],[right3]]</f>
        <v>-280.06475750000004</v>
      </c>
      <c r="R182">
        <f>Table2[[#This Row],[y2]]+Table2[[#This Row],[y]]*Table2[[#This Row],[right3]]</f>
        <v>299.44790999999998</v>
      </c>
      <c r="S182" s="1">
        <f>Table2[[#This Row],[x2]]-Table2[[#This Row],[x]]*Table2[[#This Row],[left]]</f>
        <v>-269.81041500000003</v>
      </c>
      <c r="T182" s="1">
        <f>Table2[[#This Row],[y2]]-Table2[[#This Row],[y]]*Table2[[#This Row],[left]]</f>
        <v>295.31471999999997</v>
      </c>
      <c r="U182" s="3">
        <f>Table2[[#This Row],[x2]]+Table2[[#This Row],[x]]*Table2[[#This Row],[dry_line]]</f>
        <v>-275.32396432000002</v>
      </c>
      <c r="V182" s="3">
        <f>Table2[[#This Row],[y2]]+Table2[[#This Row],[y]]*Table2[[#This Row],[dry_line]]</f>
        <v>297.53705135999996</v>
      </c>
      <c r="W182" s="3">
        <f>Table2[[#This Row],[z2]]+Table2[[#This Row],[z]]*Table2[[#This Row],[dry_line]]</f>
        <v>3.0205783999999998</v>
      </c>
      <c r="X182" s="3">
        <f>-Table2[[#This Row],[right3]]+Table2[[#This Row],[dry_line]]</f>
        <v>-5.1201999999999996</v>
      </c>
      <c r="Y182" s="3">
        <f>Table2[[#This Row],[left]]+Table2[[#This Row],[dry_line]]</f>
        <v>5.9548000000000005</v>
      </c>
    </row>
    <row r="183" spans="1:25" hidden="1" x14ac:dyDescent="0.25">
      <c r="A183">
        <v>181</v>
      </c>
      <c r="B183" t="b">
        <f>AND(Table2[[#This Row],[Row Labels]]&gt;=Sheet5!$J$43,Table2[[#This Row],[Row Labels]]&lt;=Sheet5!$K$43)</f>
        <v>0</v>
      </c>
      <c r="C183">
        <v>-0.1152</v>
      </c>
      <c r="D183">
        <f>-Table2[[#This Row],[dry_line]]</f>
        <v>0.1152</v>
      </c>
      <c r="E183">
        <v>-0.77639999999999998</v>
      </c>
      <c r="F183">
        <v>-0.97019999999999995</v>
      </c>
      <c r="G183">
        <v>0.2344</v>
      </c>
      <c r="H183">
        <v>6.1800000000000001E-2</v>
      </c>
      <c r="I183">
        <v>-277.04739999999998</v>
      </c>
      <c r="J183">
        <v>292.79140000000001</v>
      </c>
      <c r="K183">
        <v>2.7911999999999999</v>
      </c>
      <c r="L183">
        <v>0</v>
      </c>
      <c r="M183">
        <v>859.73500000000001</v>
      </c>
      <c r="N183">
        <f>-Table2[[#This Row],[right3]]</f>
        <v>-5.0750000000000002</v>
      </c>
      <c r="O183">
        <v>5.7750000000000004</v>
      </c>
      <c r="P183">
        <v>5.0750000000000002</v>
      </c>
      <c r="Q183">
        <f>Table2[[#This Row],[x2]]+Table2[[#This Row],[x]]*Table2[[#This Row],[right3]]</f>
        <v>-281.97116499999998</v>
      </c>
      <c r="R183">
        <f>Table2[[#This Row],[y2]]+Table2[[#This Row],[y]]*Table2[[#This Row],[right3]]</f>
        <v>293.98097999999999</v>
      </c>
      <c r="S183" s="1">
        <f>Table2[[#This Row],[x2]]-Table2[[#This Row],[x]]*Table2[[#This Row],[left]]</f>
        <v>-271.44449499999996</v>
      </c>
      <c r="T183" s="1">
        <f>Table2[[#This Row],[y2]]-Table2[[#This Row],[y]]*Table2[[#This Row],[left]]</f>
        <v>291.43774000000002</v>
      </c>
      <c r="U183" s="3">
        <f>Table2[[#This Row],[x2]]+Table2[[#This Row],[x]]*Table2[[#This Row],[dry_line]]</f>
        <v>-276.93563295999996</v>
      </c>
      <c r="V183" s="3">
        <f>Table2[[#This Row],[y2]]+Table2[[#This Row],[y]]*Table2[[#This Row],[dry_line]]</f>
        <v>292.76439712000001</v>
      </c>
      <c r="W183" s="3">
        <f>Table2[[#This Row],[z2]]+Table2[[#This Row],[z]]*Table2[[#This Row],[dry_line]]</f>
        <v>2.78408064</v>
      </c>
      <c r="X183" s="3">
        <f>-Table2[[#This Row],[right3]]+Table2[[#This Row],[dry_line]]</f>
        <v>-5.1901999999999999</v>
      </c>
      <c r="Y183" s="3">
        <f>Table2[[#This Row],[left]]+Table2[[#This Row],[dry_line]]</f>
        <v>5.6598000000000006</v>
      </c>
    </row>
    <row r="184" spans="1:25" hidden="1" x14ac:dyDescent="0.25">
      <c r="A184">
        <v>182</v>
      </c>
      <c r="B184" t="b">
        <f>AND(Table2[[#This Row],[Row Labels]]&gt;=Sheet5!$J$43,Table2[[#This Row],[Row Labels]]&lt;=Sheet5!$K$43)</f>
        <v>0</v>
      </c>
      <c r="C184">
        <v>6.0600000000000001E-2</v>
      </c>
      <c r="D184">
        <f>-Table2[[#This Row],[dry_line]]</f>
        <v>-6.0600000000000001E-2</v>
      </c>
      <c r="E184">
        <v>-0.85460000000000003</v>
      </c>
      <c r="F184">
        <v>-0.99150000000000005</v>
      </c>
      <c r="G184">
        <v>0.1072</v>
      </c>
      <c r="H184">
        <v>7.3099999999999998E-2</v>
      </c>
      <c r="I184">
        <v>-277.8904</v>
      </c>
      <c r="J184">
        <v>287.8546</v>
      </c>
      <c r="K184">
        <v>2.5775000000000001</v>
      </c>
      <c r="L184">
        <v>0</v>
      </c>
      <c r="M184">
        <v>864.74800000000005</v>
      </c>
      <c r="N184">
        <f>-Table2[[#This Row],[right3]]</f>
        <v>-5.35</v>
      </c>
      <c r="O184">
        <v>5.5250000000000004</v>
      </c>
      <c r="P184">
        <v>5.35</v>
      </c>
      <c r="Q184">
        <f>Table2[[#This Row],[x2]]+Table2[[#This Row],[x]]*Table2[[#This Row],[right3]]</f>
        <v>-283.19492500000001</v>
      </c>
      <c r="R184">
        <f>Table2[[#This Row],[y2]]+Table2[[#This Row],[y]]*Table2[[#This Row],[right3]]</f>
        <v>288.42811999999998</v>
      </c>
      <c r="S184" s="1">
        <f>Table2[[#This Row],[x2]]-Table2[[#This Row],[x]]*Table2[[#This Row],[left]]</f>
        <v>-272.41236249999997</v>
      </c>
      <c r="T184" s="1">
        <f>Table2[[#This Row],[y2]]-Table2[[#This Row],[y]]*Table2[[#This Row],[left]]</f>
        <v>287.26231999999999</v>
      </c>
      <c r="U184" s="3">
        <f>Table2[[#This Row],[x2]]+Table2[[#This Row],[x]]*Table2[[#This Row],[dry_line]]</f>
        <v>-277.95048489999999</v>
      </c>
      <c r="V184" s="3">
        <f>Table2[[#This Row],[y2]]+Table2[[#This Row],[y]]*Table2[[#This Row],[dry_line]]</f>
        <v>287.86109632</v>
      </c>
      <c r="W184" s="3">
        <f>Table2[[#This Row],[z2]]+Table2[[#This Row],[z]]*Table2[[#This Row],[dry_line]]</f>
        <v>2.5819298600000002</v>
      </c>
      <c r="X184" s="3">
        <f>-Table2[[#This Row],[right3]]+Table2[[#This Row],[dry_line]]</f>
        <v>-5.2893999999999997</v>
      </c>
      <c r="Y184" s="3">
        <f>Table2[[#This Row],[left]]+Table2[[#This Row],[dry_line]]</f>
        <v>5.5856000000000003</v>
      </c>
    </row>
    <row r="185" spans="1:25" hidden="1" x14ac:dyDescent="0.25">
      <c r="A185">
        <v>183</v>
      </c>
      <c r="B185" t="b">
        <f>AND(Table2[[#This Row],[Row Labels]]&gt;=Sheet5!$J$43,Table2[[#This Row],[Row Labels]]&lt;=Sheet5!$K$43)</f>
        <v>0</v>
      </c>
      <c r="C185">
        <v>0.15290000000000001</v>
      </c>
      <c r="D185">
        <f>-Table2[[#This Row],[dry_line]]</f>
        <v>-0.15290000000000001</v>
      </c>
      <c r="E185">
        <v>-1.0979000000000001</v>
      </c>
      <c r="F185">
        <v>-0.99550000000000005</v>
      </c>
      <c r="G185">
        <v>-1.5900000000000001E-2</v>
      </c>
      <c r="H185">
        <v>9.3200000000000005E-2</v>
      </c>
      <c r="I185">
        <v>-278.15379999999999</v>
      </c>
      <c r="J185">
        <v>282.83229999999998</v>
      </c>
      <c r="K185">
        <v>2.3862999999999999</v>
      </c>
      <c r="L185">
        <v>0</v>
      </c>
      <c r="M185">
        <v>869.78099999999995</v>
      </c>
      <c r="N185">
        <f>-Table2[[#This Row],[right3]]</f>
        <v>-5.5750000000000002</v>
      </c>
      <c r="O185">
        <v>5.4</v>
      </c>
      <c r="P185">
        <v>5.5750000000000002</v>
      </c>
      <c r="Q185">
        <f>Table2[[#This Row],[x2]]+Table2[[#This Row],[x]]*Table2[[#This Row],[right3]]</f>
        <v>-283.70371249999999</v>
      </c>
      <c r="R185">
        <f>Table2[[#This Row],[y2]]+Table2[[#This Row],[y]]*Table2[[#This Row],[right3]]</f>
        <v>282.74365749999998</v>
      </c>
      <c r="S185" s="1">
        <f>Table2[[#This Row],[x2]]-Table2[[#This Row],[x]]*Table2[[#This Row],[left]]</f>
        <v>-272.77809999999999</v>
      </c>
      <c r="T185" s="1">
        <f>Table2[[#This Row],[y2]]-Table2[[#This Row],[y]]*Table2[[#This Row],[left]]</f>
        <v>282.91816</v>
      </c>
      <c r="U185" s="3">
        <f>Table2[[#This Row],[x2]]+Table2[[#This Row],[x]]*Table2[[#This Row],[dry_line]]</f>
        <v>-278.30601194999997</v>
      </c>
      <c r="V185" s="3">
        <f>Table2[[#This Row],[y2]]+Table2[[#This Row],[y]]*Table2[[#This Row],[dry_line]]</f>
        <v>282.82986889</v>
      </c>
      <c r="W185" s="3">
        <f>Table2[[#This Row],[z2]]+Table2[[#This Row],[z]]*Table2[[#This Row],[dry_line]]</f>
        <v>2.40055028</v>
      </c>
      <c r="X185" s="3">
        <f>-Table2[[#This Row],[right3]]+Table2[[#This Row],[dry_line]]</f>
        <v>-5.4221000000000004</v>
      </c>
      <c r="Y185" s="3">
        <f>Table2[[#This Row],[left]]+Table2[[#This Row],[dry_line]]</f>
        <v>5.5529000000000002</v>
      </c>
    </row>
    <row r="186" spans="1:25" hidden="1" x14ac:dyDescent="0.25">
      <c r="A186">
        <v>184</v>
      </c>
      <c r="B186" t="b">
        <f>AND(Table2[[#This Row],[Row Labels]]&gt;=Sheet5!$J$43,Table2[[#This Row],[Row Labels]]&lt;=Sheet5!$K$43)</f>
        <v>0</v>
      </c>
      <c r="C186">
        <v>0.20019999999999999</v>
      </c>
      <c r="D186">
        <f>-Table2[[#This Row],[dry_line]]</f>
        <v>-0.20019999999999999</v>
      </c>
      <c r="E186">
        <v>-1.3968</v>
      </c>
      <c r="F186">
        <v>-0.98380000000000001</v>
      </c>
      <c r="G186">
        <v>-0.1449</v>
      </c>
      <c r="H186">
        <v>0.1056</v>
      </c>
      <c r="I186">
        <v>-277.76549999999997</v>
      </c>
      <c r="J186">
        <v>277.80590000000001</v>
      </c>
      <c r="K186">
        <v>2.1924000000000001</v>
      </c>
      <c r="L186">
        <v>0</v>
      </c>
      <c r="M186">
        <v>874.82600000000002</v>
      </c>
      <c r="N186">
        <f>-Table2[[#This Row],[right3]]</f>
        <v>-5.6</v>
      </c>
      <c r="O186">
        <v>5.3</v>
      </c>
      <c r="P186">
        <v>5.6</v>
      </c>
      <c r="Q186">
        <f>Table2[[#This Row],[x2]]+Table2[[#This Row],[x]]*Table2[[#This Row],[right3]]</f>
        <v>-283.27477999999996</v>
      </c>
      <c r="R186">
        <f>Table2[[#This Row],[y2]]+Table2[[#This Row],[y]]*Table2[[#This Row],[right3]]</f>
        <v>276.99446</v>
      </c>
      <c r="S186" s="1">
        <f>Table2[[#This Row],[x2]]-Table2[[#This Row],[x]]*Table2[[#This Row],[left]]</f>
        <v>-272.55135999999999</v>
      </c>
      <c r="T186" s="1">
        <f>Table2[[#This Row],[y2]]-Table2[[#This Row],[y]]*Table2[[#This Row],[left]]</f>
        <v>278.57387</v>
      </c>
      <c r="U186" s="3">
        <f>Table2[[#This Row],[x2]]+Table2[[#This Row],[x]]*Table2[[#This Row],[dry_line]]</f>
        <v>-277.96245675999995</v>
      </c>
      <c r="V186" s="3">
        <f>Table2[[#This Row],[y2]]+Table2[[#This Row],[y]]*Table2[[#This Row],[dry_line]]</f>
        <v>277.77689101999999</v>
      </c>
      <c r="W186" s="3">
        <f>Table2[[#This Row],[z2]]+Table2[[#This Row],[z]]*Table2[[#This Row],[dry_line]]</f>
        <v>2.2135411199999999</v>
      </c>
      <c r="X186" s="3">
        <f>-Table2[[#This Row],[right3]]+Table2[[#This Row],[dry_line]]</f>
        <v>-5.3997999999999999</v>
      </c>
      <c r="Y186" s="3">
        <f>Table2[[#This Row],[left]]+Table2[[#This Row],[dry_line]]</f>
        <v>5.5001999999999995</v>
      </c>
    </row>
    <row r="187" spans="1:25" hidden="1" x14ac:dyDescent="0.25">
      <c r="A187">
        <v>185</v>
      </c>
      <c r="B187" t="b">
        <f>AND(Table2[[#This Row],[Row Labels]]&gt;=Sheet5!$J$43,Table2[[#This Row],[Row Labels]]&lt;=Sheet5!$K$43)</f>
        <v>0</v>
      </c>
      <c r="C187">
        <v>8.6400000000000005E-2</v>
      </c>
      <c r="D187">
        <f>-Table2[[#This Row],[dry_line]]</f>
        <v>-8.6400000000000005E-2</v>
      </c>
      <c r="E187">
        <v>-1.8071999999999999</v>
      </c>
      <c r="F187">
        <v>-0.95640000000000003</v>
      </c>
      <c r="G187">
        <v>-0.27179999999999999</v>
      </c>
      <c r="H187">
        <v>0.1072</v>
      </c>
      <c r="I187">
        <v>-276.72370000000001</v>
      </c>
      <c r="J187">
        <v>272.91410000000002</v>
      </c>
      <c r="K187">
        <v>2.0981999999999998</v>
      </c>
      <c r="L187">
        <v>0</v>
      </c>
      <c r="M187">
        <v>879.82899999999995</v>
      </c>
      <c r="N187">
        <f>-Table2[[#This Row],[right3]]</f>
        <v>-5.6</v>
      </c>
      <c r="O187">
        <v>4.3719999999999999</v>
      </c>
      <c r="P187">
        <v>5.6</v>
      </c>
      <c r="Q187">
        <f>Table2[[#This Row],[x2]]+Table2[[#This Row],[x]]*Table2[[#This Row],[right3]]</f>
        <v>-282.07954000000001</v>
      </c>
      <c r="R187">
        <f>Table2[[#This Row],[y2]]+Table2[[#This Row],[y]]*Table2[[#This Row],[right3]]</f>
        <v>271.39202</v>
      </c>
      <c r="S187" s="1">
        <f>Table2[[#This Row],[x2]]-Table2[[#This Row],[x]]*Table2[[#This Row],[left]]</f>
        <v>-272.54231920000001</v>
      </c>
      <c r="T187" s="1">
        <f>Table2[[#This Row],[y2]]-Table2[[#This Row],[y]]*Table2[[#This Row],[left]]</f>
        <v>274.10240960000004</v>
      </c>
      <c r="U187" s="3">
        <f>Table2[[#This Row],[x2]]+Table2[[#This Row],[x]]*Table2[[#This Row],[dry_line]]</f>
        <v>-276.80633296000002</v>
      </c>
      <c r="V187" s="3">
        <f>Table2[[#This Row],[y2]]+Table2[[#This Row],[y]]*Table2[[#This Row],[dry_line]]</f>
        <v>272.89061648000001</v>
      </c>
      <c r="W187" s="3">
        <f>Table2[[#This Row],[z2]]+Table2[[#This Row],[z]]*Table2[[#This Row],[dry_line]]</f>
        <v>2.1074620799999999</v>
      </c>
      <c r="X187" s="3">
        <f>-Table2[[#This Row],[right3]]+Table2[[#This Row],[dry_line]]</f>
        <v>-5.5135999999999994</v>
      </c>
      <c r="Y187" s="3">
        <f>Table2[[#This Row],[left]]+Table2[[#This Row],[dry_line]]</f>
        <v>4.4584000000000001</v>
      </c>
    </row>
    <row r="188" spans="1:25" hidden="1" x14ac:dyDescent="0.25">
      <c r="A188">
        <v>186</v>
      </c>
      <c r="B188" t="b">
        <f>AND(Table2[[#This Row],[Row Labels]]&gt;=Sheet5!$J$43,Table2[[#This Row],[Row Labels]]&lt;=Sheet5!$K$43)</f>
        <v>0</v>
      </c>
      <c r="C188">
        <v>-8.72E-2</v>
      </c>
      <c r="D188">
        <f>-Table2[[#This Row],[dry_line]]</f>
        <v>8.72E-2</v>
      </c>
      <c r="E188">
        <v>-2.2490000000000001</v>
      </c>
      <c r="F188">
        <v>-0.9093</v>
      </c>
      <c r="G188">
        <v>-0.40189999999999998</v>
      </c>
      <c r="H188">
        <v>0.1076</v>
      </c>
      <c r="I188">
        <v>-275.03840000000002</v>
      </c>
      <c r="J188">
        <v>268.12700000000001</v>
      </c>
      <c r="K188">
        <v>1.9852000000000001</v>
      </c>
      <c r="L188">
        <v>0</v>
      </c>
      <c r="M188">
        <v>884.90499999999997</v>
      </c>
      <c r="N188">
        <f>-Table2[[#This Row],[right3]]</f>
        <v>-5.5250000000000004</v>
      </c>
      <c r="O188">
        <v>4.3680000000000003</v>
      </c>
      <c r="P188">
        <v>5.5250000000000004</v>
      </c>
      <c r="Q188">
        <f>Table2[[#This Row],[x2]]+Table2[[#This Row],[x]]*Table2[[#This Row],[right3]]</f>
        <v>-280.06228250000004</v>
      </c>
      <c r="R188">
        <f>Table2[[#This Row],[y2]]+Table2[[#This Row],[y]]*Table2[[#This Row],[right3]]</f>
        <v>265.90650249999999</v>
      </c>
      <c r="S188" s="1">
        <f>Table2[[#This Row],[x2]]-Table2[[#This Row],[x]]*Table2[[#This Row],[left]]</f>
        <v>-271.06657760000002</v>
      </c>
      <c r="T188" s="1">
        <f>Table2[[#This Row],[y2]]-Table2[[#This Row],[y]]*Table2[[#This Row],[left]]</f>
        <v>269.88249919999998</v>
      </c>
      <c r="U188" s="3">
        <f>Table2[[#This Row],[x2]]+Table2[[#This Row],[x]]*Table2[[#This Row],[dry_line]]</f>
        <v>-274.95910904000004</v>
      </c>
      <c r="V188" s="3">
        <f>Table2[[#This Row],[y2]]+Table2[[#This Row],[y]]*Table2[[#This Row],[dry_line]]</f>
        <v>268.16204568000001</v>
      </c>
      <c r="W188" s="3">
        <f>Table2[[#This Row],[z2]]+Table2[[#This Row],[z]]*Table2[[#This Row],[dry_line]]</f>
        <v>1.97581728</v>
      </c>
      <c r="X188" s="3">
        <f>-Table2[[#This Row],[right3]]+Table2[[#This Row],[dry_line]]</f>
        <v>-5.6122000000000005</v>
      </c>
      <c r="Y188" s="3">
        <f>Table2[[#This Row],[left]]+Table2[[#This Row],[dry_line]]</f>
        <v>4.2808000000000002</v>
      </c>
    </row>
    <row r="189" spans="1:25" hidden="1" x14ac:dyDescent="0.25">
      <c r="A189">
        <v>187</v>
      </c>
      <c r="B189" t="b">
        <f>AND(Table2[[#This Row],[Row Labels]]&gt;=Sheet5!$J$43,Table2[[#This Row],[Row Labels]]&lt;=Sheet5!$K$43)</f>
        <v>0</v>
      </c>
      <c r="C189">
        <v>-0.19059999999999999</v>
      </c>
      <c r="D189">
        <f>-Table2[[#This Row],[dry_line]]</f>
        <v>0.19059999999999999</v>
      </c>
      <c r="E189">
        <v>-2.5444</v>
      </c>
      <c r="F189">
        <v>-0.83889999999999998</v>
      </c>
      <c r="G189">
        <v>-0.53249999999999997</v>
      </c>
      <c r="H189">
        <v>0.11260000000000001</v>
      </c>
      <c r="I189">
        <v>-272.67430000000002</v>
      </c>
      <c r="J189">
        <v>263.68079999999998</v>
      </c>
      <c r="K189">
        <v>1.8352999999999999</v>
      </c>
      <c r="L189">
        <v>0</v>
      </c>
      <c r="M189">
        <v>889.94299999999998</v>
      </c>
      <c r="N189">
        <f>-Table2[[#This Row],[right3]]</f>
        <v>-5.5</v>
      </c>
      <c r="O189">
        <v>4.38</v>
      </c>
      <c r="P189">
        <v>5.5</v>
      </c>
      <c r="Q189">
        <f>Table2[[#This Row],[x2]]+Table2[[#This Row],[x]]*Table2[[#This Row],[right3]]</f>
        <v>-277.28825000000001</v>
      </c>
      <c r="R189">
        <f>Table2[[#This Row],[y2]]+Table2[[#This Row],[y]]*Table2[[#This Row],[right3]]</f>
        <v>260.75205</v>
      </c>
      <c r="S189" s="1">
        <f>Table2[[#This Row],[x2]]-Table2[[#This Row],[x]]*Table2[[#This Row],[left]]</f>
        <v>-268.99991800000004</v>
      </c>
      <c r="T189" s="1">
        <f>Table2[[#This Row],[y2]]-Table2[[#This Row],[y]]*Table2[[#This Row],[left]]</f>
        <v>266.01315</v>
      </c>
      <c r="U189" s="3">
        <f>Table2[[#This Row],[x2]]+Table2[[#This Row],[x]]*Table2[[#This Row],[dry_line]]</f>
        <v>-272.51440566000002</v>
      </c>
      <c r="V189" s="3">
        <f>Table2[[#This Row],[y2]]+Table2[[#This Row],[y]]*Table2[[#This Row],[dry_line]]</f>
        <v>263.78229449999998</v>
      </c>
      <c r="W189" s="3">
        <f>Table2[[#This Row],[z2]]+Table2[[#This Row],[z]]*Table2[[#This Row],[dry_line]]</f>
        <v>1.8138384399999998</v>
      </c>
      <c r="X189" s="3">
        <f>-Table2[[#This Row],[right3]]+Table2[[#This Row],[dry_line]]</f>
        <v>-5.6905999999999999</v>
      </c>
      <c r="Y189" s="3">
        <f>Table2[[#This Row],[left]]+Table2[[#This Row],[dry_line]]</f>
        <v>4.1894</v>
      </c>
    </row>
    <row r="190" spans="1:25" hidden="1" x14ac:dyDescent="0.25">
      <c r="A190">
        <v>188</v>
      </c>
      <c r="B190" t="b">
        <f>AND(Table2[[#This Row],[Row Labels]]&gt;=Sheet5!$J$43,Table2[[#This Row],[Row Labels]]&lt;=Sheet5!$K$43)</f>
        <v>0</v>
      </c>
      <c r="C190">
        <v>-0.2356</v>
      </c>
      <c r="D190">
        <f>-Table2[[#This Row],[dry_line]]</f>
        <v>0.2356</v>
      </c>
      <c r="E190">
        <v>-2.7610000000000001</v>
      </c>
      <c r="F190">
        <v>-0.75460000000000005</v>
      </c>
      <c r="G190">
        <v>-0.64590000000000003</v>
      </c>
      <c r="H190">
        <v>0.1163</v>
      </c>
      <c r="I190">
        <v>-269.68040000000002</v>
      </c>
      <c r="J190">
        <v>259.61520000000002</v>
      </c>
      <c r="K190">
        <v>1.6563000000000001</v>
      </c>
      <c r="L190">
        <v>0</v>
      </c>
      <c r="M190">
        <v>894.995</v>
      </c>
      <c r="N190">
        <f>-Table2[[#This Row],[right3]]</f>
        <v>-5.5750000000000002</v>
      </c>
      <c r="O190">
        <v>4.3460000000000001</v>
      </c>
      <c r="P190">
        <v>5.5750000000000002</v>
      </c>
      <c r="Q190">
        <f>Table2[[#This Row],[x2]]+Table2[[#This Row],[x]]*Table2[[#This Row],[right3]]</f>
        <v>-273.88729499999999</v>
      </c>
      <c r="R190">
        <f>Table2[[#This Row],[y2]]+Table2[[#This Row],[y]]*Table2[[#This Row],[right3]]</f>
        <v>256.01430750000003</v>
      </c>
      <c r="S190" s="1">
        <f>Table2[[#This Row],[x2]]-Table2[[#This Row],[x]]*Table2[[#This Row],[left]]</f>
        <v>-266.40090840000005</v>
      </c>
      <c r="T190" s="1">
        <f>Table2[[#This Row],[y2]]-Table2[[#This Row],[y]]*Table2[[#This Row],[left]]</f>
        <v>262.42228140000003</v>
      </c>
      <c r="U190" s="3">
        <f>Table2[[#This Row],[x2]]+Table2[[#This Row],[x]]*Table2[[#This Row],[dry_line]]</f>
        <v>-269.50261624000001</v>
      </c>
      <c r="V190" s="3">
        <f>Table2[[#This Row],[y2]]+Table2[[#This Row],[y]]*Table2[[#This Row],[dry_line]]</f>
        <v>259.76737403999999</v>
      </c>
      <c r="W190" s="3">
        <f>Table2[[#This Row],[z2]]+Table2[[#This Row],[z]]*Table2[[#This Row],[dry_line]]</f>
        <v>1.6288997200000002</v>
      </c>
      <c r="X190" s="3">
        <f>-Table2[[#This Row],[right3]]+Table2[[#This Row],[dry_line]]</f>
        <v>-5.8106</v>
      </c>
      <c r="Y190" s="3">
        <f>Table2[[#This Row],[left]]+Table2[[#This Row],[dry_line]]</f>
        <v>4.1104000000000003</v>
      </c>
    </row>
    <row r="191" spans="1:25" hidden="1" x14ac:dyDescent="0.25">
      <c r="A191">
        <v>189</v>
      </c>
      <c r="B191" t="b">
        <f>AND(Table2[[#This Row],[Row Labels]]&gt;=Sheet5!$J$43,Table2[[#This Row],[Row Labels]]&lt;=Sheet5!$K$43)</f>
        <v>0</v>
      </c>
      <c r="C191">
        <v>-0.2495</v>
      </c>
      <c r="D191">
        <f>-Table2[[#This Row],[dry_line]]</f>
        <v>0.2495</v>
      </c>
      <c r="E191">
        <v>-2.9312</v>
      </c>
      <c r="F191">
        <v>-0.65849999999999997</v>
      </c>
      <c r="G191">
        <v>-0.74419999999999997</v>
      </c>
      <c r="H191">
        <v>0.1119</v>
      </c>
      <c r="I191">
        <v>-266.14780000000002</v>
      </c>
      <c r="J191">
        <v>255.98750000000001</v>
      </c>
      <c r="K191">
        <v>1.4555</v>
      </c>
      <c r="L191">
        <v>0</v>
      </c>
      <c r="M191">
        <v>900.06299999999999</v>
      </c>
      <c r="N191">
        <f>-Table2[[#This Row],[right3]]</f>
        <v>-5.5</v>
      </c>
      <c r="O191">
        <v>4.3520000000000003</v>
      </c>
      <c r="P191">
        <v>5.5</v>
      </c>
      <c r="Q191">
        <f>Table2[[#This Row],[x2]]+Table2[[#This Row],[x]]*Table2[[#This Row],[right3]]</f>
        <v>-269.76955000000004</v>
      </c>
      <c r="R191">
        <f>Table2[[#This Row],[y2]]+Table2[[#This Row],[y]]*Table2[[#This Row],[right3]]</f>
        <v>251.89440000000002</v>
      </c>
      <c r="S191" s="1">
        <f>Table2[[#This Row],[x2]]-Table2[[#This Row],[x]]*Table2[[#This Row],[left]]</f>
        <v>-263.28200800000002</v>
      </c>
      <c r="T191" s="1">
        <f>Table2[[#This Row],[y2]]-Table2[[#This Row],[y]]*Table2[[#This Row],[left]]</f>
        <v>259.22625840000001</v>
      </c>
      <c r="U191" s="3">
        <f>Table2[[#This Row],[x2]]+Table2[[#This Row],[x]]*Table2[[#This Row],[dry_line]]</f>
        <v>-265.98350425000001</v>
      </c>
      <c r="V191" s="3">
        <f>Table2[[#This Row],[y2]]+Table2[[#This Row],[y]]*Table2[[#This Row],[dry_line]]</f>
        <v>256.17317789999998</v>
      </c>
      <c r="W191" s="3">
        <f>Table2[[#This Row],[z2]]+Table2[[#This Row],[z]]*Table2[[#This Row],[dry_line]]</f>
        <v>1.4275809500000001</v>
      </c>
      <c r="X191" s="3">
        <f>-Table2[[#This Row],[right3]]+Table2[[#This Row],[dry_line]]</f>
        <v>-5.7495000000000003</v>
      </c>
      <c r="Y191" s="3">
        <f>Table2[[#This Row],[left]]+Table2[[#This Row],[dry_line]]</f>
        <v>4.1025</v>
      </c>
    </row>
    <row r="192" spans="1:25" hidden="1" x14ac:dyDescent="0.25">
      <c r="A192">
        <v>190</v>
      </c>
      <c r="B192" t="b">
        <f>AND(Table2[[#This Row],[Row Labels]]&gt;=Sheet5!$J$43,Table2[[#This Row],[Row Labels]]&lt;=Sheet5!$K$43)</f>
        <v>0</v>
      </c>
      <c r="C192">
        <v>-0.21709999999999999</v>
      </c>
      <c r="D192">
        <f>-Table2[[#This Row],[dry_line]]</f>
        <v>0.21709999999999999</v>
      </c>
      <c r="E192">
        <v>-3.0078</v>
      </c>
      <c r="F192">
        <v>-0.54730000000000001</v>
      </c>
      <c r="G192">
        <v>-0.83040000000000003</v>
      </c>
      <c r="H192">
        <v>0.1042</v>
      </c>
      <c r="I192">
        <v>-262.18239999999997</v>
      </c>
      <c r="J192">
        <v>252.92179999999999</v>
      </c>
      <c r="K192">
        <v>1.2605</v>
      </c>
      <c r="L192">
        <v>0</v>
      </c>
      <c r="M192">
        <v>905.07899999999995</v>
      </c>
      <c r="N192">
        <f>-Table2[[#This Row],[right3]]</f>
        <v>-5.3</v>
      </c>
      <c r="O192">
        <v>4.3310000000000004</v>
      </c>
      <c r="P192">
        <v>5.3</v>
      </c>
      <c r="Q192">
        <f>Table2[[#This Row],[x2]]+Table2[[#This Row],[x]]*Table2[[#This Row],[right3]]</f>
        <v>-265.08308999999997</v>
      </c>
      <c r="R192">
        <f>Table2[[#This Row],[y2]]+Table2[[#This Row],[y]]*Table2[[#This Row],[right3]]</f>
        <v>248.52068</v>
      </c>
      <c r="S192" s="1">
        <f>Table2[[#This Row],[x2]]-Table2[[#This Row],[x]]*Table2[[#This Row],[left]]</f>
        <v>-259.81204369999995</v>
      </c>
      <c r="T192" s="1">
        <f>Table2[[#This Row],[y2]]-Table2[[#This Row],[y]]*Table2[[#This Row],[left]]</f>
        <v>256.51826239999997</v>
      </c>
      <c r="U192" s="3">
        <f>Table2[[#This Row],[x2]]+Table2[[#This Row],[x]]*Table2[[#This Row],[dry_line]]</f>
        <v>-262.06358116999996</v>
      </c>
      <c r="V192" s="3">
        <f>Table2[[#This Row],[y2]]+Table2[[#This Row],[y]]*Table2[[#This Row],[dry_line]]</f>
        <v>253.10207983999999</v>
      </c>
      <c r="W192" s="3">
        <f>Table2[[#This Row],[z2]]+Table2[[#This Row],[z]]*Table2[[#This Row],[dry_line]]</f>
        <v>1.2378781800000001</v>
      </c>
      <c r="X192" s="3">
        <f>-Table2[[#This Row],[right3]]+Table2[[#This Row],[dry_line]]</f>
        <v>-5.5171000000000001</v>
      </c>
      <c r="Y192" s="3">
        <f>Table2[[#This Row],[left]]+Table2[[#This Row],[dry_line]]</f>
        <v>4.1139000000000001</v>
      </c>
    </row>
    <row r="193" spans="1:25" hidden="1" x14ac:dyDescent="0.25">
      <c r="A193">
        <v>191</v>
      </c>
      <c r="B193" t="b">
        <f>AND(Table2[[#This Row],[Row Labels]]&gt;=Sheet5!$J$43,Table2[[#This Row],[Row Labels]]&lt;=Sheet5!$K$43)</f>
        <v>0</v>
      </c>
      <c r="C193">
        <v>-0.1731</v>
      </c>
      <c r="D193">
        <f>-Table2[[#This Row],[dry_line]]</f>
        <v>0.1731</v>
      </c>
      <c r="E193">
        <v>-2.9769000000000001</v>
      </c>
      <c r="F193">
        <v>-0.42759999999999998</v>
      </c>
      <c r="G193">
        <v>-0.89880000000000004</v>
      </c>
      <c r="H193">
        <v>9.7000000000000003E-2</v>
      </c>
      <c r="I193">
        <v>-257.76409999999998</v>
      </c>
      <c r="J193">
        <v>250.42359999999999</v>
      </c>
      <c r="K193">
        <v>1.1526000000000001</v>
      </c>
      <c r="L193">
        <v>0</v>
      </c>
      <c r="M193">
        <v>910.15499999999997</v>
      </c>
      <c r="N193">
        <f>-Table2[[#This Row],[right3]]</f>
        <v>-5.3</v>
      </c>
      <c r="O193">
        <v>4.3620000000000001</v>
      </c>
      <c r="P193">
        <v>5.3</v>
      </c>
      <c r="Q193">
        <f>Table2[[#This Row],[x2]]+Table2[[#This Row],[x]]*Table2[[#This Row],[right3]]</f>
        <v>-260.03037999999998</v>
      </c>
      <c r="R193">
        <f>Table2[[#This Row],[y2]]+Table2[[#This Row],[y]]*Table2[[#This Row],[right3]]</f>
        <v>245.65995999999998</v>
      </c>
      <c r="S193" s="1">
        <f>Table2[[#This Row],[x2]]-Table2[[#This Row],[x]]*Table2[[#This Row],[left]]</f>
        <v>-255.89890879999999</v>
      </c>
      <c r="T193" s="1">
        <f>Table2[[#This Row],[y2]]-Table2[[#This Row],[y]]*Table2[[#This Row],[left]]</f>
        <v>254.3441656</v>
      </c>
      <c r="U193" s="3">
        <f>Table2[[#This Row],[x2]]+Table2[[#This Row],[x]]*Table2[[#This Row],[dry_line]]</f>
        <v>-257.69008243999997</v>
      </c>
      <c r="V193" s="3">
        <f>Table2[[#This Row],[y2]]+Table2[[#This Row],[y]]*Table2[[#This Row],[dry_line]]</f>
        <v>250.57918228</v>
      </c>
      <c r="W193" s="3">
        <f>Table2[[#This Row],[z2]]+Table2[[#This Row],[z]]*Table2[[#This Row],[dry_line]]</f>
        <v>1.1358093</v>
      </c>
      <c r="X193" s="3">
        <f>-Table2[[#This Row],[right3]]+Table2[[#This Row],[dry_line]]</f>
        <v>-5.4730999999999996</v>
      </c>
      <c r="Y193" s="3">
        <f>Table2[[#This Row],[left]]+Table2[[#This Row],[dry_line]]</f>
        <v>4.1889000000000003</v>
      </c>
    </row>
    <row r="194" spans="1:25" hidden="1" x14ac:dyDescent="0.25">
      <c r="A194">
        <v>192</v>
      </c>
      <c r="B194" t="b">
        <f>AND(Table2[[#This Row],[Row Labels]]&gt;=Sheet5!$J$43,Table2[[#This Row],[Row Labels]]&lt;=Sheet5!$K$43)</f>
        <v>0</v>
      </c>
      <c r="C194">
        <v>-4.2900000000000001E-2</v>
      </c>
      <c r="D194">
        <f>-Table2[[#This Row],[dry_line]]</f>
        <v>4.2900000000000001E-2</v>
      </c>
      <c r="E194">
        <v>-2.8058000000000001</v>
      </c>
      <c r="F194">
        <v>-0.30059999999999998</v>
      </c>
      <c r="G194">
        <v>-0.95030000000000003</v>
      </c>
      <c r="H194">
        <v>8.0799999999999997E-2</v>
      </c>
      <c r="I194">
        <v>-253.05629999999999</v>
      </c>
      <c r="J194">
        <v>248.5608</v>
      </c>
      <c r="K194">
        <v>1.0792999999999999</v>
      </c>
      <c r="L194">
        <v>0</v>
      </c>
      <c r="M194">
        <v>915.21900000000005</v>
      </c>
      <c r="N194">
        <f>-Table2[[#This Row],[right3]]</f>
        <v>-5.0750000000000002</v>
      </c>
      <c r="O194">
        <v>4.3620000000000001</v>
      </c>
      <c r="P194">
        <v>5.0750000000000002</v>
      </c>
      <c r="Q194">
        <f>Table2[[#This Row],[x2]]+Table2[[#This Row],[x]]*Table2[[#This Row],[right3]]</f>
        <v>-254.58184499999999</v>
      </c>
      <c r="R194">
        <f>Table2[[#This Row],[y2]]+Table2[[#This Row],[y]]*Table2[[#This Row],[right3]]</f>
        <v>243.73802749999999</v>
      </c>
      <c r="S194" s="1">
        <f>Table2[[#This Row],[x2]]-Table2[[#This Row],[x]]*Table2[[#This Row],[left]]</f>
        <v>-251.74508280000001</v>
      </c>
      <c r="T194" s="1">
        <f>Table2[[#This Row],[y2]]-Table2[[#This Row],[y]]*Table2[[#This Row],[left]]</f>
        <v>252.70600859999999</v>
      </c>
      <c r="U194" s="3">
        <f>Table2[[#This Row],[x2]]+Table2[[#This Row],[x]]*Table2[[#This Row],[dry_line]]</f>
        <v>-253.04340425999999</v>
      </c>
      <c r="V194" s="3">
        <f>Table2[[#This Row],[y2]]+Table2[[#This Row],[y]]*Table2[[#This Row],[dry_line]]</f>
        <v>248.60156787</v>
      </c>
      <c r="W194" s="3">
        <f>Table2[[#This Row],[z2]]+Table2[[#This Row],[z]]*Table2[[#This Row],[dry_line]]</f>
        <v>1.0758336799999999</v>
      </c>
      <c r="X194" s="3">
        <f>-Table2[[#This Row],[right3]]+Table2[[#This Row],[dry_line]]</f>
        <v>-5.1179000000000006</v>
      </c>
      <c r="Y194" s="3">
        <f>Table2[[#This Row],[left]]+Table2[[#This Row],[dry_line]]</f>
        <v>4.3190999999999997</v>
      </c>
    </row>
    <row r="195" spans="1:25" hidden="1" x14ac:dyDescent="0.25">
      <c r="A195">
        <v>193</v>
      </c>
      <c r="B195" t="b">
        <f>AND(Table2[[#This Row],[Row Labels]]&gt;=Sheet5!$J$43,Table2[[#This Row],[Row Labels]]&lt;=Sheet5!$K$43)</f>
        <v>0</v>
      </c>
      <c r="C195">
        <v>0.1527</v>
      </c>
      <c r="D195">
        <f>-Table2[[#This Row],[dry_line]]</f>
        <v>-0.1527</v>
      </c>
      <c r="E195">
        <v>-2.3986000000000001</v>
      </c>
      <c r="F195">
        <v>-0.16950000000000001</v>
      </c>
      <c r="G195">
        <v>-0.98219999999999996</v>
      </c>
      <c r="H195">
        <v>8.1100000000000005E-2</v>
      </c>
      <c r="I195">
        <v>-248.15360000000001</v>
      </c>
      <c r="J195">
        <v>247.3784</v>
      </c>
      <c r="K195">
        <v>1.0965</v>
      </c>
      <c r="L195">
        <v>0</v>
      </c>
      <c r="M195">
        <v>920.26199999999994</v>
      </c>
      <c r="N195">
        <f>-Table2[[#This Row],[right3]]</f>
        <v>-4.75</v>
      </c>
      <c r="O195">
        <v>4.2</v>
      </c>
      <c r="P195">
        <v>4.75</v>
      </c>
      <c r="Q195">
        <f>Table2[[#This Row],[x2]]+Table2[[#This Row],[x]]*Table2[[#This Row],[right3]]</f>
        <v>-248.95872500000002</v>
      </c>
      <c r="R195">
        <f>Table2[[#This Row],[y2]]+Table2[[#This Row],[y]]*Table2[[#This Row],[right3]]</f>
        <v>242.71295000000001</v>
      </c>
      <c r="S195" s="1">
        <f>Table2[[#This Row],[x2]]-Table2[[#This Row],[x]]*Table2[[#This Row],[left]]</f>
        <v>-247.4417</v>
      </c>
      <c r="T195" s="1">
        <f>Table2[[#This Row],[y2]]-Table2[[#This Row],[y]]*Table2[[#This Row],[left]]</f>
        <v>251.50363999999999</v>
      </c>
      <c r="U195" s="3">
        <f>Table2[[#This Row],[x2]]+Table2[[#This Row],[x]]*Table2[[#This Row],[dry_line]]</f>
        <v>-248.17948265000001</v>
      </c>
      <c r="V195" s="3">
        <f>Table2[[#This Row],[y2]]+Table2[[#This Row],[y]]*Table2[[#This Row],[dry_line]]</f>
        <v>247.22841806</v>
      </c>
      <c r="W195" s="3">
        <f>Table2[[#This Row],[z2]]+Table2[[#This Row],[z]]*Table2[[#This Row],[dry_line]]</f>
        <v>1.1088839699999999</v>
      </c>
      <c r="X195" s="3">
        <f>-Table2[[#This Row],[right3]]+Table2[[#This Row],[dry_line]]</f>
        <v>-4.5972999999999997</v>
      </c>
      <c r="Y195" s="3">
        <f>Table2[[#This Row],[left]]+Table2[[#This Row],[dry_line]]</f>
        <v>4.3527000000000005</v>
      </c>
    </row>
    <row r="196" spans="1:25" hidden="1" x14ac:dyDescent="0.25">
      <c r="A196">
        <v>194</v>
      </c>
      <c r="B196" t="b">
        <f>AND(Table2[[#This Row],[Row Labels]]&gt;=Sheet5!$J$43,Table2[[#This Row],[Row Labels]]&lt;=Sheet5!$K$43)</f>
        <v>0</v>
      </c>
      <c r="C196">
        <v>0.39479999999999998</v>
      </c>
      <c r="D196">
        <f>-Table2[[#This Row],[dry_line]]</f>
        <v>-0.39479999999999998</v>
      </c>
      <c r="E196">
        <v>-1.8634999999999999</v>
      </c>
      <c r="F196">
        <v>-3.8399999999999997E-2</v>
      </c>
      <c r="G196">
        <v>-0.997</v>
      </c>
      <c r="H196">
        <v>6.7299999999999999E-2</v>
      </c>
      <c r="I196">
        <v>-243.17609999999999</v>
      </c>
      <c r="J196">
        <v>246.8682</v>
      </c>
      <c r="K196">
        <v>1.2343999999999999</v>
      </c>
      <c r="L196">
        <v>0</v>
      </c>
      <c r="M196">
        <v>925.26800000000003</v>
      </c>
      <c r="N196">
        <f>-Table2[[#This Row],[right3]]</f>
        <v>-4.5750000000000002</v>
      </c>
      <c r="O196">
        <v>4.3250000000000002</v>
      </c>
      <c r="P196">
        <v>4.5750000000000002</v>
      </c>
      <c r="Q196">
        <f>Table2[[#This Row],[x2]]+Table2[[#This Row],[x]]*Table2[[#This Row],[right3]]</f>
        <v>-243.35177999999999</v>
      </c>
      <c r="R196">
        <f>Table2[[#This Row],[y2]]+Table2[[#This Row],[y]]*Table2[[#This Row],[right3]]</f>
        <v>242.30692500000001</v>
      </c>
      <c r="S196" s="1">
        <f>Table2[[#This Row],[x2]]-Table2[[#This Row],[x]]*Table2[[#This Row],[left]]</f>
        <v>-243.01002</v>
      </c>
      <c r="T196" s="1">
        <f>Table2[[#This Row],[y2]]-Table2[[#This Row],[y]]*Table2[[#This Row],[left]]</f>
        <v>251.18022500000001</v>
      </c>
      <c r="U196" s="3">
        <f>Table2[[#This Row],[x2]]+Table2[[#This Row],[x]]*Table2[[#This Row],[dry_line]]</f>
        <v>-243.19126032</v>
      </c>
      <c r="V196" s="3">
        <f>Table2[[#This Row],[y2]]+Table2[[#This Row],[y]]*Table2[[#This Row],[dry_line]]</f>
        <v>246.4745844</v>
      </c>
      <c r="W196" s="3">
        <f>Table2[[#This Row],[z2]]+Table2[[#This Row],[z]]*Table2[[#This Row],[dry_line]]</f>
        <v>1.2609700399999999</v>
      </c>
      <c r="X196" s="3">
        <f>-Table2[[#This Row],[right3]]+Table2[[#This Row],[dry_line]]</f>
        <v>-4.1802000000000001</v>
      </c>
      <c r="Y196" s="3">
        <f>Table2[[#This Row],[left]]+Table2[[#This Row],[dry_line]]</f>
        <v>4.7198000000000002</v>
      </c>
    </row>
    <row r="197" spans="1:25" hidden="1" x14ac:dyDescent="0.25">
      <c r="A197">
        <v>195</v>
      </c>
      <c r="B197" t="b">
        <f>AND(Table2[[#This Row],[Row Labels]]&gt;=Sheet5!$J$43,Table2[[#This Row],[Row Labels]]&lt;=Sheet5!$K$43)</f>
        <v>0</v>
      </c>
      <c r="C197">
        <v>0.71450000000000002</v>
      </c>
      <c r="D197">
        <f>-Table2[[#This Row],[dry_line]]</f>
        <v>-0.71450000000000002</v>
      </c>
      <c r="E197">
        <v>-1.1024</v>
      </c>
      <c r="F197">
        <v>7.6100000000000001E-2</v>
      </c>
      <c r="G197">
        <v>-0.99539999999999995</v>
      </c>
      <c r="H197">
        <v>5.7599999999999998E-2</v>
      </c>
      <c r="I197">
        <v>-237.74709999999999</v>
      </c>
      <c r="J197">
        <v>247.0035</v>
      </c>
      <c r="K197">
        <v>1.4796</v>
      </c>
      <c r="L197">
        <v>0</v>
      </c>
      <c r="M197">
        <v>930.70399999999995</v>
      </c>
      <c r="N197">
        <f>-Table2[[#This Row],[right3]]</f>
        <v>-4.4249999999999998</v>
      </c>
      <c r="O197">
        <v>4.4749999999999996</v>
      </c>
      <c r="P197">
        <v>4.4249999999999998</v>
      </c>
      <c r="Q197">
        <f>Table2[[#This Row],[x2]]+Table2[[#This Row],[x]]*Table2[[#This Row],[right3]]</f>
        <v>-237.41035749999998</v>
      </c>
      <c r="R197">
        <f>Table2[[#This Row],[y2]]+Table2[[#This Row],[y]]*Table2[[#This Row],[right3]]</f>
        <v>242.59885500000001</v>
      </c>
      <c r="S197" s="1">
        <f>Table2[[#This Row],[x2]]-Table2[[#This Row],[x]]*Table2[[#This Row],[left]]</f>
        <v>-238.0876475</v>
      </c>
      <c r="T197" s="1">
        <f>Table2[[#This Row],[y2]]-Table2[[#This Row],[y]]*Table2[[#This Row],[left]]</f>
        <v>251.45791500000001</v>
      </c>
      <c r="U197" s="3">
        <f>Table2[[#This Row],[x2]]+Table2[[#This Row],[x]]*Table2[[#This Row],[dry_line]]</f>
        <v>-237.69272654999997</v>
      </c>
      <c r="V197" s="3">
        <f>Table2[[#This Row],[y2]]+Table2[[#This Row],[y]]*Table2[[#This Row],[dry_line]]</f>
        <v>246.29228670000001</v>
      </c>
      <c r="W197" s="3">
        <f>Table2[[#This Row],[z2]]+Table2[[#This Row],[z]]*Table2[[#This Row],[dry_line]]</f>
        <v>1.5207552</v>
      </c>
      <c r="X197" s="3">
        <f>-Table2[[#This Row],[right3]]+Table2[[#This Row],[dry_line]]</f>
        <v>-3.7104999999999997</v>
      </c>
      <c r="Y197" s="3">
        <f>Table2[[#This Row],[left]]+Table2[[#This Row],[dry_line]]</f>
        <v>5.1894999999999998</v>
      </c>
    </row>
    <row r="198" spans="1:25" hidden="1" x14ac:dyDescent="0.25">
      <c r="A198">
        <v>196</v>
      </c>
      <c r="B198" t="b">
        <f>AND(Table2[[#This Row],[Row Labels]]&gt;=Sheet5!$J$43,Table2[[#This Row],[Row Labels]]&lt;=Sheet5!$K$43)</f>
        <v>0</v>
      </c>
      <c r="C198">
        <v>1.0935999999999999</v>
      </c>
      <c r="D198">
        <f>-Table2[[#This Row],[dry_line]]</f>
        <v>-1.0935999999999999</v>
      </c>
      <c r="E198">
        <v>-0.20230000000000001</v>
      </c>
      <c r="F198">
        <v>0.18029999999999999</v>
      </c>
      <c r="G198">
        <v>-0.98260000000000003</v>
      </c>
      <c r="H198">
        <v>4.5199999999999997E-2</v>
      </c>
      <c r="I198">
        <v>-232.77459999999999</v>
      </c>
      <c r="J198">
        <v>247.69329999999999</v>
      </c>
      <c r="K198">
        <v>1.7473000000000001</v>
      </c>
      <c r="L198">
        <v>0</v>
      </c>
      <c r="M198">
        <v>935.73099999999999</v>
      </c>
      <c r="N198">
        <f>-Table2[[#This Row],[right3]]</f>
        <v>-7.1749999999999998</v>
      </c>
      <c r="O198">
        <v>4.5999999999999996</v>
      </c>
      <c r="P198">
        <v>7.1749999999999998</v>
      </c>
      <c r="Q198">
        <f>Table2[[#This Row],[x2]]+Table2[[#This Row],[x]]*Table2[[#This Row],[right3]]</f>
        <v>-231.48094749999998</v>
      </c>
      <c r="R198">
        <f>Table2[[#This Row],[y2]]+Table2[[#This Row],[y]]*Table2[[#This Row],[right3]]</f>
        <v>240.643145</v>
      </c>
      <c r="S198" s="1">
        <f>Table2[[#This Row],[x2]]-Table2[[#This Row],[x]]*Table2[[#This Row],[left]]</f>
        <v>-233.60397999999998</v>
      </c>
      <c r="T198" s="1">
        <f>Table2[[#This Row],[y2]]-Table2[[#This Row],[y]]*Table2[[#This Row],[left]]</f>
        <v>252.21325999999999</v>
      </c>
      <c r="U198" s="3">
        <f>Table2[[#This Row],[x2]]+Table2[[#This Row],[x]]*Table2[[#This Row],[dry_line]]</f>
        <v>-232.57742392</v>
      </c>
      <c r="V198" s="3">
        <f>Table2[[#This Row],[y2]]+Table2[[#This Row],[y]]*Table2[[#This Row],[dry_line]]</f>
        <v>246.61872864</v>
      </c>
      <c r="W198" s="3">
        <f>Table2[[#This Row],[z2]]+Table2[[#This Row],[z]]*Table2[[#This Row],[dry_line]]</f>
        <v>1.79673072</v>
      </c>
      <c r="X198" s="3">
        <f>-Table2[[#This Row],[right3]]+Table2[[#This Row],[dry_line]]</f>
        <v>-6.0814000000000004</v>
      </c>
      <c r="Y198" s="3">
        <f>Table2[[#This Row],[left]]+Table2[[#This Row],[dry_line]]</f>
        <v>5.6936</v>
      </c>
    </row>
    <row r="199" spans="1:25" hidden="1" x14ac:dyDescent="0.25">
      <c r="A199">
        <v>197</v>
      </c>
      <c r="B199" t="b">
        <f>AND(Table2[[#This Row],[Row Labels]]&gt;=Sheet5!$J$43,Table2[[#This Row],[Row Labels]]&lt;=Sheet5!$K$43)</f>
        <v>0</v>
      </c>
      <c r="C199">
        <v>1.5245</v>
      </c>
      <c r="D199">
        <f>-Table2[[#This Row],[dry_line]]</f>
        <v>-1.5245</v>
      </c>
      <c r="E199">
        <v>0.78139999999999998</v>
      </c>
      <c r="F199">
        <v>0.25280000000000002</v>
      </c>
      <c r="G199">
        <v>-0.9667</v>
      </c>
      <c r="H199">
        <v>3.9E-2</v>
      </c>
      <c r="I199">
        <v>-227.8184</v>
      </c>
      <c r="J199">
        <v>248.85130000000001</v>
      </c>
      <c r="K199">
        <v>2.0341999999999998</v>
      </c>
      <c r="L199">
        <v>0</v>
      </c>
      <c r="M199">
        <v>940.82899999999995</v>
      </c>
      <c r="N199">
        <f>-Table2[[#This Row],[right3]]</f>
        <v>-6.9749999999999996</v>
      </c>
      <c r="O199">
        <v>4.75</v>
      </c>
      <c r="P199">
        <v>6.9749999999999996</v>
      </c>
      <c r="Q199">
        <f>Table2[[#This Row],[x2]]+Table2[[#This Row],[x]]*Table2[[#This Row],[right3]]</f>
        <v>-226.05511999999999</v>
      </c>
      <c r="R199">
        <f>Table2[[#This Row],[y2]]+Table2[[#This Row],[y]]*Table2[[#This Row],[right3]]</f>
        <v>242.10856750000002</v>
      </c>
      <c r="S199" s="1">
        <f>Table2[[#This Row],[x2]]-Table2[[#This Row],[x]]*Table2[[#This Row],[left]]</f>
        <v>-229.01919999999998</v>
      </c>
      <c r="T199" s="1">
        <f>Table2[[#This Row],[y2]]-Table2[[#This Row],[y]]*Table2[[#This Row],[left]]</f>
        <v>253.44312500000001</v>
      </c>
      <c r="U199" s="3">
        <f>Table2[[#This Row],[x2]]+Table2[[#This Row],[x]]*Table2[[#This Row],[dry_line]]</f>
        <v>-227.43300640000001</v>
      </c>
      <c r="V199" s="3">
        <f>Table2[[#This Row],[y2]]+Table2[[#This Row],[y]]*Table2[[#This Row],[dry_line]]</f>
        <v>247.37756585</v>
      </c>
      <c r="W199" s="3">
        <f>Table2[[#This Row],[z2]]+Table2[[#This Row],[z]]*Table2[[#This Row],[dry_line]]</f>
        <v>2.0936554999999997</v>
      </c>
      <c r="X199" s="3">
        <f>-Table2[[#This Row],[right3]]+Table2[[#This Row],[dry_line]]</f>
        <v>-5.4504999999999999</v>
      </c>
      <c r="Y199" s="3">
        <f>Table2[[#This Row],[left]]+Table2[[#This Row],[dry_line]]</f>
        <v>6.2744999999999997</v>
      </c>
    </row>
    <row r="200" spans="1:25" hidden="1" x14ac:dyDescent="0.25">
      <c r="A200">
        <v>198</v>
      </c>
      <c r="B200" t="b">
        <f>AND(Table2[[#This Row],[Row Labels]]&gt;=Sheet5!$J$43,Table2[[#This Row],[Row Labels]]&lt;=Sheet5!$K$43)</f>
        <v>0</v>
      </c>
      <c r="C200">
        <v>1.8655999999999999</v>
      </c>
      <c r="D200">
        <f>-Table2[[#This Row],[dry_line]]</f>
        <v>-1.8655999999999999</v>
      </c>
      <c r="E200">
        <v>1.6826000000000001</v>
      </c>
      <c r="F200">
        <v>0.29470000000000002</v>
      </c>
      <c r="G200">
        <v>-0.95509999999999995</v>
      </c>
      <c r="H200">
        <v>2.9600000000000001E-2</v>
      </c>
      <c r="I200">
        <v>-222.9836</v>
      </c>
      <c r="J200">
        <v>250.2775</v>
      </c>
      <c r="K200">
        <v>2.3431999999999999</v>
      </c>
      <c r="L200">
        <v>0</v>
      </c>
      <c r="M200">
        <v>945.87900000000002</v>
      </c>
      <c r="N200">
        <f>-Table2[[#This Row],[right3]]</f>
        <v>-7.0750000000000002</v>
      </c>
      <c r="O200">
        <v>4.875</v>
      </c>
      <c r="P200">
        <v>7.0750000000000002</v>
      </c>
      <c r="Q200">
        <f>Table2[[#This Row],[x2]]+Table2[[#This Row],[x]]*Table2[[#This Row],[right3]]</f>
        <v>-220.89859749999999</v>
      </c>
      <c r="R200">
        <f>Table2[[#This Row],[y2]]+Table2[[#This Row],[y]]*Table2[[#This Row],[right3]]</f>
        <v>243.52016750000001</v>
      </c>
      <c r="S200" s="1">
        <f>Table2[[#This Row],[x2]]-Table2[[#This Row],[x]]*Table2[[#This Row],[left]]</f>
        <v>-224.42026250000001</v>
      </c>
      <c r="T200" s="1">
        <f>Table2[[#This Row],[y2]]-Table2[[#This Row],[y]]*Table2[[#This Row],[left]]</f>
        <v>254.93361250000001</v>
      </c>
      <c r="U200" s="3">
        <f>Table2[[#This Row],[x2]]+Table2[[#This Row],[x]]*Table2[[#This Row],[dry_line]]</f>
        <v>-222.43380768</v>
      </c>
      <c r="V200" s="3">
        <f>Table2[[#This Row],[y2]]+Table2[[#This Row],[y]]*Table2[[#This Row],[dry_line]]</f>
        <v>248.49566544000001</v>
      </c>
      <c r="W200" s="3">
        <f>Table2[[#This Row],[z2]]+Table2[[#This Row],[z]]*Table2[[#This Row],[dry_line]]</f>
        <v>2.3984217599999997</v>
      </c>
      <c r="X200" s="3">
        <f>-Table2[[#This Row],[right3]]+Table2[[#This Row],[dry_line]]</f>
        <v>-5.2094000000000005</v>
      </c>
      <c r="Y200" s="3">
        <f>Table2[[#This Row],[left]]+Table2[[#This Row],[dry_line]]</f>
        <v>6.7405999999999997</v>
      </c>
    </row>
    <row r="201" spans="1:25" hidden="1" x14ac:dyDescent="0.25">
      <c r="A201">
        <v>199</v>
      </c>
      <c r="B201" t="b">
        <f>AND(Table2[[#This Row],[Row Labels]]&gt;=Sheet5!$J$43,Table2[[#This Row],[Row Labels]]&lt;=Sheet5!$K$43)</f>
        <v>0</v>
      </c>
      <c r="C201">
        <v>2.0369000000000002</v>
      </c>
      <c r="D201">
        <f>-Table2[[#This Row],[dry_line]]</f>
        <v>-2.0369000000000002</v>
      </c>
      <c r="E201">
        <v>2.3814000000000002</v>
      </c>
      <c r="F201">
        <v>0.31630000000000003</v>
      </c>
      <c r="G201">
        <v>-0.94840000000000002</v>
      </c>
      <c r="H201">
        <v>1.9900000000000001E-2</v>
      </c>
      <c r="I201">
        <v>-218.23869999999999</v>
      </c>
      <c r="J201">
        <v>251.82679999999999</v>
      </c>
      <c r="K201">
        <v>2.6629</v>
      </c>
      <c r="L201">
        <v>0</v>
      </c>
      <c r="M201">
        <v>950.88099999999997</v>
      </c>
      <c r="N201">
        <f>-Table2[[#This Row],[right3]]</f>
        <v>-7.1749999999999998</v>
      </c>
      <c r="O201">
        <v>4.8250000000000002</v>
      </c>
      <c r="P201">
        <v>7.1749999999999998</v>
      </c>
      <c r="Q201">
        <f>Table2[[#This Row],[x2]]+Table2[[#This Row],[x]]*Table2[[#This Row],[right3]]</f>
        <v>-215.96924749999999</v>
      </c>
      <c r="R201">
        <f>Table2[[#This Row],[y2]]+Table2[[#This Row],[y]]*Table2[[#This Row],[right3]]</f>
        <v>245.02203</v>
      </c>
      <c r="S201" s="1">
        <f>Table2[[#This Row],[x2]]-Table2[[#This Row],[x]]*Table2[[#This Row],[left]]</f>
        <v>-219.7648475</v>
      </c>
      <c r="T201" s="1">
        <f>Table2[[#This Row],[y2]]-Table2[[#This Row],[y]]*Table2[[#This Row],[left]]</f>
        <v>256.40282999999999</v>
      </c>
      <c r="U201" s="3">
        <f>Table2[[#This Row],[x2]]+Table2[[#This Row],[x]]*Table2[[#This Row],[dry_line]]</f>
        <v>-217.59442852999999</v>
      </c>
      <c r="V201" s="3">
        <f>Table2[[#This Row],[y2]]+Table2[[#This Row],[y]]*Table2[[#This Row],[dry_line]]</f>
        <v>249.89500404</v>
      </c>
      <c r="W201" s="3">
        <f>Table2[[#This Row],[z2]]+Table2[[#This Row],[z]]*Table2[[#This Row],[dry_line]]</f>
        <v>2.70343431</v>
      </c>
      <c r="X201" s="3">
        <f>-Table2[[#This Row],[right3]]+Table2[[#This Row],[dry_line]]</f>
        <v>-5.1380999999999997</v>
      </c>
      <c r="Y201" s="3">
        <f>Table2[[#This Row],[left]]+Table2[[#This Row],[dry_line]]</f>
        <v>6.8619000000000003</v>
      </c>
    </row>
    <row r="202" spans="1:25" hidden="1" x14ac:dyDescent="0.25">
      <c r="A202">
        <v>200</v>
      </c>
      <c r="B202" t="b">
        <f>AND(Table2[[#This Row],[Row Labels]]&gt;=Sheet5!$J$43,Table2[[#This Row],[Row Labels]]&lt;=Sheet5!$K$43)</f>
        <v>0</v>
      </c>
      <c r="C202">
        <v>2.1692999999999998</v>
      </c>
      <c r="D202">
        <f>-Table2[[#This Row],[dry_line]]</f>
        <v>-2.1692999999999998</v>
      </c>
      <c r="E202">
        <v>2.9192999999999998</v>
      </c>
      <c r="F202">
        <v>0.32850000000000001</v>
      </c>
      <c r="G202">
        <v>-0.94440000000000002</v>
      </c>
      <c r="H202">
        <v>1.46E-2</v>
      </c>
      <c r="I202">
        <v>-213.5061</v>
      </c>
      <c r="J202">
        <v>253.45240000000001</v>
      </c>
      <c r="K202">
        <v>3.0163000000000002</v>
      </c>
      <c r="L202">
        <v>0</v>
      </c>
      <c r="M202">
        <v>955.89700000000005</v>
      </c>
      <c r="N202">
        <f>-Table2[[#This Row],[right3]]</f>
        <v>-7.3250000000000002</v>
      </c>
      <c r="O202">
        <v>4.6749999999999998</v>
      </c>
      <c r="P202">
        <v>7.3250000000000002</v>
      </c>
      <c r="Q202">
        <f>Table2[[#This Row],[x2]]+Table2[[#This Row],[x]]*Table2[[#This Row],[right3]]</f>
        <v>-211.09983750000001</v>
      </c>
      <c r="R202">
        <f>Table2[[#This Row],[y2]]+Table2[[#This Row],[y]]*Table2[[#This Row],[right3]]</f>
        <v>246.53467000000001</v>
      </c>
      <c r="S202" s="1">
        <f>Table2[[#This Row],[x2]]-Table2[[#This Row],[x]]*Table2[[#This Row],[left]]</f>
        <v>-215.04183750000001</v>
      </c>
      <c r="T202" s="1">
        <f>Table2[[#This Row],[y2]]-Table2[[#This Row],[y]]*Table2[[#This Row],[left]]</f>
        <v>257.86747000000003</v>
      </c>
      <c r="U202" s="3">
        <f>Table2[[#This Row],[x2]]+Table2[[#This Row],[x]]*Table2[[#This Row],[dry_line]]</f>
        <v>-212.79348494999999</v>
      </c>
      <c r="V202" s="3">
        <f>Table2[[#This Row],[y2]]+Table2[[#This Row],[y]]*Table2[[#This Row],[dry_line]]</f>
        <v>251.40371308000002</v>
      </c>
      <c r="W202" s="3">
        <f>Table2[[#This Row],[z2]]+Table2[[#This Row],[z]]*Table2[[#This Row],[dry_line]]</f>
        <v>3.0479717800000001</v>
      </c>
      <c r="X202" s="3">
        <f>-Table2[[#This Row],[right3]]+Table2[[#This Row],[dry_line]]</f>
        <v>-5.1557000000000004</v>
      </c>
      <c r="Y202" s="3">
        <f>Table2[[#This Row],[left]]+Table2[[#This Row],[dry_line]]</f>
        <v>6.8442999999999996</v>
      </c>
    </row>
    <row r="203" spans="1:25" hidden="1" x14ac:dyDescent="0.25">
      <c r="A203">
        <v>201</v>
      </c>
      <c r="B203" t="b">
        <f>AND(Table2[[#This Row],[Row Labels]]&gt;=Sheet5!$J$43,Table2[[#This Row],[Row Labels]]&lt;=Sheet5!$K$43)</f>
        <v>0</v>
      </c>
      <c r="C203">
        <v>2.2831000000000001</v>
      </c>
      <c r="D203">
        <f>-Table2[[#This Row],[dry_line]]</f>
        <v>-2.2831000000000001</v>
      </c>
      <c r="E203">
        <v>3.3738000000000001</v>
      </c>
      <c r="F203">
        <v>0.33450000000000002</v>
      </c>
      <c r="G203">
        <v>-0.94230000000000003</v>
      </c>
      <c r="H203">
        <v>1.0500000000000001E-2</v>
      </c>
      <c r="I203">
        <v>-208.71209999999999</v>
      </c>
      <c r="J203">
        <v>255.15260000000001</v>
      </c>
      <c r="K203">
        <v>3.4184000000000001</v>
      </c>
      <c r="L203">
        <v>0</v>
      </c>
      <c r="M203">
        <v>961</v>
      </c>
      <c r="N203">
        <f>-Table2[[#This Row],[right3]]</f>
        <v>-7.5</v>
      </c>
      <c r="O203">
        <v>4.5</v>
      </c>
      <c r="P203">
        <v>7.5</v>
      </c>
      <c r="Q203">
        <f>Table2[[#This Row],[x2]]+Table2[[#This Row],[x]]*Table2[[#This Row],[right3]]</f>
        <v>-206.20335</v>
      </c>
      <c r="R203">
        <f>Table2[[#This Row],[y2]]+Table2[[#This Row],[y]]*Table2[[#This Row],[right3]]</f>
        <v>248.08535000000001</v>
      </c>
      <c r="S203" s="1">
        <f>Table2[[#This Row],[x2]]-Table2[[#This Row],[x]]*Table2[[#This Row],[left]]</f>
        <v>-210.21734999999998</v>
      </c>
      <c r="T203" s="1">
        <f>Table2[[#This Row],[y2]]-Table2[[#This Row],[y]]*Table2[[#This Row],[left]]</f>
        <v>259.39294999999998</v>
      </c>
      <c r="U203" s="3">
        <f>Table2[[#This Row],[x2]]+Table2[[#This Row],[x]]*Table2[[#This Row],[dry_line]]</f>
        <v>-207.94840305</v>
      </c>
      <c r="V203" s="3">
        <f>Table2[[#This Row],[y2]]+Table2[[#This Row],[y]]*Table2[[#This Row],[dry_line]]</f>
        <v>253.00123487000002</v>
      </c>
      <c r="W203" s="3">
        <f>Table2[[#This Row],[z2]]+Table2[[#This Row],[z]]*Table2[[#This Row],[dry_line]]</f>
        <v>3.44237255</v>
      </c>
      <c r="X203" s="3">
        <f>-Table2[[#This Row],[right3]]+Table2[[#This Row],[dry_line]]</f>
        <v>-5.2168999999999999</v>
      </c>
      <c r="Y203" s="3">
        <f>Table2[[#This Row],[left]]+Table2[[#This Row],[dry_line]]</f>
        <v>6.7831000000000001</v>
      </c>
    </row>
    <row r="204" spans="1:25" hidden="1" x14ac:dyDescent="0.25">
      <c r="A204">
        <v>202</v>
      </c>
      <c r="B204" t="b">
        <f>AND(Table2[[#This Row],[Row Labels]]&gt;=Sheet5!$J$43,Table2[[#This Row],[Row Labels]]&lt;=Sheet5!$K$43)</f>
        <v>0</v>
      </c>
      <c r="C204">
        <v>2.3858000000000001</v>
      </c>
      <c r="D204">
        <f>-Table2[[#This Row],[dry_line]]</f>
        <v>-2.3858000000000001</v>
      </c>
      <c r="E204">
        <v>3.7766000000000002</v>
      </c>
      <c r="F204">
        <v>0.33650000000000002</v>
      </c>
      <c r="G204">
        <v>-0.94169999999999998</v>
      </c>
      <c r="H204">
        <v>7.0000000000000001E-3</v>
      </c>
      <c r="I204">
        <v>-203.90440000000001</v>
      </c>
      <c r="J204">
        <v>256.8698</v>
      </c>
      <c r="K204">
        <v>3.8527999999999998</v>
      </c>
      <c r="L204">
        <v>0</v>
      </c>
      <c r="M204">
        <v>966.12300000000005</v>
      </c>
      <c r="N204">
        <f>-Table2[[#This Row],[right3]]</f>
        <v>-7.6749999999999998</v>
      </c>
      <c r="O204">
        <v>4.375</v>
      </c>
      <c r="P204">
        <v>7.6749999999999998</v>
      </c>
      <c r="Q204">
        <f>Table2[[#This Row],[x2]]+Table2[[#This Row],[x]]*Table2[[#This Row],[right3]]</f>
        <v>-201.32176250000001</v>
      </c>
      <c r="R204">
        <f>Table2[[#This Row],[y2]]+Table2[[#This Row],[y]]*Table2[[#This Row],[right3]]</f>
        <v>249.64225249999998</v>
      </c>
      <c r="S204" s="1">
        <f>Table2[[#This Row],[x2]]-Table2[[#This Row],[x]]*Table2[[#This Row],[left]]</f>
        <v>-205.3765875</v>
      </c>
      <c r="T204" s="1">
        <f>Table2[[#This Row],[y2]]-Table2[[#This Row],[y]]*Table2[[#This Row],[left]]</f>
        <v>260.98973749999999</v>
      </c>
      <c r="U204" s="3">
        <f>Table2[[#This Row],[x2]]+Table2[[#This Row],[x]]*Table2[[#This Row],[dry_line]]</f>
        <v>-203.1015783</v>
      </c>
      <c r="V204" s="3">
        <f>Table2[[#This Row],[y2]]+Table2[[#This Row],[y]]*Table2[[#This Row],[dry_line]]</f>
        <v>254.62309214000001</v>
      </c>
      <c r="W204" s="3">
        <f>Table2[[#This Row],[z2]]+Table2[[#This Row],[z]]*Table2[[#This Row],[dry_line]]</f>
        <v>3.8695005999999998</v>
      </c>
      <c r="X204" s="3">
        <f>-Table2[[#This Row],[right3]]+Table2[[#This Row],[dry_line]]</f>
        <v>-5.2891999999999992</v>
      </c>
      <c r="Y204" s="3">
        <f>Table2[[#This Row],[left]]+Table2[[#This Row],[dry_line]]</f>
        <v>6.7607999999999997</v>
      </c>
    </row>
    <row r="205" spans="1:25" hidden="1" x14ac:dyDescent="0.25">
      <c r="A205">
        <v>203</v>
      </c>
      <c r="B205" t="b">
        <f>AND(Table2[[#This Row],[Row Labels]]&gt;=Sheet5!$J$43,Table2[[#This Row],[Row Labels]]&lt;=Sheet5!$K$43)</f>
        <v>0</v>
      </c>
      <c r="C205">
        <v>2.5670999999999999</v>
      </c>
      <c r="D205">
        <f>-Table2[[#This Row],[dry_line]]</f>
        <v>-2.5670999999999999</v>
      </c>
      <c r="E205">
        <v>4.1334999999999997</v>
      </c>
      <c r="F205">
        <v>0.33579999999999999</v>
      </c>
      <c r="G205">
        <v>-0.94189999999999996</v>
      </c>
      <c r="H205">
        <v>6.1000000000000004E-3</v>
      </c>
      <c r="I205">
        <v>-199.1926</v>
      </c>
      <c r="J205">
        <v>258.56079999999997</v>
      </c>
      <c r="K205">
        <v>4.3196000000000003</v>
      </c>
      <c r="L205">
        <v>0</v>
      </c>
      <c r="M205">
        <v>971.15099999999995</v>
      </c>
      <c r="N205">
        <f>-Table2[[#This Row],[right3]]</f>
        <v>-7.9749999999999996</v>
      </c>
      <c r="O205">
        <v>4.1749999999999998</v>
      </c>
      <c r="P205">
        <v>7.9749999999999996</v>
      </c>
      <c r="Q205">
        <f>Table2[[#This Row],[x2]]+Table2[[#This Row],[x]]*Table2[[#This Row],[right3]]</f>
        <v>-196.51459499999999</v>
      </c>
      <c r="R205">
        <f>Table2[[#This Row],[y2]]+Table2[[#This Row],[y]]*Table2[[#This Row],[right3]]</f>
        <v>251.04914749999998</v>
      </c>
      <c r="S205" s="1">
        <f>Table2[[#This Row],[x2]]-Table2[[#This Row],[x]]*Table2[[#This Row],[left]]</f>
        <v>-200.59456499999999</v>
      </c>
      <c r="T205" s="1">
        <f>Table2[[#This Row],[y2]]-Table2[[#This Row],[y]]*Table2[[#This Row],[left]]</f>
        <v>262.49323249999998</v>
      </c>
      <c r="U205" s="3">
        <f>Table2[[#This Row],[x2]]+Table2[[#This Row],[x]]*Table2[[#This Row],[dry_line]]</f>
        <v>-198.33056782</v>
      </c>
      <c r="V205" s="3">
        <f>Table2[[#This Row],[y2]]+Table2[[#This Row],[y]]*Table2[[#This Row],[dry_line]]</f>
        <v>256.14284850999996</v>
      </c>
      <c r="W205" s="3">
        <f>Table2[[#This Row],[z2]]+Table2[[#This Row],[z]]*Table2[[#This Row],[dry_line]]</f>
        <v>4.3352593100000005</v>
      </c>
      <c r="X205" s="3">
        <f>-Table2[[#This Row],[right3]]+Table2[[#This Row],[dry_line]]</f>
        <v>-5.4078999999999997</v>
      </c>
      <c r="Y205" s="3">
        <f>Table2[[#This Row],[left]]+Table2[[#This Row],[dry_line]]</f>
        <v>6.7420999999999998</v>
      </c>
    </row>
    <row r="206" spans="1:25" hidden="1" x14ac:dyDescent="0.25">
      <c r="A206">
        <v>204</v>
      </c>
      <c r="B206" t="b">
        <f>AND(Table2[[#This Row],[Row Labels]]&gt;=Sheet5!$J$43,Table2[[#This Row],[Row Labels]]&lt;=Sheet5!$K$43)</f>
        <v>0</v>
      </c>
      <c r="C206">
        <v>2.7324999999999999</v>
      </c>
      <c r="D206">
        <f>-Table2[[#This Row],[dry_line]]</f>
        <v>-2.7324999999999999</v>
      </c>
      <c r="E206">
        <v>4.4180000000000001</v>
      </c>
      <c r="F206">
        <v>0.33079999999999998</v>
      </c>
      <c r="G206">
        <v>-0.94369999999999998</v>
      </c>
      <c r="H206">
        <v>7.3000000000000001E-3</v>
      </c>
      <c r="I206">
        <v>-194.4855</v>
      </c>
      <c r="J206">
        <v>260.23430000000002</v>
      </c>
      <c r="K206">
        <v>4.8360000000000003</v>
      </c>
      <c r="L206">
        <v>0</v>
      </c>
      <c r="M206">
        <v>976.173</v>
      </c>
      <c r="N206">
        <f>-Table2[[#This Row],[right3]]</f>
        <v>-5.1749999999999998</v>
      </c>
      <c r="O206">
        <v>3.9750000000000001</v>
      </c>
      <c r="P206">
        <v>5.1749999999999998</v>
      </c>
      <c r="Q206">
        <f>Table2[[#This Row],[x2]]+Table2[[#This Row],[x]]*Table2[[#This Row],[right3]]</f>
        <v>-192.77360999999999</v>
      </c>
      <c r="R206">
        <f>Table2[[#This Row],[y2]]+Table2[[#This Row],[y]]*Table2[[#This Row],[right3]]</f>
        <v>255.35065250000002</v>
      </c>
      <c r="S206" s="1">
        <f>Table2[[#This Row],[x2]]-Table2[[#This Row],[x]]*Table2[[#This Row],[left]]</f>
        <v>-195.80043000000001</v>
      </c>
      <c r="T206" s="1">
        <f>Table2[[#This Row],[y2]]-Table2[[#This Row],[y]]*Table2[[#This Row],[left]]</f>
        <v>263.98550750000004</v>
      </c>
      <c r="U206" s="3">
        <f>Table2[[#This Row],[x2]]+Table2[[#This Row],[x]]*Table2[[#This Row],[dry_line]]</f>
        <v>-193.58158900000001</v>
      </c>
      <c r="V206" s="3">
        <f>Table2[[#This Row],[y2]]+Table2[[#This Row],[y]]*Table2[[#This Row],[dry_line]]</f>
        <v>257.65563975000003</v>
      </c>
      <c r="W206" s="3">
        <f>Table2[[#This Row],[z2]]+Table2[[#This Row],[z]]*Table2[[#This Row],[dry_line]]</f>
        <v>4.8559472500000007</v>
      </c>
      <c r="X206" s="3">
        <f>-Table2[[#This Row],[right3]]+Table2[[#This Row],[dry_line]]</f>
        <v>-2.4424999999999999</v>
      </c>
      <c r="Y206" s="3">
        <f>Table2[[#This Row],[left]]+Table2[[#This Row],[dry_line]]</f>
        <v>6.7074999999999996</v>
      </c>
    </row>
    <row r="207" spans="1:25" hidden="1" x14ac:dyDescent="0.25">
      <c r="A207">
        <v>205</v>
      </c>
      <c r="B207" t="b">
        <f>AND(Table2[[#This Row],[Row Labels]]&gt;=Sheet5!$J$43,Table2[[#This Row],[Row Labels]]&lt;=Sheet5!$K$43)</f>
        <v>0</v>
      </c>
      <c r="C207">
        <v>2.8340999999999998</v>
      </c>
      <c r="D207">
        <f>-Table2[[#This Row],[dry_line]]</f>
        <v>-2.8340999999999998</v>
      </c>
      <c r="E207">
        <v>4.5934999999999997</v>
      </c>
      <c r="F207">
        <v>0.32200000000000001</v>
      </c>
      <c r="G207">
        <v>-0.94669999999999999</v>
      </c>
      <c r="H207">
        <v>7.4000000000000003E-3</v>
      </c>
      <c r="I207">
        <v>-189.67250000000001</v>
      </c>
      <c r="J207">
        <v>261.9067</v>
      </c>
      <c r="K207">
        <v>5.3874000000000004</v>
      </c>
      <c r="L207">
        <v>0</v>
      </c>
      <c r="M207">
        <v>981.298</v>
      </c>
      <c r="N207">
        <f>-Table2[[#This Row],[right3]]</f>
        <v>-5.3</v>
      </c>
      <c r="O207">
        <v>3.8250000000000002</v>
      </c>
      <c r="P207">
        <v>5.3</v>
      </c>
      <c r="Q207">
        <f>Table2[[#This Row],[x2]]+Table2[[#This Row],[x]]*Table2[[#This Row],[right3]]</f>
        <v>-187.9659</v>
      </c>
      <c r="R207">
        <f>Table2[[#This Row],[y2]]+Table2[[#This Row],[y]]*Table2[[#This Row],[right3]]</f>
        <v>256.88918999999999</v>
      </c>
      <c r="S207" s="1">
        <f>Table2[[#This Row],[x2]]-Table2[[#This Row],[x]]*Table2[[#This Row],[left]]</f>
        <v>-190.90415000000002</v>
      </c>
      <c r="T207" s="1">
        <f>Table2[[#This Row],[y2]]-Table2[[#This Row],[y]]*Table2[[#This Row],[left]]</f>
        <v>265.5278275</v>
      </c>
      <c r="U207" s="3">
        <f>Table2[[#This Row],[x2]]+Table2[[#This Row],[x]]*Table2[[#This Row],[dry_line]]</f>
        <v>-188.75991980000001</v>
      </c>
      <c r="V207" s="3">
        <f>Table2[[#This Row],[y2]]+Table2[[#This Row],[y]]*Table2[[#This Row],[dry_line]]</f>
        <v>259.22365753000003</v>
      </c>
      <c r="W207" s="3">
        <f>Table2[[#This Row],[z2]]+Table2[[#This Row],[z]]*Table2[[#This Row],[dry_line]]</f>
        <v>5.4083723400000006</v>
      </c>
      <c r="X207" s="3">
        <f>-Table2[[#This Row],[right3]]+Table2[[#This Row],[dry_line]]</f>
        <v>-2.4659</v>
      </c>
      <c r="Y207" s="3">
        <f>Table2[[#This Row],[left]]+Table2[[#This Row],[dry_line]]</f>
        <v>6.6591000000000005</v>
      </c>
    </row>
    <row r="208" spans="1:25" hidden="1" x14ac:dyDescent="0.25">
      <c r="A208">
        <v>206</v>
      </c>
      <c r="B208" t="b">
        <f>AND(Table2[[#This Row],[Row Labels]]&gt;=Sheet5!$J$43,Table2[[#This Row],[Row Labels]]&lt;=Sheet5!$K$43)</f>
        <v>0</v>
      </c>
      <c r="C208">
        <v>2.9013</v>
      </c>
      <c r="D208">
        <f>-Table2[[#This Row],[dry_line]]</f>
        <v>-2.9013</v>
      </c>
      <c r="E208">
        <v>4.6269</v>
      </c>
      <c r="F208">
        <v>0.31230000000000002</v>
      </c>
      <c r="G208">
        <v>-0.94989999999999997</v>
      </c>
      <c r="H208">
        <v>6.7000000000000002E-3</v>
      </c>
      <c r="I208">
        <v>-184.88399999999999</v>
      </c>
      <c r="J208">
        <v>263.50850000000003</v>
      </c>
      <c r="K208">
        <v>5.9512999999999998</v>
      </c>
      <c r="L208">
        <v>0</v>
      </c>
      <c r="M208">
        <v>986.37900000000002</v>
      </c>
      <c r="N208">
        <f>-Table2[[#This Row],[right3]]</f>
        <v>-5.35</v>
      </c>
      <c r="O208">
        <v>3.7250000000000001</v>
      </c>
      <c r="P208">
        <v>5.35</v>
      </c>
      <c r="Q208">
        <f>Table2[[#This Row],[x2]]+Table2[[#This Row],[x]]*Table2[[#This Row],[right3]]</f>
        <v>-183.21319499999998</v>
      </c>
      <c r="R208">
        <f>Table2[[#This Row],[y2]]+Table2[[#This Row],[y]]*Table2[[#This Row],[right3]]</f>
        <v>258.426535</v>
      </c>
      <c r="S208" s="1">
        <f>Table2[[#This Row],[x2]]-Table2[[#This Row],[x]]*Table2[[#This Row],[left]]</f>
        <v>-186.04731749999999</v>
      </c>
      <c r="T208" s="1">
        <f>Table2[[#This Row],[y2]]-Table2[[#This Row],[y]]*Table2[[#This Row],[left]]</f>
        <v>267.04687750000005</v>
      </c>
      <c r="U208" s="3">
        <f>Table2[[#This Row],[x2]]+Table2[[#This Row],[x]]*Table2[[#This Row],[dry_line]]</f>
        <v>-183.97792400999998</v>
      </c>
      <c r="V208" s="3">
        <f>Table2[[#This Row],[y2]]+Table2[[#This Row],[y]]*Table2[[#This Row],[dry_line]]</f>
        <v>260.75255513000002</v>
      </c>
      <c r="W208" s="3">
        <f>Table2[[#This Row],[z2]]+Table2[[#This Row],[z]]*Table2[[#This Row],[dry_line]]</f>
        <v>5.97073871</v>
      </c>
      <c r="X208" s="3">
        <f>-Table2[[#This Row],[right3]]+Table2[[#This Row],[dry_line]]</f>
        <v>-2.4486999999999997</v>
      </c>
      <c r="Y208" s="3">
        <f>Table2[[#This Row],[left]]+Table2[[#This Row],[dry_line]]</f>
        <v>6.6263000000000005</v>
      </c>
    </row>
    <row r="209" spans="1:25" hidden="1" x14ac:dyDescent="0.25">
      <c r="A209">
        <v>207</v>
      </c>
      <c r="B209" t="b">
        <f>AND(Table2[[#This Row],[Row Labels]]&gt;=Sheet5!$J$43,Table2[[#This Row],[Row Labels]]&lt;=Sheet5!$K$43)</f>
        <v>0</v>
      </c>
      <c r="C209">
        <v>2.9274</v>
      </c>
      <c r="D209">
        <f>-Table2[[#This Row],[dry_line]]</f>
        <v>-2.9274</v>
      </c>
      <c r="E209">
        <v>4.5636000000000001</v>
      </c>
      <c r="F209">
        <v>0.30470000000000003</v>
      </c>
      <c r="G209">
        <v>-0.95240000000000002</v>
      </c>
      <c r="H209">
        <v>6.6E-3</v>
      </c>
      <c r="I209">
        <v>-180.08340000000001</v>
      </c>
      <c r="J209">
        <v>265.06740000000002</v>
      </c>
      <c r="K209">
        <v>6.5141</v>
      </c>
      <c r="L209">
        <v>0</v>
      </c>
      <c r="M209">
        <v>991.45799999999997</v>
      </c>
      <c r="N209">
        <f>-Table2[[#This Row],[right3]]</f>
        <v>-5.375</v>
      </c>
      <c r="O209">
        <v>3.625</v>
      </c>
      <c r="P209">
        <v>5.375</v>
      </c>
      <c r="Q209">
        <f>Table2[[#This Row],[x2]]+Table2[[#This Row],[x]]*Table2[[#This Row],[right3]]</f>
        <v>-178.4456375</v>
      </c>
      <c r="R209">
        <f>Table2[[#This Row],[y2]]+Table2[[#This Row],[y]]*Table2[[#This Row],[right3]]</f>
        <v>259.94825000000003</v>
      </c>
      <c r="S209" s="1">
        <f>Table2[[#This Row],[x2]]-Table2[[#This Row],[x]]*Table2[[#This Row],[left]]</f>
        <v>-181.1879375</v>
      </c>
      <c r="T209" s="1">
        <f>Table2[[#This Row],[y2]]-Table2[[#This Row],[y]]*Table2[[#This Row],[left]]</f>
        <v>268.51985000000002</v>
      </c>
      <c r="U209" s="3">
        <f>Table2[[#This Row],[x2]]+Table2[[#This Row],[x]]*Table2[[#This Row],[dry_line]]</f>
        <v>-179.19142122000002</v>
      </c>
      <c r="V209" s="3">
        <f>Table2[[#This Row],[y2]]+Table2[[#This Row],[y]]*Table2[[#This Row],[dry_line]]</f>
        <v>262.27934424</v>
      </c>
      <c r="W209" s="3">
        <f>Table2[[#This Row],[z2]]+Table2[[#This Row],[z]]*Table2[[#This Row],[dry_line]]</f>
        <v>6.5334208399999998</v>
      </c>
      <c r="X209" s="3">
        <f>-Table2[[#This Row],[right3]]+Table2[[#This Row],[dry_line]]</f>
        <v>-2.4476</v>
      </c>
      <c r="Y209" s="3">
        <f>Table2[[#This Row],[left]]+Table2[[#This Row],[dry_line]]</f>
        <v>6.5524000000000004</v>
      </c>
    </row>
    <row r="210" spans="1:25" hidden="1" x14ac:dyDescent="0.25">
      <c r="A210">
        <v>208</v>
      </c>
      <c r="B210" t="b">
        <f>AND(Table2[[#This Row],[Row Labels]]&gt;=Sheet5!$J$43,Table2[[#This Row],[Row Labels]]&lt;=Sheet5!$K$43)</f>
        <v>0</v>
      </c>
      <c r="C210">
        <v>2.9310999999999998</v>
      </c>
      <c r="D210">
        <f>-Table2[[#This Row],[dry_line]]</f>
        <v>-2.9310999999999998</v>
      </c>
      <c r="E210">
        <v>4.4573</v>
      </c>
      <c r="F210">
        <v>0.29909999999999998</v>
      </c>
      <c r="G210">
        <v>-0.95420000000000005</v>
      </c>
      <c r="H210">
        <v>6.7999999999999996E-3</v>
      </c>
      <c r="I210">
        <v>-175.29339999999999</v>
      </c>
      <c r="J210">
        <v>266.58429999999998</v>
      </c>
      <c r="K210">
        <v>7.0537999999999998</v>
      </c>
      <c r="L210">
        <v>0</v>
      </c>
      <c r="M210">
        <v>996.51099999999997</v>
      </c>
      <c r="N210">
        <f>-Table2[[#This Row],[right3]]</f>
        <v>-5.375</v>
      </c>
      <c r="O210">
        <v>3.6</v>
      </c>
      <c r="P210">
        <v>5.375</v>
      </c>
      <c r="Q210">
        <f>Table2[[#This Row],[x2]]+Table2[[#This Row],[x]]*Table2[[#This Row],[right3]]</f>
        <v>-173.68573749999999</v>
      </c>
      <c r="R210">
        <f>Table2[[#This Row],[y2]]+Table2[[#This Row],[y]]*Table2[[#This Row],[right3]]</f>
        <v>261.45547499999998</v>
      </c>
      <c r="S210" s="1">
        <f>Table2[[#This Row],[x2]]-Table2[[#This Row],[x]]*Table2[[#This Row],[left]]</f>
        <v>-176.37016</v>
      </c>
      <c r="T210" s="1">
        <f>Table2[[#This Row],[y2]]-Table2[[#This Row],[y]]*Table2[[#This Row],[left]]</f>
        <v>270.01941999999997</v>
      </c>
      <c r="U210" s="3">
        <f>Table2[[#This Row],[x2]]+Table2[[#This Row],[x]]*Table2[[#This Row],[dry_line]]</f>
        <v>-174.41670798999999</v>
      </c>
      <c r="V210" s="3">
        <f>Table2[[#This Row],[y2]]+Table2[[#This Row],[y]]*Table2[[#This Row],[dry_line]]</f>
        <v>263.78744438000001</v>
      </c>
      <c r="W210" s="3">
        <f>Table2[[#This Row],[z2]]+Table2[[#This Row],[z]]*Table2[[#This Row],[dry_line]]</f>
        <v>7.0737314800000002</v>
      </c>
      <c r="X210" s="3">
        <f>-Table2[[#This Row],[right3]]+Table2[[#This Row],[dry_line]]</f>
        <v>-2.4439000000000002</v>
      </c>
      <c r="Y210" s="3">
        <f>Table2[[#This Row],[left]]+Table2[[#This Row],[dry_line]]</f>
        <v>6.5311000000000003</v>
      </c>
    </row>
    <row r="211" spans="1:25" hidden="1" x14ac:dyDescent="0.25">
      <c r="A211">
        <v>209</v>
      </c>
      <c r="B211" t="b">
        <f>AND(Table2[[#This Row],[Row Labels]]&gt;=Sheet5!$J$43,Table2[[#This Row],[Row Labels]]&lt;=Sheet5!$K$43)</f>
        <v>0</v>
      </c>
      <c r="C211">
        <v>2.9302000000000001</v>
      </c>
      <c r="D211">
        <f>-Table2[[#This Row],[dry_line]]</f>
        <v>-2.9302000000000001</v>
      </c>
      <c r="E211">
        <v>4.3487999999999998</v>
      </c>
      <c r="F211">
        <v>0.29499999999999998</v>
      </c>
      <c r="G211">
        <v>-0.95550000000000002</v>
      </c>
      <c r="H211">
        <v>7.3000000000000001E-3</v>
      </c>
      <c r="I211">
        <v>-170.5325</v>
      </c>
      <c r="J211">
        <v>268.06830000000002</v>
      </c>
      <c r="K211">
        <v>7.5602</v>
      </c>
      <c r="L211">
        <v>0</v>
      </c>
      <c r="M211">
        <v>1001.524</v>
      </c>
      <c r="N211">
        <f>-Table2[[#This Row],[right3]]</f>
        <v>-5.35</v>
      </c>
      <c r="O211">
        <v>3.625</v>
      </c>
      <c r="P211">
        <v>5.35</v>
      </c>
      <c r="Q211">
        <f>Table2[[#This Row],[x2]]+Table2[[#This Row],[x]]*Table2[[#This Row],[right3]]</f>
        <v>-168.95425</v>
      </c>
      <c r="R211">
        <f>Table2[[#This Row],[y2]]+Table2[[#This Row],[y]]*Table2[[#This Row],[right3]]</f>
        <v>262.95637500000004</v>
      </c>
      <c r="S211" s="1">
        <f>Table2[[#This Row],[x2]]-Table2[[#This Row],[x]]*Table2[[#This Row],[left]]</f>
        <v>-171.60187500000001</v>
      </c>
      <c r="T211" s="1">
        <f>Table2[[#This Row],[y2]]-Table2[[#This Row],[y]]*Table2[[#This Row],[left]]</f>
        <v>271.53198750000001</v>
      </c>
      <c r="U211" s="3">
        <f>Table2[[#This Row],[x2]]+Table2[[#This Row],[x]]*Table2[[#This Row],[dry_line]]</f>
        <v>-169.668091</v>
      </c>
      <c r="V211" s="3">
        <f>Table2[[#This Row],[y2]]+Table2[[#This Row],[y]]*Table2[[#This Row],[dry_line]]</f>
        <v>265.26849390000001</v>
      </c>
      <c r="W211" s="3">
        <f>Table2[[#This Row],[z2]]+Table2[[#This Row],[z]]*Table2[[#This Row],[dry_line]]</f>
        <v>7.5815904600000001</v>
      </c>
      <c r="X211" s="3">
        <f>-Table2[[#This Row],[right3]]+Table2[[#This Row],[dry_line]]</f>
        <v>-2.4197999999999995</v>
      </c>
      <c r="Y211" s="3">
        <f>Table2[[#This Row],[left]]+Table2[[#This Row],[dry_line]]</f>
        <v>6.5552000000000001</v>
      </c>
    </row>
    <row r="212" spans="1:25" hidden="1" x14ac:dyDescent="0.25">
      <c r="A212">
        <v>210</v>
      </c>
      <c r="B212" t="b">
        <f>AND(Table2[[#This Row],[Row Labels]]&gt;=Sheet5!$J$43,Table2[[#This Row],[Row Labels]]&lt;=Sheet5!$K$43)</f>
        <v>0</v>
      </c>
      <c r="C212">
        <v>2.9354</v>
      </c>
      <c r="D212">
        <f>-Table2[[#This Row],[dry_line]]</f>
        <v>-2.9354</v>
      </c>
      <c r="E212">
        <v>4.2317999999999998</v>
      </c>
      <c r="F212">
        <v>0.29070000000000001</v>
      </c>
      <c r="G212">
        <v>-0.95679999999999998</v>
      </c>
      <c r="H212">
        <v>6.1000000000000004E-3</v>
      </c>
      <c r="I212">
        <v>-165.74039999999999</v>
      </c>
      <c r="J212">
        <v>269.541</v>
      </c>
      <c r="K212">
        <v>8.0382999999999996</v>
      </c>
      <c r="L212">
        <v>0</v>
      </c>
      <c r="M212">
        <v>1006.56</v>
      </c>
      <c r="N212">
        <f>-Table2[[#This Row],[right3]]</f>
        <v>-5.35</v>
      </c>
      <c r="O212">
        <v>3.7749999999999999</v>
      </c>
      <c r="P212">
        <v>5.35</v>
      </c>
      <c r="Q212">
        <f>Table2[[#This Row],[x2]]+Table2[[#This Row],[x]]*Table2[[#This Row],[right3]]</f>
        <v>-164.18515499999998</v>
      </c>
      <c r="R212">
        <f>Table2[[#This Row],[y2]]+Table2[[#This Row],[y]]*Table2[[#This Row],[right3]]</f>
        <v>264.42212000000001</v>
      </c>
      <c r="S212" s="1">
        <f>Table2[[#This Row],[x2]]-Table2[[#This Row],[x]]*Table2[[#This Row],[left]]</f>
        <v>-166.83779250000001</v>
      </c>
      <c r="T212" s="1">
        <f>Table2[[#This Row],[y2]]-Table2[[#This Row],[y]]*Table2[[#This Row],[left]]</f>
        <v>273.15291999999999</v>
      </c>
      <c r="U212" s="3">
        <f>Table2[[#This Row],[x2]]+Table2[[#This Row],[x]]*Table2[[#This Row],[dry_line]]</f>
        <v>-164.88707922</v>
      </c>
      <c r="V212" s="3">
        <f>Table2[[#This Row],[y2]]+Table2[[#This Row],[y]]*Table2[[#This Row],[dry_line]]</f>
        <v>266.73240928000001</v>
      </c>
      <c r="W212" s="3">
        <f>Table2[[#This Row],[z2]]+Table2[[#This Row],[z]]*Table2[[#This Row],[dry_line]]</f>
        <v>8.0562059399999999</v>
      </c>
      <c r="X212" s="3">
        <f>-Table2[[#This Row],[right3]]+Table2[[#This Row],[dry_line]]</f>
        <v>-2.4145999999999996</v>
      </c>
      <c r="Y212" s="3">
        <f>Table2[[#This Row],[left]]+Table2[[#This Row],[dry_line]]</f>
        <v>6.7103999999999999</v>
      </c>
    </row>
    <row r="213" spans="1:25" hidden="1" x14ac:dyDescent="0.25">
      <c r="A213">
        <v>211</v>
      </c>
      <c r="B213" t="b">
        <f>AND(Table2[[#This Row],[Row Labels]]&gt;=Sheet5!$J$43,Table2[[#This Row],[Row Labels]]&lt;=Sheet5!$K$43)</f>
        <v>0</v>
      </c>
      <c r="C213">
        <v>2.9295</v>
      </c>
      <c r="D213">
        <f>-Table2[[#This Row],[dry_line]]</f>
        <v>-2.9295</v>
      </c>
      <c r="E213">
        <v>4.0792000000000002</v>
      </c>
      <c r="F213">
        <v>0.2853</v>
      </c>
      <c r="G213">
        <v>-0.95840000000000003</v>
      </c>
      <c r="H213">
        <v>8.0000000000000002E-3</v>
      </c>
      <c r="I213">
        <v>-160.91730000000001</v>
      </c>
      <c r="J213">
        <v>270.99579999999997</v>
      </c>
      <c r="K213">
        <v>8.4583999999999993</v>
      </c>
      <c r="L213">
        <v>0</v>
      </c>
      <c r="M213">
        <v>1011.615</v>
      </c>
      <c r="N213">
        <f>-Table2[[#This Row],[right3]]</f>
        <v>-5.3250000000000002</v>
      </c>
      <c r="O213">
        <v>3.7250000000000001</v>
      </c>
      <c r="P213">
        <v>5.3250000000000002</v>
      </c>
      <c r="Q213">
        <f>Table2[[#This Row],[x2]]+Table2[[#This Row],[x]]*Table2[[#This Row],[right3]]</f>
        <v>-159.3980775</v>
      </c>
      <c r="R213">
        <f>Table2[[#This Row],[y2]]+Table2[[#This Row],[y]]*Table2[[#This Row],[right3]]</f>
        <v>265.89231999999998</v>
      </c>
      <c r="S213" s="1">
        <f>Table2[[#This Row],[x2]]-Table2[[#This Row],[x]]*Table2[[#This Row],[left]]</f>
        <v>-161.98004250000002</v>
      </c>
      <c r="T213" s="1">
        <f>Table2[[#This Row],[y2]]-Table2[[#This Row],[y]]*Table2[[#This Row],[left]]</f>
        <v>274.56583999999998</v>
      </c>
      <c r="U213" s="3">
        <f>Table2[[#This Row],[x2]]+Table2[[#This Row],[x]]*Table2[[#This Row],[dry_line]]</f>
        <v>-160.08151365000001</v>
      </c>
      <c r="V213" s="3">
        <f>Table2[[#This Row],[y2]]+Table2[[#This Row],[y]]*Table2[[#This Row],[dry_line]]</f>
        <v>268.18816719999995</v>
      </c>
      <c r="W213" s="3">
        <f>Table2[[#This Row],[z2]]+Table2[[#This Row],[z]]*Table2[[#This Row],[dry_line]]</f>
        <v>8.4818359999999995</v>
      </c>
      <c r="X213" s="3">
        <f>-Table2[[#This Row],[right3]]+Table2[[#This Row],[dry_line]]</f>
        <v>-2.3955000000000002</v>
      </c>
      <c r="Y213" s="3">
        <f>Table2[[#This Row],[left]]+Table2[[#This Row],[dry_line]]</f>
        <v>6.6545000000000005</v>
      </c>
    </row>
    <row r="214" spans="1:25" hidden="1" x14ac:dyDescent="0.25">
      <c r="A214">
        <v>212</v>
      </c>
      <c r="B214" t="b">
        <f>AND(Table2[[#This Row],[Row Labels]]&gt;=Sheet5!$J$43,Table2[[#This Row],[Row Labels]]&lt;=Sheet5!$K$43)</f>
        <v>0</v>
      </c>
      <c r="C214">
        <v>2.8992</v>
      </c>
      <c r="D214">
        <f>-Table2[[#This Row],[dry_line]]</f>
        <v>-2.8992</v>
      </c>
      <c r="E214">
        <v>3.8877999999999999</v>
      </c>
      <c r="F214">
        <v>0.27979999999999999</v>
      </c>
      <c r="G214">
        <v>-0.96</v>
      </c>
      <c r="H214">
        <v>4.1999999999999997E-3</v>
      </c>
      <c r="I214">
        <v>-156.06450000000001</v>
      </c>
      <c r="J214">
        <v>272.42739999999998</v>
      </c>
      <c r="K214">
        <v>8.8155000000000001</v>
      </c>
      <c r="L214">
        <v>0</v>
      </c>
      <c r="M214">
        <v>1016.687</v>
      </c>
      <c r="N214">
        <f>-Table2[[#This Row],[right3]]</f>
        <v>-5.2750000000000004</v>
      </c>
      <c r="O214">
        <v>3.75</v>
      </c>
      <c r="P214">
        <v>5.2750000000000004</v>
      </c>
      <c r="Q214">
        <f>Table2[[#This Row],[x2]]+Table2[[#This Row],[x]]*Table2[[#This Row],[right3]]</f>
        <v>-154.58855500000001</v>
      </c>
      <c r="R214">
        <f>Table2[[#This Row],[y2]]+Table2[[#This Row],[y]]*Table2[[#This Row],[right3]]</f>
        <v>267.36339999999996</v>
      </c>
      <c r="S214" s="1">
        <f>Table2[[#This Row],[x2]]-Table2[[#This Row],[x]]*Table2[[#This Row],[left]]</f>
        <v>-157.11375000000001</v>
      </c>
      <c r="T214" s="1">
        <f>Table2[[#This Row],[y2]]-Table2[[#This Row],[y]]*Table2[[#This Row],[left]]</f>
        <v>276.0274</v>
      </c>
      <c r="U214" s="3">
        <f>Table2[[#This Row],[x2]]+Table2[[#This Row],[x]]*Table2[[#This Row],[dry_line]]</f>
        <v>-155.25330384</v>
      </c>
      <c r="V214" s="3">
        <f>Table2[[#This Row],[y2]]+Table2[[#This Row],[y]]*Table2[[#This Row],[dry_line]]</f>
        <v>269.64416799999998</v>
      </c>
      <c r="W214" s="3">
        <f>Table2[[#This Row],[z2]]+Table2[[#This Row],[z]]*Table2[[#This Row],[dry_line]]</f>
        <v>8.82767664</v>
      </c>
      <c r="X214" s="3">
        <f>-Table2[[#This Row],[right3]]+Table2[[#This Row],[dry_line]]</f>
        <v>-2.3758000000000004</v>
      </c>
      <c r="Y214" s="3">
        <f>Table2[[#This Row],[left]]+Table2[[#This Row],[dry_line]]</f>
        <v>6.6492000000000004</v>
      </c>
    </row>
    <row r="215" spans="1:25" hidden="1" x14ac:dyDescent="0.25">
      <c r="A215">
        <v>213</v>
      </c>
      <c r="B215" t="b">
        <f>AND(Table2[[#This Row],[Row Labels]]&gt;=Sheet5!$J$43,Table2[[#This Row],[Row Labels]]&lt;=Sheet5!$K$43)</f>
        <v>0</v>
      </c>
      <c r="C215">
        <v>2.8553999999999999</v>
      </c>
      <c r="D215">
        <f>-Table2[[#This Row],[dry_line]]</f>
        <v>-2.8553999999999999</v>
      </c>
      <c r="E215">
        <v>3.6768999999999998</v>
      </c>
      <c r="F215">
        <v>0.27410000000000001</v>
      </c>
      <c r="G215">
        <v>-0.9617</v>
      </c>
      <c r="H215">
        <v>2.0999999999999999E-3</v>
      </c>
      <c r="I215">
        <v>-151.25960000000001</v>
      </c>
      <c r="J215">
        <v>273.8134</v>
      </c>
      <c r="K215">
        <v>9.0847999999999995</v>
      </c>
      <c r="L215">
        <v>0</v>
      </c>
      <c r="M215">
        <v>1021.6950000000001</v>
      </c>
      <c r="N215">
        <f>-Table2[[#This Row],[right3]]</f>
        <v>-5.2</v>
      </c>
      <c r="O215">
        <v>3.7749999999999999</v>
      </c>
      <c r="P215">
        <v>5.2</v>
      </c>
      <c r="Q215">
        <f>Table2[[#This Row],[x2]]+Table2[[#This Row],[x]]*Table2[[#This Row],[right3]]</f>
        <v>-149.83428000000001</v>
      </c>
      <c r="R215">
        <f>Table2[[#This Row],[y2]]+Table2[[#This Row],[y]]*Table2[[#This Row],[right3]]</f>
        <v>268.81256000000002</v>
      </c>
      <c r="S215" s="1">
        <f>Table2[[#This Row],[x2]]-Table2[[#This Row],[x]]*Table2[[#This Row],[left]]</f>
        <v>-152.29432750000001</v>
      </c>
      <c r="T215" s="1">
        <f>Table2[[#This Row],[y2]]-Table2[[#This Row],[y]]*Table2[[#This Row],[left]]</f>
        <v>277.44381750000002</v>
      </c>
      <c r="U215" s="3">
        <f>Table2[[#This Row],[x2]]+Table2[[#This Row],[x]]*Table2[[#This Row],[dry_line]]</f>
        <v>-150.47693486</v>
      </c>
      <c r="V215" s="3">
        <f>Table2[[#This Row],[y2]]+Table2[[#This Row],[y]]*Table2[[#This Row],[dry_line]]</f>
        <v>271.06736181999997</v>
      </c>
      <c r="W215" s="3">
        <f>Table2[[#This Row],[z2]]+Table2[[#This Row],[z]]*Table2[[#This Row],[dry_line]]</f>
        <v>9.0907963399999989</v>
      </c>
      <c r="X215" s="3">
        <f>-Table2[[#This Row],[right3]]+Table2[[#This Row],[dry_line]]</f>
        <v>-2.3446000000000002</v>
      </c>
      <c r="Y215" s="3">
        <f>Table2[[#This Row],[left]]+Table2[[#This Row],[dry_line]]</f>
        <v>6.6303999999999998</v>
      </c>
    </row>
    <row r="216" spans="1:25" hidden="1" x14ac:dyDescent="0.25">
      <c r="A216">
        <v>214</v>
      </c>
      <c r="B216" t="b">
        <f>AND(Table2[[#This Row],[Row Labels]]&gt;=Sheet5!$J$43,Table2[[#This Row],[Row Labels]]&lt;=Sheet5!$K$43)</f>
        <v>0</v>
      </c>
      <c r="C216">
        <v>2.8273000000000001</v>
      </c>
      <c r="D216">
        <f>-Table2[[#This Row],[dry_line]]</f>
        <v>-2.8273000000000001</v>
      </c>
      <c r="E216">
        <v>3.4659</v>
      </c>
      <c r="F216">
        <v>0.26929999999999998</v>
      </c>
      <c r="G216">
        <v>-0.96299999999999997</v>
      </c>
      <c r="H216">
        <v>5.0000000000000001E-4</v>
      </c>
      <c r="I216">
        <v>-146.43819999999999</v>
      </c>
      <c r="J216">
        <v>275.17239999999998</v>
      </c>
      <c r="K216">
        <v>9.2809000000000008</v>
      </c>
      <c r="L216">
        <v>0</v>
      </c>
      <c r="M216">
        <v>1026.7080000000001</v>
      </c>
      <c r="N216">
        <f>-Table2[[#This Row],[right3]]</f>
        <v>-5.0999999999999996</v>
      </c>
      <c r="O216">
        <v>3.9</v>
      </c>
      <c r="P216">
        <v>5.0999999999999996</v>
      </c>
      <c r="Q216">
        <f>Table2[[#This Row],[x2]]+Table2[[#This Row],[x]]*Table2[[#This Row],[right3]]</f>
        <v>-145.06476999999998</v>
      </c>
      <c r="R216">
        <f>Table2[[#This Row],[y2]]+Table2[[#This Row],[y]]*Table2[[#This Row],[right3]]</f>
        <v>270.2611</v>
      </c>
      <c r="S216" s="1">
        <f>Table2[[#This Row],[x2]]-Table2[[#This Row],[x]]*Table2[[#This Row],[left]]</f>
        <v>-147.48847000000001</v>
      </c>
      <c r="T216" s="1">
        <f>Table2[[#This Row],[y2]]-Table2[[#This Row],[y]]*Table2[[#This Row],[left]]</f>
        <v>278.92809999999997</v>
      </c>
      <c r="U216" s="3">
        <f>Table2[[#This Row],[x2]]+Table2[[#This Row],[x]]*Table2[[#This Row],[dry_line]]</f>
        <v>-145.67680811</v>
      </c>
      <c r="V216" s="3">
        <f>Table2[[#This Row],[y2]]+Table2[[#This Row],[y]]*Table2[[#This Row],[dry_line]]</f>
        <v>272.4497101</v>
      </c>
      <c r="W216" s="3">
        <f>Table2[[#This Row],[z2]]+Table2[[#This Row],[z]]*Table2[[#This Row],[dry_line]]</f>
        <v>9.2823136500000007</v>
      </c>
      <c r="X216" s="3">
        <f>-Table2[[#This Row],[right3]]+Table2[[#This Row],[dry_line]]</f>
        <v>-2.2726999999999995</v>
      </c>
      <c r="Y216" s="3">
        <f>Table2[[#This Row],[left]]+Table2[[#This Row],[dry_line]]</f>
        <v>6.7272999999999996</v>
      </c>
    </row>
    <row r="217" spans="1:25" hidden="1" x14ac:dyDescent="0.25">
      <c r="A217">
        <v>215</v>
      </c>
      <c r="B217" t="b">
        <f>AND(Table2[[#This Row],[Row Labels]]&gt;=Sheet5!$J$43,Table2[[#This Row],[Row Labels]]&lt;=Sheet5!$K$43)</f>
        <v>0</v>
      </c>
      <c r="C217">
        <v>2.7974999999999999</v>
      </c>
      <c r="D217">
        <f>-Table2[[#This Row],[dry_line]]</f>
        <v>-2.7974999999999999</v>
      </c>
      <c r="E217">
        <v>3.266</v>
      </c>
      <c r="F217">
        <v>0.2661</v>
      </c>
      <c r="G217">
        <v>-0.96399999999999997</v>
      </c>
      <c r="H217">
        <v>5.9999999999999995E-4</v>
      </c>
      <c r="I217">
        <v>-141.60810000000001</v>
      </c>
      <c r="J217">
        <v>276.51280000000003</v>
      </c>
      <c r="K217">
        <v>9.3826999999999998</v>
      </c>
      <c r="L217">
        <v>0</v>
      </c>
      <c r="M217">
        <v>1031.722</v>
      </c>
      <c r="N217">
        <f>-Table2[[#This Row],[right3]]</f>
        <v>-5.0250000000000004</v>
      </c>
      <c r="O217">
        <v>3.9750000000000001</v>
      </c>
      <c r="P217">
        <v>5.0250000000000004</v>
      </c>
      <c r="Q217">
        <f>Table2[[#This Row],[x2]]+Table2[[#This Row],[x]]*Table2[[#This Row],[right3]]</f>
        <v>-140.27094750000001</v>
      </c>
      <c r="R217">
        <f>Table2[[#This Row],[y2]]+Table2[[#This Row],[y]]*Table2[[#This Row],[right3]]</f>
        <v>271.6687</v>
      </c>
      <c r="S217" s="1">
        <f>Table2[[#This Row],[x2]]-Table2[[#This Row],[x]]*Table2[[#This Row],[left]]</f>
        <v>-142.66584750000001</v>
      </c>
      <c r="T217" s="1">
        <f>Table2[[#This Row],[y2]]-Table2[[#This Row],[y]]*Table2[[#This Row],[left]]</f>
        <v>280.34470000000005</v>
      </c>
      <c r="U217" s="3">
        <f>Table2[[#This Row],[x2]]+Table2[[#This Row],[x]]*Table2[[#This Row],[dry_line]]</f>
        <v>-140.86368525</v>
      </c>
      <c r="V217" s="3">
        <f>Table2[[#This Row],[y2]]+Table2[[#This Row],[y]]*Table2[[#This Row],[dry_line]]</f>
        <v>273.81601000000001</v>
      </c>
      <c r="W217" s="3">
        <f>Table2[[#This Row],[z2]]+Table2[[#This Row],[z]]*Table2[[#This Row],[dry_line]]</f>
        <v>9.3843785000000004</v>
      </c>
      <c r="X217" s="3">
        <f>-Table2[[#This Row],[right3]]+Table2[[#This Row],[dry_line]]</f>
        <v>-2.2275000000000005</v>
      </c>
      <c r="Y217" s="3">
        <f>Table2[[#This Row],[left]]+Table2[[#This Row],[dry_line]]</f>
        <v>6.7725</v>
      </c>
    </row>
    <row r="218" spans="1:25" hidden="1" x14ac:dyDescent="0.25">
      <c r="A218">
        <v>216</v>
      </c>
      <c r="B218" t="b">
        <f>AND(Table2[[#This Row],[Row Labels]]&gt;=Sheet5!$J$43,Table2[[#This Row],[Row Labels]]&lt;=Sheet5!$K$43)</f>
        <v>0</v>
      </c>
      <c r="C218">
        <v>2.7770000000000001</v>
      </c>
      <c r="D218">
        <f>-Table2[[#This Row],[dry_line]]</f>
        <v>-2.7770000000000001</v>
      </c>
      <c r="E218">
        <v>3.0804</v>
      </c>
      <c r="F218">
        <v>0.26290000000000002</v>
      </c>
      <c r="G218">
        <v>-0.96479999999999999</v>
      </c>
      <c r="H218">
        <v>-2.0999999999999999E-3</v>
      </c>
      <c r="I218">
        <v>-136.7244</v>
      </c>
      <c r="J218">
        <v>277.8535</v>
      </c>
      <c r="K218">
        <v>9.3947000000000003</v>
      </c>
      <c r="L218">
        <v>0</v>
      </c>
      <c r="M218">
        <v>1036.7860000000001</v>
      </c>
      <c r="N218">
        <f>-Table2[[#This Row],[right3]]</f>
        <v>-4.95</v>
      </c>
      <c r="O218">
        <v>3.9750000000000001</v>
      </c>
      <c r="P218">
        <v>4.95</v>
      </c>
      <c r="Q218">
        <f>Table2[[#This Row],[x2]]+Table2[[#This Row],[x]]*Table2[[#This Row],[right3]]</f>
        <v>-135.423045</v>
      </c>
      <c r="R218">
        <f>Table2[[#This Row],[y2]]+Table2[[#This Row],[y]]*Table2[[#This Row],[right3]]</f>
        <v>273.07774000000001</v>
      </c>
      <c r="S218" s="1">
        <f>Table2[[#This Row],[x2]]-Table2[[#This Row],[x]]*Table2[[#This Row],[left]]</f>
        <v>-137.76942750000001</v>
      </c>
      <c r="T218" s="1">
        <f>Table2[[#This Row],[y2]]-Table2[[#This Row],[y]]*Table2[[#This Row],[left]]</f>
        <v>281.68858</v>
      </c>
      <c r="U218" s="3">
        <f>Table2[[#This Row],[x2]]+Table2[[#This Row],[x]]*Table2[[#This Row],[dry_line]]</f>
        <v>-135.99432670000002</v>
      </c>
      <c r="V218" s="3">
        <f>Table2[[#This Row],[y2]]+Table2[[#This Row],[y]]*Table2[[#This Row],[dry_line]]</f>
        <v>275.17425040000001</v>
      </c>
      <c r="W218" s="3">
        <f>Table2[[#This Row],[z2]]+Table2[[#This Row],[z]]*Table2[[#This Row],[dry_line]]</f>
        <v>9.3888683000000004</v>
      </c>
      <c r="X218" s="3">
        <f>-Table2[[#This Row],[right3]]+Table2[[#This Row],[dry_line]]</f>
        <v>-2.173</v>
      </c>
      <c r="Y218" s="3">
        <f>Table2[[#This Row],[left]]+Table2[[#This Row],[dry_line]]</f>
        <v>6.7520000000000007</v>
      </c>
    </row>
    <row r="219" spans="1:25" hidden="1" x14ac:dyDescent="0.25">
      <c r="A219">
        <v>217</v>
      </c>
      <c r="B219" t="b">
        <f>AND(Table2[[#This Row],[Row Labels]]&gt;=Sheet5!$J$43,Table2[[#This Row],[Row Labels]]&lt;=Sheet5!$K$43)</f>
        <v>0</v>
      </c>
      <c r="C219">
        <v>2.7844000000000002</v>
      </c>
      <c r="D219">
        <f>-Table2[[#This Row],[dry_line]]</f>
        <v>-2.7844000000000002</v>
      </c>
      <c r="E219">
        <v>2.9293</v>
      </c>
      <c r="F219">
        <v>0.25879999999999997</v>
      </c>
      <c r="G219">
        <v>-0.96589999999999998</v>
      </c>
      <c r="H219">
        <v>-6.1999999999999998E-3</v>
      </c>
      <c r="I219">
        <v>-131.84549999999999</v>
      </c>
      <c r="J219">
        <v>279.17320000000001</v>
      </c>
      <c r="K219">
        <v>9.3285</v>
      </c>
      <c r="L219">
        <v>0</v>
      </c>
      <c r="M219">
        <v>1041.8409999999999</v>
      </c>
      <c r="N219">
        <f>-Table2[[#This Row],[right3]]</f>
        <v>-4.8499999999999996</v>
      </c>
      <c r="O219">
        <v>4.0750000000000002</v>
      </c>
      <c r="P219">
        <v>4.8499999999999996</v>
      </c>
      <c r="Q219">
        <f>Table2[[#This Row],[x2]]+Table2[[#This Row],[x]]*Table2[[#This Row],[right3]]</f>
        <v>-130.59031999999999</v>
      </c>
      <c r="R219">
        <f>Table2[[#This Row],[y2]]+Table2[[#This Row],[y]]*Table2[[#This Row],[right3]]</f>
        <v>274.488585</v>
      </c>
      <c r="S219" s="1">
        <f>Table2[[#This Row],[x2]]-Table2[[#This Row],[x]]*Table2[[#This Row],[left]]</f>
        <v>-132.90010999999998</v>
      </c>
      <c r="T219" s="1">
        <f>Table2[[#This Row],[y2]]-Table2[[#This Row],[y]]*Table2[[#This Row],[left]]</f>
        <v>283.10924249999999</v>
      </c>
      <c r="U219" s="3">
        <f>Table2[[#This Row],[x2]]+Table2[[#This Row],[x]]*Table2[[#This Row],[dry_line]]</f>
        <v>-131.12489728</v>
      </c>
      <c r="V219" s="3">
        <f>Table2[[#This Row],[y2]]+Table2[[#This Row],[y]]*Table2[[#This Row],[dry_line]]</f>
        <v>276.48374804000002</v>
      </c>
      <c r="W219" s="3">
        <f>Table2[[#This Row],[z2]]+Table2[[#This Row],[z]]*Table2[[#This Row],[dry_line]]</f>
        <v>9.3112367200000001</v>
      </c>
      <c r="X219" s="3">
        <f>-Table2[[#This Row],[right3]]+Table2[[#This Row],[dry_line]]</f>
        <v>-2.0655999999999994</v>
      </c>
      <c r="Y219" s="3">
        <f>Table2[[#This Row],[left]]+Table2[[#This Row],[dry_line]]</f>
        <v>6.8594000000000008</v>
      </c>
    </row>
    <row r="220" spans="1:25" hidden="1" x14ac:dyDescent="0.25">
      <c r="A220">
        <v>218</v>
      </c>
      <c r="B220" t="b">
        <f>AND(Table2[[#This Row],[Row Labels]]&gt;=Sheet5!$J$43,Table2[[#This Row],[Row Labels]]&lt;=Sheet5!$K$43)</f>
        <v>0</v>
      </c>
      <c r="C220">
        <v>2.8210000000000002</v>
      </c>
      <c r="D220">
        <f>-Table2[[#This Row],[dry_line]]</f>
        <v>-2.8210000000000002</v>
      </c>
      <c r="E220">
        <v>2.7972999999999999</v>
      </c>
      <c r="F220">
        <v>0.2535</v>
      </c>
      <c r="G220">
        <v>-0.96730000000000005</v>
      </c>
      <c r="H220">
        <v>-1.29E-2</v>
      </c>
      <c r="I220">
        <v>-126.8203</v>
      </c>
      <c r="J220">
        <v>280.50810000000001</v>
      </c>
      <c r="K220">
        <v>9.1837</v>
      </c>
      <c r="L220">
        <v>0</v>
      </c>
      <c r="M220">
        <v>1047.0419999999999</v>
      </c>
      <c r="N220">
        <f>-Table2[[#This Row],[right3]]</f>
        <v>-4.7249999999999996</v>
      </c>
      <c r="O220">
        <v>4.25</v>
      </c>
      <c r="P220">
        <v>4.7249999999999996</v>
      </c>
      <c r="Q220">
        <f>Table2[[#This Row],[x2]]+Table2[[#This Row],[x]]*Table2[[#This Row],[right3]]</f>
        <v>-125.6225125</v>
      </c>
      <c r="R220">
        <f>Table2[[#This Row],[y2]]+Table2[[#This Row],[y]]*Table2[[#This Row],[right3]]</f>
        <v>275.93760750000001</v>
      </c>
      <c r="S220" s="1">
        <f>Table2[[#This Row],[x2]]-Table2[[#This Row],[x]]*Table2[[#This Row],[left]]</f>
        <v>-127.89767500000001</v>
      </c>
      <c r="T220" s="1">
        <f>Table2[[#This Row],[y2]]-Table2[[#This Row],[y]]*Table2[[#This Row],[left]]</f>
        <v>284.619125</v>
      </c>
      <c r="U220" s="3">
        <f>Table2[[#This Row],[x2]]+Table2[[#This Row],[x]]*Table2[[#This Row],[dry_line]]</f>
        <v>-126.1051765</v>
      </c>
      <c r="V220" s="3">
        <f>Table2[[#This Row],[y2]]+Table2[[#This Row],[y]]*Table2[[#This Row],[dry_line]]</f>
        <v>277.77934670000002</v>
      </c>
      <c r="W220" s="3">
        <f>Table2[[#This Row],[z2]]+Table2[[#This Row],[z]]*Table2[[#This Row],[dry_line]]</f>
        <v>9.1473090999999993</v>
      </c>
      <c r="X220" s="3">
        <f>-Table2[[#This Row],[right3]]+Table2[[#This Row],[dry_line]]</f>
        <v>-1.9039999999999995</v>
      </c>
      <c r="Y220" s="3">
        <f>Table2[[#This Row],[left]]+Table2[[#This Row],[dry_line]]</f>
        <v>7.0709999999999997</v>
      </c>
    </row>
    <row r="221" spans="1:25" hidden="1" x14ac:dyDescent="0.25">
      <c r="A221">
        <v>219</v>
      </c>
      <c r="B221" t="b">
        <f>AND(Table2[[#This Row],[Row Labels]]&gt;=Sheet5!$J$43,Table2[[#This Row],[Row Labels]]&lt;=Sheet5!$K$43)</f>
        <v>0</v>
      </c>
      <c r="C221">
        <v>2.8653</v>
      </c>
      <c r="D221">
        <f>-Table2[[#This Row],[dry_line]]</f>
        <v>-2.8653</v>
      </c>
      <c r="E221">
        <v>2.6655000000000002</v>
      </c>
      <c r="F221">
        <v>0.24579999999999999</v>
      </c>
      <c r="G221">
        <v>-0.96909999999999996</v>
      </c>
      <c r="H221">
        <v>-2.0500000000000001E-2</v>
      </c>
      <c r="I221">
        <v>-121.8811</v>
      </c>
      <c r="J221">
        <v>281.7894</v>
      </c>
      <c r="K221">
        <v>8.9498999999999995</v>
      </c>
      <c r="L221">
        <v>0</v>
      </c>
      <c r="M221">
        <v>1052.1510000000001</v>
      </c>
      <c r="N221">
        <f>-Table2[[#This Row],[right3]]</f>
        <v>-4.7</v>
      </c>
      <c r="O221">
        <v>4.2750000000000004</v>
      </c>
      <c r="P221">
        <v>4.7</v>
      </c>
      <c r="Q221">
        <f>Table2[[#This Row],[x2]]+Table2[[#This Row],[x]]*Table2[[#This Row],[right3]]</f>
        <v>-120.72584000000001</v>
      </c>
      <c r="R221">
        <f>Table2[[#This Row],[y2]]+Table2[[#This Row],[y]]*Table2[[#This Row],[right3]]</f>
        <v>277.23462999999998</v>
      </c>
      <c r="S221" s="1">
        <f>Table2[[#This Row],[x2]]-Table2[[#This Row],[x]]*Table2[[#This Row],[left]]</f>
        <v>-122.931895</v>
      </c>
      <c r="T221" s="1">
        <f>Table2[[#This Row],[y2]]-Table2[[#This Row],[y]]*Table2[[#This Row],[left]]</f>
        <v>285.93230249999999</v>
      </c>
      <c r="U221" s="3">
        <f>Table2[[#This Row],[x2]]+Table2[[#This Row],[x]]*Table2[[#This Row],[dry_line]]</f>
        <v>-121.17680926</v>
      </c>
      <c r="V221" s="3">
        <f>Table2[[#This Row],[y2]]+Table2[[#This Row],[y]]*Table2[[#This Row],[dry_line]]</f>
        <v>279.01263777000003</v>
      </c>
      <c r="W221" s="3">
        <f>Table2[[#This Row],[z2]]+Table2[[#This Row],[z]]*Table2[[#This Row],[dry_line]]</f>
        <v>8.8911613499999991</v>
      </c>
      <c r="X221" s="3">
        <f>-Table2[[#This Row],[right3]]+Table2[[#This Row],[dry_line]]</f>
        <v>-1.8347000000000002</v>
      </c>
      <c r="Y221" s="3">
        <f>Table2[[#This Row],[left]]+Table2[[#This Row],[dry_line]]</f>
        <v>7.1402999999999999</v>
      </c>
    </row>
    <row r="222" spans="1:25" hidden="1" x14ac:dyDescent="0.25">
      <c r="A222">
        <v>220</v>
      </c>
      <c r="B222" t="b">
        <f>AND(Table2[[#This Row],[Row Labels]]&gt;=Sheet5!$J$43,Table2[[#This Row],[Row Labels]]&lt;=Sheet5!$K$43)</f>
        <v>0</v>
      </c>
      <c r="C222">
        <v>2.9102999999999999</v>
      </c>
      <c r="D222">
        <f>-Table2[[#This Row],[dry_line]]</f>
        <v>-2.9102999999999999</v>
      </c>
      <c r="E222">
        <v>2.5272000000000001</v>
      </c>
      <c r="F222">
        <v>0.23630000000000001</v>
      </c>
      <c r="G222">
        <v>-0.97119999999999995</v>
      </c>
      <c r="H222">
        <v>-3.0499999999999999E-2</v>
      </c>
      <c r="I222">
        <v>-116.9457</v>
      </c>
      <c r="J222">
        <v>283.0249</v>
      </c>
      <c r="K222">
        <v>8.6288</v>
      </c>
      <c r="L222">
        <v>0</v>
      </c>
      <c r="M222">
        <v>1057.248</v>
      </c>
      <c r="N222">
        <f>-Table2[[#This Row],[right3]]</f>
        <v>-4.6749999999999998</v>
      </c>
      <c r="O222">
        <v>4.25</v>
      </c>
      <c r="P222">
        <v>4.6749999999999998</v>
      </c>
      <c r="Q222">
        <f>Table2[[#This Row],[x2]]+Table2[[#This Row],[x]]*Table2[[#This Row],[right3]]</f>
        <v>-115.8409975</v>
      </c>
      <c r="R222">
        <f>Table2[[#This Row],[y2]]+Table2[[#This Row],[y]]*Table2[[#This Row],[right3]]</f>
        <v>278.48453999999998</v>
      </c>
      <c r="S222" s="1">
        <f>Table2[[#This Row],[x2]]-Table2[[#This Row],[x]]*Table2[[#This Row],[left]]</f>
        <v>-117.94997500000001</v>
      </c>
      <c r="T222" s="1">
        <f>Table2[[#This Row],[y2]]-Table2[[#This Row],[y]]*Table2[[#This Row],[left]]</f>
        <v>287.15249999999997</v>
      </c>
      <c r="U222" s="3">
        <f>Table2[[#This Row],[x2]]+Table2[[#This Row],[x]]*Table2[[#This Row],[dry_line]]</f>
        <v>-116.25799611000001</v>
      </c>
      <c r="V222" s="3">
        <f>Table2[[#This Row],[y2]]+Table2[[#This Row],[y]]*Table2[[#This Row],[dry_line]]</f>
        <v>280.19841664</v>
      </c>
      <c r="W222" s="3">
        <f>Table2[[#This Row],[z2]]+Table2[[#This Row],[z]]*Table2[[#This Row],[dry_line]]</f>
        <v>8.5400358500000007</v>
      </c>
      <c r="X222" s="3">
        <f>-Table2[[#This Row],[right3]]+Table2[[#This Row],[dry_line]]</f>
        <v>-1.7646999999999999</v>
      </c>
      <c r="Y222" s="3">
        <f>Table2[[#This Row],[left]]+Table2[[#This Row],[dry_line]]</f>
        <v>7.1602999999999994</v>
      </c>
    </row>
    <row r="223" spans="1:25" hidden="1" x14ac:dyDescent="0.25">
      <c r="A223">
        <v>221</v>
      </c>
      <c r="B223" t="b">
        <f>AND(Table2[[#This Row],[Row Labels]]&gt;=Sheet5!$J$43,Table2[[#This Row],[Row Labels]]&lt;=Sheet5!$K$43)</f>
        <v>0</v>
      </c>
      <c r="C223">
        <v>2.9502000000000002</v>
      </c>
      <c r="D223">
        <f>-Table2[[#This Row],[dry_line]]</f>
        <v>-2.9502000000000002</v>
      </c>
      <c r="E223">
        <v>2.3843000000000001</v>
      </c>
      <c r="F223">
        <v>0.22420000000000001</v>
      </c>
      <c r="G223">
        <v>-0.97370000000000001</v>
      </c>
      <c r="H223">
        <v>-4.0500000000000001E-2</v>
      </c>
      <c r="I223">
        <v>-112.0205</v>
      </c>
      <c r="J223">
        <v>284.21159999999998</v>
      </c>
      <c r="K223">
        <v>8.2131000000000007</v>
      </c>
      <c r="L223">
        <v>0</v>
      </c>
      <c r="M223">
        <v>1062.3309999999999</v>
      </c>
      <c r="N223">
        <f>-Table2[[#This Row],[right3]]</f>
        <v>-4.625</v>
      </c>
      <c r="O223">
        <v>4.2750000000000004</v>
      </c>
      <c r="P223">
        <v>4.625</v>
      </c>
      <c r="Q223">
        <f>Table2[[#This Row],[x2]]+Table2[[#This Row],[x]]*Table2[[#This Row],[right3]]</f>
        <v>-110.983575</v>
      </c>
      <c r="R223">
        <f>Table2[[#This Row],[y2]]+Table2[[#This Row],[y]]*Table2[[#This Row],[right3]]</f>
        <v>279.7082375</v>
      </c>
      <c r="S223" s="1">
        <f>Table2[[#This Row],[x2]]-Table2[[#This Row],[x]]*Table2[[#This Row],[left]]</f>
        <v>-112.978955</v>
      </c>
      <c r="T223" s="1">
        <f>Table2[[#This Row],[y2]]-Table2[[#This Row],[y]]*Table2[[#This Row],[left]]</f>
        <v>288.3741675</v>
      </c>
      <c r="U223" s="3">
        <f>Table2[[#This Row],[x2]]+Table2[[#This Row],[x]]*Table2[[#This Row],[dry_line]]</f>
        <v>-111.35906516</v>
      </c>
      <c r="V223" s="3">
        <f>Table2[[#This Row],[y2]]+Table2[[#This Row],[y]]*Table2[[#This Row],[dry_line]]</f>
        <v>281.33899026</v>
      </c>
      <c r="W223" s="3">
        <f>Table2[[#This Row],[z2]]+Table2[[#This Row],[z]]*Table2[[#This Row],[dry_line]]</f>
        <v>8.0936169000000007</v>
      </c>
      <c r="X223" s="3">
        <f>-Table2[[#This Row],[right3]]+Table2[[#This Row],[dry_line]]</f>
        <v>-1.6747999999999998</v>
      </c>
      <c r="Y223" s="3">
        <f>Table2[[#This Row],[left]]+Table2[[#This Row],[dry_line]]</f>
        <v>7.225200000000001</v>
      </c>
    </row>
    <row r="224" spans="1:25" hidden="1" x14ac:dyDescent="0.25">
      <c r="A224">
        <v>222</v>
      </c>
      <c r="B224" t="b">
        <f>AND(Table2[[#This Row],[Row Labels]]&gt;=Sheet5!$J$43,Table2[[#This Row],[Row Labels]]&lt;=Sheet5!$K$43)</f>
        <v>0</v>
      </c>
      <c r="C224">
        <v>3.0278</v>
      </c>
      <c r="D224">
        <f>-Table2[[#This Row],[dry_line]]</f>
        <v>-3.0278</v>
      </c>
      <c r="E224">
        <v>2.2347999999999999</v>
      </c>
      <c r="F224">
        <v>0.21029999999999999</v>
      </c>
      <c r="G224">
        <v>-0.97650000000000003</v>
      </c>
      <c r="H224">
        <v>-4.8099999999999997E-2</v>
      </c>
      <c r="I224">
        <v>-107.01519999999999</v>
      </c>
      <c r="J224">
        <v>285.34840000000003</v>
      </c>
      <c r="K224">
        <v>7.7476000000000003</v>
      </c>
      <c r="L224">
        <v>0</v>
      </c>
      <c r="M224">
        <v>1067.4849999999999</v>
      </c>
      <c r="N224">
        <f>-Table2[[#This Row],[right3]]</f>
        <v>-4.6749999999999998</v>
      </c>
      <c r="O224">
        <v>4.375</v>
      </c>
      <c r="P224">
        <v>4.6749999999999998</v>
      </c>
      <c r="Q224">
        <f>Table2[[#This Row],[x2]]+Table2[[#This Row],[x]]*Table2[[#This Row],[right3]]</f>
        <v>-106.03204749999999</v>
      </c>
      <c r="R224">
        <f>Table2[[#This Row],[y2]]+Table2[[#This Row],[y]]*Table2[[#This Row],[right3]]</f>
        <v>280.78326250000003</v>
      </c>
      <c r="S224" s="1">
        <f>Table2[[#This Row],[x2]]-Table2[[#This Row],[x]]*Table2[[#This Row],[left]]</f>
        <v>-107.93526249999999</v>
      </c>
      <c r="T224" s="1">
        <f>Table2[[#This Row],[y2]]-Table2[[#This Row],[y]]*Table2[[#This Row],[left]]</f>
        <v>289.6205875</v>
      </c>
      <c r="U224" s="3">
        <f>Table2[[#This Row],[x2]]+Table2[[#This Row],[x]]*Table2[[#This Row],[dry_line]]</f>
        <v>-106.37845365999999</v>
      </c>
      <c r="V224" s="3">
        <f>Table2[[#This Row],[y2]]+Table2[[#This Row],[y]]*Table2[[#This Row],[dry_line]]</f>
        <v>282.3917533</v>
      </c>
      <c r="W224" s="3">
        <f>Table2[[#This Row],[z2]]+Table2[[#This Row],[z]]*Table2[[#This Row],[dry_line]]</f>
        <v>7.6019628200000007</v>
      </c>
      <c r="X224" s="3">
        <f>-Table2[[#This Row],[right3]]+Table2[[#This Row],[dry_line]]</f>
        <v>-1.6471999999999998</v>
      </c>
      <c r="Y224" s="3">
        <f>Table2[[#This Row],[left]]+Table2[[#This Row],[dry_line]]</f>
        <v>7.4028</v>
      </c>
    </row>
    <row r="225" spans="1:25" hidden="1" x14ac:dyDescent="0.25">
      <c r="A225">
        <v>223</v>
      </c>
      <c r="B225" t="b">
        <f>AND(Table2[[#This Row],[Row Labels]]&gt;=Sheet5!$J$43,Table2[[#This Row],[Row Labels]]&lt;=Sheet5!$K$43)</f>
        <v>0</v>
      </c>
      <c r="C225">
        <v>3.0914999999999999</v>
      </c>
      <c r="D225">
        <f>-Table2[[#This Row],[dry_line]]</f>
        <v>-3.0914999999999999</v>
      </c>
      <c r="E225">
        <v>2.1067</v>
      </c>
      <c r="F225">
        <v>0.1958</v>
      </c>
      <c r="G225">
        <v>-0.97889999999999999</v>
      </c>
      <c r="H225">
        <v>-5.8599999999999999E-2</v>
      </c>
      <c r="I225">
        <v>-102.1016</v>
      </c>
      <c r="J225">
        <v>286.39609999999999</v>
      </c>
      <c r="K225">
        <v>7.2259000000000002</v>
      </c>
      <c r="L225">
        <v>0</v>
      </c>
      <c r="M225">
        <v>1072.5360000000001</v>
      </c>
      <c r="N225">
        <f>-Table2[[#This Row],[right3]]</f>
        <v>-4.7</v>
      </c>
      <c r="O225">
        <v>4.5</v>
      </c>
      <c r="P225">
        <v>4.7</v>
      </c>
      <c r="Q225">
        <f>Table2[[#This Row],[x2]]+Table2[[#This Row],[x]]*Table2[[#This Row],[right3]]</f>
        <v>-101.18134000000001</v>
      </c>
      <c r="R225">
        <f>Table2[[#This Row],[y2]]+Table2[[#This Row],[y]]*Table2[[#This Row],[right3]]</f>
        <v>281.79527000000002</v>
      </c>
      <c r="S225" s="1">
        <f>Table2[[#This Row],[x2]]-Table2[[#This Row],[x]]*Table2[[#This Row],[left]]</f>
        <v>-102.98270000000001</v>
      </c>
      <c r="T225" s="1">
        <f>Table2[[#This Row],[y2]]-Table2[[#This Row],[y]]*Table2[[#This Row],[left]]</f>
        <v>290.80115000000001</v>
      </c>
      <c r="U225" s="3">
        <f>Table2[[#This Row],[x2]]+Table2[[#This Row],[x]]*Table2[[#This Row],[dry_line]]</f>
        <v>-101.4962843</v>
      </c>
      <c r="V225" s="3">
        <f>Table2[[#This Row],[y2]]+Table2[[#This Row],[y]]*Table2[[#This Row],[dry_line]]</f>
        <v>283.36983064999998</v>
      </c>
      <c r="W225" s="3">
        <f>Table2[[#This Row],[z2]]+Table2[[#This Row],[z]]*Table2[[#This Row],[dry_line]]</f>
        <v>7.0447381</v>
      </c>
      <c r="X225" s="3">
        <f>-Table2[[#This Row],[right3]]+Table2[[#This Row],[dry_line]]</f>
        <v>-1.6085000000000003</v>
      </c>
      <c r="Y225" s="3">
        <f>Table2[[#This Row],[left]]+Table2[[#This Row],[dry_line]]</f>
        <v>7.5914999999999999</v>
      </c>
    </row>
    <row r="226" spans="1:25" hidden="1" x14ac:dyDescent="0.25">
      <c r="A226">
        <v>224</v>
      </c>
      <c r="B226" t="b">
        <f>AND(Table2[[#This Row],[Row Labels]]&gt;=Sheet5!$J$43,Table2[[#This Row],[Row Labels]]&lt;=Sheet5!$K$43)</f>
        <v>0</v>
      </c>
      <c r="C226">
        <v>3.1678000000000002</v>
      </c>
      <c r="D226">
        <f>-Table2[[#This Row],[dry_line]]</f>
        <v>-3.1678000000000002</v>
      </c>
      <c r="E226">
        <v>1.9863999999999999</v>
      </c>
      <c r="F226">
        <v>0.1794</v>
      </c>
      <c r="G226">
        <v>-0.98140000000000005</v>
      </c>
      <c r="H226">
        <v>-6.8900000000000003E-2</v>
      </c>
      <c r="I226">
        <v>-97.208299999999994</v>
      </c>
      <c r="J226">
        <v>287.37509999999997</v>
      </c>
      <c r="K226">
        <v>6.6679000000000004</v>
      </c>
      <c r="L226">
        <v>0</v>
      </c>
      <c r="M226">
        <v>1077.558</v>
      </c>
      <c r="N226">
        <f>-Table2[[#This Row],[right3]]</f>
        <v>-4.7</v>
      </c>
      <c r="O226">
        <v>4.45</v>
      </c>
      <c r="P226">
        <v>4.7</v>
      </c>
      <c r="Q226">
        <f>Table2[[#This Row],[x2]]+Table2[[#This Row],[x]]*Table2[[#This Row],[right3]]</f>
        <v>-96.36511999999999</v>
      </c>
      <c r="R226">
        <f>Table2[[#This Row],[y2]]+Table2[[#This Row],[y]]*Table2[[#This Row],[right3]]</f>
        <v>282.76251999999999</v>
      </c>
      <c r="S226" s="1">
        <f>Table2[[#This Row],[x2]]-Table2[[#This Row],[x]]*Table2[[#This Row],[left]]</f>
        <v>-98.006630000000001</v>
      </c>
      <c r="T226" s="1">
        <f>Table2[[#This Row],[y2]]-Table2[[#This Row],[y]]*Table2[[#This Row],[left]]</f>
        <v>291.74232999999998</v>
      </c>
      <c r="U226" s="3">
        <f>Table2[[#This Row],[x2]]+Table2[[#This Row],[x]]*Table2[[#This Row],[dry_line]]</f>
        <v>-96.639996679999996</v>
      </c>
      <c r="V226" s="3">
        <f>Table2[[#This Row],[y2]]+Table2[[#This Row],[y]]*Table2[[#This Row],[dry_line]]</f>
        <v>284.26622107999998</v>
      </c>
      <c r="W226" s="3">
        <f>Table2[[#This Row],[z2]]+Table2[[#This Row],[z]]*Table2[[#This Row],[dry_line]]</f>
        <v>6.4496385800000002</v>
      </c>
      <c r="X226" s="3">
        <f>-Table2[[#This Row],[right3]]+Table2[[#This Row],[dry_line]]</f>
        <v>-1.5322</v>
      </c>
      <c r="Y226" s="3">
        <f>Table2[[#This Row],[left]]+Table2[[#This Row],[dry_line]]</f>
        <v>7.6178000000000008</v>
      </c>
    </row>
    <row r="227" spans="1:25" hidden="1" x14ac:dyDescent="0.25">
      <c r="A227">
        <v>225</v>
      </c>
      <c r="B227" t="b">
        <f>AND(Table2[[#This Row],[Row Labels]]&gt;=Sheet5!$J$43,Table2[[#This Row],[Row Labels]]&lt;=Sheet5!$K$43)</f>
        <v>0</v>
      </c>
      <c r="C227">
        <v>3.2412999999999998</v>
      </c>
      <c r="D227">
        <f>-Table2[[#This Row],[dry_line]]</f>
        <v>-3.2412999999999998</v>
      </c>
      <c r="E227">
        <v>1.8836999999999999</v>
      </c>
      <c r="F227">
        <v>0.16250000000000001</v>
      </c>
      <c r="G227">
        <v>-0.98409999999999997</v>
      </c>
      <c r="H227">
        <v>-7.1900000000000006E-2</v>
      </c>
      <c r="I227">
        <v>-92.241900000000001</v>
      </c>
      <c r="J227">
        <v>288.2801</v>
      </c>
      <c r="K227">
        <v>6.0606999999999998</v>
      </c>
      <c r="L227">
        <v>0</v>
      </c>
      <c r="M227">
        <v>1082.6420000000001</v>
      </c>
      <c r="N227">
        <f>-Table2[[#This Row],[right3]]</f>
        <v>-4.8</v>
      </c>
      <c r="O227">
        <v>4.3250000000000002</v>
      </c>
      <c r="P227">
        <v>4.8</v>
      </c>
      <c r="Q227">
        <f>Table2[[#This Row],[x2]]+Table2[[#This Row],[x]]*Table2[[#This Row],[right3]]</f>
        <v>-91.4619</v>
      </c>
      <c r="R227">
        <f>Table2[[#This Row],[y2]]+Table2[[#This Row],[y]]*Table2[[#This Row],[right3]]</f>
        <v>283.55642</v>
      </c>
      <c r="S227" s="1">
        <f>Table2[[#This Row],[x2]]-Table2[[#This Row],[x]]*Table2[[#This Row],[left]]</f>
        <v>-92.944712499999994</v>
      </c>
      <c r="T227" s="1">
        <f>Table2[[#This Row],[y2]]-Table2[[#This Row],[y]]*Table2[[#This Row],[left]]</f>
        <v>292.53633250000001</v>
      </c>
      <c r="U227" s="3">
        <f>Table2[[#This Row],[x2]]+Table2[[#This Row],[x]]*Table2[[#This Row],[dry_line]]</f>
        <v>-91.715188749999996</v>
      </c>
      <c r="V227" s="3">
        <f>Table2[[#This Row],[y2]]+Table2[[#This Row],[y]]*Table2[[#This Row],[dry_line]]</f>
        <v>285.09033667</v>
      </c>
      <c r="W227" s="3">
        <f>Table2[[#This Row],[z2]]+Table2[[#This Row],[z]]*Table2[[#This Row],[dry_line]]</f>
        <v>5.8276505299999997</v>
      </c>
      <c r="X227" s="3">
        <f>-Table2[[#This Row],[right3]]+Table2[[#This Row],[dry_line]]</f>
        <v>-1.5587</v>
      </c>
      <c r="Y227" s="3">
        <f>Table2[[#This Row],[left]]+Table2[[#This Row],[dry_line]]</f>
        <v>7.5663</v>
      </c>
    </row>
    <row r="228" spans="1:25" hidden="1" x14ac:dyDescent="0.25">
      <c r="A228">
        <v>226</v>
      </c>
      <c r="B228" t="b">
        <f>AND(Table2[[#This Row],[Row Labels]]&gt;=Sheet5!$J$43,Table2[[#This Row],[Row Labels]]&lt;=Sheet5!$K$43)</f>
        <v>0</v>
      </c>
      <c r="C228">
        <v>3.3064</v>
      </c>
      <c r="D228">
        <f>-Table2[[#This Row],[dry_line]]</f>
        <v>-3.3064</v>
      </c>
      <c r="E228">
        <v>1.8328</v>
      </c>
      <c r="F228">
        <v>0.14549999999999999</v>
      </c>
      <c r="G228">
        <v>-0.98619999999999997</v>
      </c>
      <c r="H228">
        <v>-7.8600000000000003E-2</v>
      </c>
      <c r="I228">
        <v>-87.204499999999996</v>
      </c>
      <c r="J228">
        <v>289.1173</v>
      </c>
      <c r="K228">
        <v>5.4359999999999999</v>
      </c>
      <c r="L228">
        <v>0</v>
      </c>
      <c r="M228">
        <v>1087.787</v>
      </c>
      <c r="N228">
        <f>-Table2[[#This Row],[right3]]</f>
        <v>-4.9000000000000004</v>
      </c>
      <c r="O228">
        <v>4.2750000000000004</v>
      </c>
      <c r="P228">
        <v>4.9000000000000004</v>
      </c>
      <c r="Q228">
        <f>Table2[[#This Row],[x2]]+Table2[[#This Row],[x]]*Table2[[#This Row],[right3]]</f>
        <v>-86.491549999999989</v>
      </c>
      <c r="R228">
        <f>Table2[[#This Row],[y2]]+Table2[[#This Row],[y]]*Table2[[#This Row],[right3]]</f>
        <v>284.28492</v>
      </c>
      <c r="S228" s="1">
        <f>Table2[[#This Row],[x2]]-Table2[[#This Row],[x]]*Table2[[#This Row],[left]]</f>
        <v>-87.826512499999993</v>
      </c>
      <c r="T228" s="1">
        <f>Table2[[#This Row],[y2]]-Table2[[#This Row],[y]]*Table2[[#This Row],[left]]</f>
        <v>293.333305</v>
      </c>
      <c r="U228" s="3">
        <f>Table2[[#This Row],[x2]]+Table2[[#This Row],[x]]*Table2[[#This Row],[dry_line]]</f>
        <v>-86.72341879999999</v>
      </c>
      <c r="V228" s="3">
        <f>Table2[[#This Row],[y2]]+Table2[[#This Row],[y]]*Table2[[#This Row],[dry_line]]</f>
        <v>285.85652832</v>
      </c>
      <c r="W228" s="3">
        <f>Table2[[#This Row],[z2]]+Table2[[#This Row],[z]]*Table2[[#This Row],[dry_line]]</f>
        <v>5.1761169599999999</v>
      </c>
      <c r="X228" s="3">
        <f>-Table2[[#This Row],[right3]]+Table2[[#This Row],[dry_line]]</f>
        <v>-1.5936000000000003</v>
      </c>
      <c r="Y228" s="3">
        <f>Table2[[#This Row],[left]]+Table2[[#This Row],[dry_line]]</f>
        <v>7.5814000000000004</v>
      </c>
    </row>
    <row r="229" spans="1:25" hidden="1" x14ac:dyDescent="0.25">
      <c r="A229">
        <v>227</v>
      </c>
      <c r="B229" t="b">
        <f>AND(Table2[[#This Row],[Row Labels]]&gt;=Sheet5!$J$43,Table2[[#This Row],[Row Labels]]&lt;=Sheet5!$K$43)</f>
        <v>0</v>
      </c>
      <c r="C229">
        <v>3.3738000000000001</v>
      </c>
      <c r="D229">
        <f>-Table2[[#This Row],[dry_line]]</f>
        <v>-3.3738000000000001</v>
      </c>
      <c r="E229">
        <v>1.8362000000000001</v>
      </c>
      <c r="F229">
        <v>0.12770000000000001</v>
      </c>
      <c r="G229">
        <v>-0.98819999999999997</v>
      </c>
      <c r="H229">
        <v>-8.43E-2</v>
      </c>
      <c r="I229">
        <v>-82.183000000000007</v>
      </c>
      <c r="J229">
        <v>289.86329999999998</v>
      </c>
      <c r="K229">
        <v>4.8197999999999999</v>
      </c>
      <c r="L229">
        <v>0</v>
      </c>
      <c r="M229">
        <v>1092.9010000000001</v>
      </c>
      <c r="N229">
        <f>-Table2[[#This Row],[right3]]</f>
        <v>-4.95</v>
      </c>
      <c r="O229">
        <v>4.3250000000000002</v>
      </c>
      <c r="P229">
        <v>4.95</v>
      </c>
      <c r="Q229">
        <f>Table2[[#This Row],[x2]]+Table2[[#This Row],[x]]*Table2[[#This Row],[right3]]</f>
        <v>-81.550885000000008</v>
      </c>
      <c r="R229">
        <f>Table2[[#This Row],[y2]]+Table2[[#This Row],[y]]*Table2[[#This Row],[right3]]</f>
        <v>284.97170999999997</v>
      </c>
      <c r="S229" s="1">
        <f>Table2[[#This Row],[x2]]-Table2[[#This Row],[x]]*Table2[[#This Row],[left]]</f>
        <v>-82.735302500000003</v>
      </c>
      <c r="T229" s="1">
        <f>Table2[[#This Row],[y2]]-Table2[[#This Row],[y]]*Table2[[#This Row],[left]]</f>
        <v>294.13726499999996</v>
      </c>
      <c r="U229" s="3">
        <f>Table2[[#This Row],[x2]]+Table2[[#This Row],[x]]*Table2[[#This Row],[dry_line]]</f>
        <v>-81.752165740000009</v>
      </c>
      <c r="V229" s="3">
        <f>Table2[[#This Row],[y2]]+Table2[[#This Row],[y]]*Table2[[#This Row],[dry_line]]</f>
        <v>286.52931083999999</v>
      </c>
      <c r="W229" s="3">
        <f>Table2[[#This Row],[z2]]+Table2[[#This Row],[z]]*Table2[[#This Row],[dry_line]]</f>
        <v>4.5353886599999997</v>
      </c>
      <c r="X229" s="3">
        <f>-Table2[[#This Row],[right3]]+Table2[[#This Row],[dry_line]]</f>
        <v>-1.5762</v>
      </c>
      <c r="Y229" s="3">
        <f>Table2[[#This Row],[left]]+Table2[[#This Row],[dry_line]]</f>
        <v>7.6988000000000003</v>
      </c>
    </row>
    <row r="230" spans="1:25" hidden="1" x14ac:dyDescent="0.25">
      <c r="A230">
        <v>228</v>
      </c>
      <c r="B230" t="b">
        <f>AND(Table2[[#This Row],[Row Labels]]&gt;=Sheet5!$J$43,Table2[[#This Row],[Row Labels]]&lt;=Sheet5!$K$43)</f>
        <v>0</v>
      </c>
      <c r="C230">
        <v>3.4354</v>
      </c>
      <c r="D230">
        <f>-Table2[[#This Row],[dry_line]]</f>
        <v>-3.4354</v>
      </c>
      <c r="E230">
        <v>1.8983000000000001</v>
      </c>
      <c r="F230">
        <v>0.11020000000000001</v>
      </c>
      <c r="G230">
        <v>-0.99019999999999997</v>
      </c>
      <c r="H230">
        <v>-8.5500000000000007E-2</v>
      </c>
      <c r="I230">
        <v>-77.181200000000004</v>
      </c>
      <c r="J230">
        <v>290.51650000000001</v>
      </c>
      <c r="K230">
        <v>4.2213000000000003</v>
      </c>
      <c r="L230">
        <v>0</v>
      </c>
      <c r="M230">
        <v>1097.98</v>
      </c>
      <c r="N230">
        <f>-Table2[[#This Row],[right3]]</f>
        <v>-5.2249999999999996</v>
      </c>
      <c r="O230">
        <v>4.3250000000000002</v>
      </c>
      <c r="P230">
        <v>5.2249999999999996</v>
      </c>
      <c r="Q230">
        <f>Table2[[#This Row],[x2]]+Table2[[#This Row],[x]]*Table2[[#This Row],[right3]]</f>
        <v>-76.605405000000005</v>
      </c>
      <c r="R230">
        <f>Table2[[#This Row],[y2]]+Table2[[#This Row],[y]]*Table2[[#This Row],[right3]]</f>
        <v>285.34270500000002</v>
      </c>
      <c r="S230" s="1">
        <f>Table2[[#This Row],[x2]]-Table2[[#This Row],[x]]*Table2[[#This Row],[left]]</f>
        <v>-77.657814999999999</v>
      </c>
      <c r="T230" s="1">
        <f>Table2[[#This Row],[y2]]-Table2[[#This Row],[y]]*Table2[[#This Row],[left]]</f>
        <v>294.79911500000003</v>
      </c>
      <c r="U230" s="3">
        <f>Table2[[#This Row],[x2]]+Table2[[#This Row],[x]]*Table2[[#This Row],[dry_line]]</f>
        <v>-76.80261892</v>
      </c>
      <c r="V230" s="3">
        <f>Table2[[#This Row],[y2]]+Table2[[#This Row],[y]]*Table2[[#This Row],[dry_line]]</f>
        <v>287.11476692000002</v>
      </c>
      <c r="W230" s="3">
        <f>Table2[[#This Row],[z2]]+Table2[[#This Row],[z]]*Table2[[#This Row],[dry_line]]</f>
        <v>3.9275733000000002</v>
      </c>
      <c r="X230" s="3">
        <f>-Table2[[#This Row],[right3]]+Table2[[#This Row],[dry_line]]</f>
        <v>-1.7895999999999996</v>
      </c>
      <c r="Y230" s="3">
        <f>Table2[[#This Row],[left]]+Table2[[#This Row],[dry_line]]</f>
        <v>7.7604000000000006</v>
      </c>
    </row>
    <row r="231" spans="1:25" hidden="1" x14ac:dyDescent="0.25">
      <c r="A231">
        <v>229</v>
      </c>
      <c r="B231" t="b">
        <f>AND(Table2[[#This Row],[Row Labels]]&gt;=Sheet5!$J$43,Table2[[#This Row],[Row Labels]]&lt;=Sheet5!$K$43)</f>
        <v>0</v>
      </c>
      <c r="C231">
        <v>3.4725999999999999</v>
      </c>
      <c r="D231">
        <f>-Table2[[#This Row],[dry_line]]</f>
        <v>-3.4725999999999999</v>
      </c>
      <c r="E231">
        <v>2.0188000000000001</v>
      </c>
      <c r="F231">
        <v>9.2499999999999999E-2</v>
      </c>
      <c r="G231">
        <v>-0.99160000000000004</v>
      </c>
      <c r="H231">
        <v>-9.0499999999999997E-2</v>
      </c>
      <c r="I231">
        <v>-72.113600000000005</v>
      </c>
      <c r="J231">
        <v>291.08499999999998</v>
      </c>
      <c r="K231">
        <v>3.6549</v>
      </c>
      <c r="L231">
        <v>0</v>
      </c>
      <c r="M231">
        <v>1103.1110000000001</v>
      </c>
      <c r="N231">
        <f>-Table2[[#This Row],[right3]]</f>
        <v>-5.4749999999999996</v>
      </c>
      <c r="O231">
        <v>4.1500000000000004</v>
      </c>
      <c r="P231">
        <v>5.4749999999999996</v>
      </c>
      <c r="Q231">
        <f>Table2[[#This Row],[x2]]+Table2[[#This Row],[x]]*Table2[[#This Row],[right3]]</f>
        <v>-71.607162500000001</v>
      </c>
      <c r="R231">
        <f>Table2[[#This Row],[y2]]+Table2[[#This Row],[y]]*Table2[[#This Row],[right3]]</f>
        <v>285.65598999999997</v>
      </c>
      <c r="S231" s="1">
        <f>Table2[[#This Row],[x2]]-Table2[[#This Row],[x]]*Table2[[#This Row],[left]]</f>
        <v>-72.497475000000009</v>
      </c>
      <c r="T231" s="1">
        <f>Table2[[#This Row],[y2]]-Table2[[#This Row],[y]]*Table2[[#This Row],[left]]</f>
        <v>295.20013999999998</v>
      </c>
      <c r="U231" s="3">
        <f>Table2[[#This Row],[x2]]+Table2[[#This Row],[x]]*Table2[[#This Row],[dry_line]]</f>
        <v>-71.792384500000011</v>
      </c>
      <c r="V231" s="3">
        <f>Table2[[#This Row],[y2]]+Table2[[#This Row],[y]]*Table2[[#This Row],[dry_line]]</f>
        <v>287.64156983999999</v>
      </c>
      <c r="W231" s="3">
        <f>Table2[[#This Row],[z2]]+Table2[[#This Row],[z]]*Table2[[#This Row],[dry_line]]</f>
        <v>3.3406297</v>
      </c>
      <c r="X231" s="3">
        <f>-Table2[[#This Row],[right3]]+Table2[[#This Row],[dry_line]]</f>
        <v>-2.0023999999999997</v>
      </c>
      <c r="Y231" s="3">
        <f>Table2[[#This Row],[left]]+Table2[[#This Row],[dry_line]]</f>
        <v>7.6226000000000003</v>
      </c>
    </row>
    <row r="232" spans="1:25" hidden="1" x14ac:dyDescent="0.25">
      <c r="A232">
        <v>230</v>
      </c>
      <c r="B232" t="b">
        <f>AND(Table2[[#This Row],[Row Labels]]&gt;=Sheet5!$J$43,Table2[[#This Row],[Row Labels]]&lt;=Sheet5!$K$43)</f>
        <v>0</v>
      </c>
      <c r="C232">
        <v>3.5070000000000001</v>
      </c>
      <c r="D232">
        <f>-Table2[[#This Row],[dry_line]]</f>
        <v>-3.5070000000000001</v>
      </c>
      <c r="E232">
        <v>2.1692999999999998</v>
      </c>
      <c r="F232">
        <v>7.4399999999999994E-2</v>
      </c>
      <c r="G232">
        <v>-0.99309999999999998</v>
      </c>
      <c r="H232">
        <v>-9.0999999999999998E-2</v>
      </c>
      <c r="I232">
        <v>-67.0745</v>
      </c>
      <c r="J232">
        <v>291.55939999999998</v>
      </c>
      <c r="K232">
        <v>3.1242999999999999</v>
      </c>
      <c r="L232">
        <v>0</v>
      </c>
      <c r="M232">
        <v>1108.2</v>
      </c>
      <c r="N232">
        <f>-Table2[[#This Row],[right3]]</f>
        <v>-5.65</v>
      </c>
      <c r="O232">
        <v>4.0750000000000002</v>
      </c>
      <c r="P232">
        <v>5.65</v>
      </c>
      <c r="Q232">
        <f>Table2[[#This Row],[x2]]+Table2[[#This Row],[x]]*Table2[[#This Row],[right3]]</f>
        <v>-66.654139999999998</v>
      </c>
      <c r="R232">
        <f>Table2[[#This Row],[y2]]+Table2[[#This Row],[y]]*Table2[[#This Row],[right3]]</f>
        <v>285.94838499999997</v>
      </c>
      <c r="S232" s="1">
        <f>Table2[[#This Row],[x2]]-Table2[[#This Row],[x]]*Table2[[#This Row],[left]]</f>
        <v>-67.377679999999998</v>
      </c>
      <c r="T232" s="1">
        <f>Table2[[#This Row],[y2]]-Table2[[#This Row],[y]]*Table2[[#This Row],[left]]</f>
        <v>295.60628249999996</v>
      </c>
      <c r="U232" s="3">
        <f>Table2[[#This Row],[x2]]+Table2[[#This Row],[x]]*Table2[[#This Row],[dry_line]]</f>
        <v>-66.813579200000007</v>
      </c>
      <c r="V232" s="3">
        <f>Table2[[#This Row],[y2]]+Table2[[#This Row],[y]]*Table2[[#This Row],[dry_line]]</f>
        <v>288.0765983</v>
      </c>
      <c r="W232" s="3">
        <f>Table2[[#This Row],[z2]]+Table2[[#This Row],[z]]*Table2[[#This Row],[dry_line]]</f>
        <v>2.8051629999999999</v>
      </c>
      <c r="X232" s="3">
        <f>-Table2[[#This Row],[right3]]+Table2[[#This Row],[dry_line]]</f>
        <v>-2.1430000000000002</v>
      </c>
      <c r="Y232" s="3">
        <f>Table2[[#This Row],[left]]+Table2[[#This Row],[dry_line]]</f>
        <v>7.5820000000000007</v>
      </c>
    </row>
    <row r="233" spans="1:25" hidden="1" x14ac:dyDescent="0.25">
      <c r="A233">
        <v>231</v>
      </c>
      <c r="B233" t="b">
        <f>AND(Table2[[#This Row],[Row Labels]]&gt;=Sheet5!$J$43,Table2[[#This Row],[Row Labels]]&lt;=Sheet5!$K$43)</f>
        <v>0</v>
      </c>
      <c r="C233">
        <v>3.5419999999999998</v>
      </c>
      <c r="D233">
        <f>-Table2[[#This Row],[dry_line]]</f>
        <v>-3.5419999999999998</v>
      </c>
      <c r="E233">
        <v>2.3248000000000002</v>
      </c>
      <c r="F233">
        <v>5.3699999999999998E-2</v>
      </c>
      <c r="G233">
        <v>-0.99409999999999998</v>
      </c>
      <c r="H233">
        <v>-9.4100000000000003E-2</v>
      </c>
      <c r="I233">
        <v>-62.072000000000003</v>
      </c>
      <c r="J233">
        <v>291.92899999999997</v>
      </c>
      <c r="K233">
        <v>2.6528</v>
      </c>
      <c r="L233">
        <v>0</v>
      </c>
      <c r="M233">
        <v>1113.2380000000001</v>
      </c>
      <c r="N233">
        <f>-Table2[[#This Row],[right3]]</f>
        <v>-5.8</v>
      </c>
      <c r="O233">
        <v>4.0750000000000002</v>
      </c>
      <c r="P233">
        <v>5.8</v>
      </c>
      <c r="Q233">
        <f>Table2[[#This Row],[x2]]+Table2[[#This Row],[x]]*Table2[[#This Row],[right3]]</f>
        <v>-61.760540000000006</v>
      </c>
      <c r="R233">
        <f>Table2[[#This Row],[y2]]+Table2[[#This Row],[y]]*Table2[[#This Row],[right3]]</f>
        <v>286.16321999999997</v>
      </c>
      <c r="S233" s="1">
        <f>Table2[[#This Row],[x2]]-Table2[[#This Row],[x]]*Table2[[#This Row],[left]]</f>
        <v>-62.290827500000006</v>
      </c>
      <c r="T233" s="1">
        <f>Table2[[#This Row],[y2]]-Table2[[#This Row],[y]]*Table2[[#This Row],[left]]</f>
        <v>295.97995749999995</v>
      </c>
      <c r="U233" s="3">
        <f>Table2[[#This Row],[x2]]+Table2[[#This Row],[x]]*Table2[[#This Row],[dry_line]]</f>
        <v>-61.881794600000006</v>
      </c>
      <c r="V233" s="3">
        <f>Table2[[#This Row],[y2]]+Table2[[#This Row],[y]]*Table2[[#This Row],[dry_line]]</f>
        <v>288.4078978</v>
      </c>
      <c r="W233" s="3">
        <f>Table2[[#This Row],[z2]]+Table2[[#This Row],[z]]*Table2[[#This Row],[dry_line]]</f>
        <v>2.3194978000000002</v>
      </c>
      <c r="X233" s="3">
        <f>-Table2[[#This Row],[right3]]+Table2[[#This Row],[dry_line]]</f>
        <v>-2.258</v>
      </c>
      <c r="Y233" s="3">
        <f>Table2[[#This Row],[left]]+Table2[[#This Row],[dry_line]]</f>
        <v>7.617</v>
      </c>
    </row>
    <row r="234" spans="1:25" hidden="1" x14ac:dyDescent="0.25">
      <c r="A234">
        <v>232</v>
      </c>
      <c r="B234" t="b">
        <f>AND(Table2[[#This Row],[Row Labels]]&gt;=Sheet5!$J$43,Table2[[#This Row],[Row Labels]]&lt;=Sheet5!$K$43)</f>
        <v>0</v>
      </c>
      <c r="C234">
        <v>3.5779000000000001</v>
      </c>
      <c r="D234">
        <f>-Table2[[#This Row],[dry_line]]</f>
        <v>-3.5779000000000001</v>
      </c>
      <c r="E234">
        <v>2.4765000000000001</v>
      </c>
      <c r="F234">
        <v>3.3099999999999997E-2</v>
      </c>
      <c r="G234">
        <v>-0.99529999999999996</v>
      </c>
      <c r="H234">
        <v>-9.1399999999999995E-2</v>
      </c>
      <c r="I234">
        <v>-56.923999999999999</v>
      </c>
      <c r="J234">
        <v>292.19349999999997</v>
      </c>
      <c r="K234">
        <v>2.2210999999999999</v>
      </c>
      <c r="L234">
        <v>0</v>
      </c>
      <c r="M234">
        <v>1118.4110000000001</v>
      </c>
      <c r="N234">
        <f>-Table2[[#This Row],[right3]]</f>
        <v>-6.4249999999999998</v>
      </c>
      <c r="O234">
        <v>3.9750000000000001</v>
      </c>
      <c r="P234">
        <v>6.4249999999999998</v>
      </c>
      <c r="Q234">
        <f>Table2[[#This Row],[x2]]+Table2[[#This Row],[x]]*Table2[[#This Row],[right3]]</f>
        <v>-56.711332499999997</v>
      </c>
      <c r="R234">
        <f>Table2[[#This Row],[y2]]+Table2[[#This Row],[y]]*Table2[[#This Row],[right3]]</f>
        <v>285.79869749999995</v>
      </c>
      <c r="S234" s="1">
        <f>Table2[[#This Row],[x2]]-Table2[[#This Row],[x]]*Table2[[#This Row],[left]]</f>
        <v>-57.055572499999997</v>
      </c>
      <c r="T234" s="1">
        <f>Table2[[#This Row],[y2]]-Table2[[#This Row],[y]]*Table2[[#This Row],[left]]</f>
        <v>296.14981749999998</v>
      </c>
      <c r="U234" s="3">
        <f>Table2[[#This Row],[x2]]+Table2[[#This Row],[x]]*Table2[[#This Row],[dry_line]]</f>
        <v>-56.80557151</v>
      </c>
      <c r="V234" s="3">
        <f>Table2[[#This Row],[y2]]+Table2[[#This Row],[y]]*Table2[[#This Row],[dry_line]]</f>
        <v>288.63241612999997</v>
      </c>
      <c r="W234" s="3">
        <f>Table2[[#This Row],[z2]]+Table2[[#This Row],[z]]*Table2[[#This Row],[dry_line]]</f>
        <v>1.8940799399999999</v>
      </c>
      <c r="X234" s="3">
        <f>-Table2[[#This Row],[right3]]+Table2[[#This Row],[dry_line]]</f>
        <v>-2.8470999999999997</v>
      </c>
      <c r="Y234" s="3">
        <f>Table2[[#This Row],[left]]+Table2[[#This Row],[dry_line]]</f>
        <v>7.5529000000000002</v>
      </c>
    </row>
    <row r="235" spans="1:25" hidden="1" x14ac:dyDescent="0.25">
      <c r="A235">
        <v>233</v>
      </c>
      <c r="B235" t="b">
        <f>AND(Table2[[#This Row],[Row Labels]]&gt;=Sheet5!$J$43,Table2[[#This Row],[Row Labels]]&lt;=Sheet5!$K$43)</f>
        <v>0</v>
      </c>
      <c r="C235">
        <v>3.6126</v>
      </c>
      <c r="D235">
        <f>-Table2[[#This Row],[dry_line]]</f>
        <v>-3.6126</v>
      </c>
      <c r="E235">
        <v>2.6252</v>
      </c>
      <c r="F235">
        <v>1.15E-2</v>
      </c>
      <c r="G235">
        <v>-0.99590000000000001</v>
      </c>
      <c r="H235">
        <v>-0.09</v>
      </c>
      <c r="I235">
        <v>-51.920900000000003</v>
      </c>
      <c r="J235">
        <v>292.33969999999999</v>
      </c>
      <c r="K235">
        <v>1.8546</v>
      </c>
      <c r="L235">
        <v>0</v>
      </c>
      <c r="M235">
        <v>1123.43</v>
      </c>
      <c r="N235">
        <f>-Table2[[#This Row],[right3]]</f>
        <v>-7.1</v>
      </c>
      <c r="O235">
        <v>3.9249999999999998</v>
      </c>
      <c r="P235">
        <v>7.1</v>
      </c>
      <c r="Q235">
        <f>Table2[[#This Row],[x2]]+Table2[[#This Row],[x]]*Table2[[#This Row],[right3]]</f>
        <v>-51.83925</v>
      </c>
      <c r="R235">
        <f>Table2[[#This Row],[y2]]+Table2[[#This Row],[y]]*Table2[[#This Row],[right3]]</f>
        <v>285.26880999999997</v>
      </c>
      <c r="S235" s="1">
        <f>Table2[[#This Row],[x2]]-Table2[[#This Row],[x]]*Table2[[#This Row],[left]]</f>
        <v>-51.966037500000006</v>
      </c>
      <c r="T235" s="1">
        <f>Table2[[#This Row],[y2]]-Table2[[#This Row],[y]]*Table2[[#This Row],[left]]</f>
        <v>296.24860749999999</v>
      </c>
      <c r="U235" s="3">
        <f>Table2[[#This Row],[x2]]+Table2[[#This Row],[x]]*Table2[[#This Row],[dry_line]]</f>
        <v>-51.879355100000005</v>
      </c>
      <c r="V235" s="3">
        <f>Table2[[#This Row],[y2]]+Table2[[#This Row],[y]]*Table2[[#This Row],[dry_line]]</f>
        <v>288.74191165999997</v>
      </c>
      <c r="W235" s="3">
        <f>Table2[[#This Row],[z2]]+Table2[[#This Row],[z]]*Table2[[#This Row],[dry_line]]</f>
        <v>1.529466</v>
      </c>
      <c r="X235" s="3">
        <f>-Table2[[#This Row],[right3]]+Table2[[#This Row],[dry_line]]</f>
        <v>-3.4873999999999996</v>
      </c>
      <c r="Y235" s="3">
        <f>Table2[[#This Row],[left]]+Table2[[#This Row],[dry_line]]</f>
        <v>7.5375999999999994</v>
      </c>
    </row>
    <row r="236" spans="1:25" hidden="1" x14ac:dyDescent="0.25">
      <c r="A236">
        <v>234</v>
      </c>
      <c r="B236" t="b">
        <f>AND(Table2[[#This Row],[Row Labels]]&gt;=Sheet5!$J$43,Table2[[#This Row],[Row Labels]]&lt;=Sheet5!$K$43)</f>
        <v>0</v>
      </c>
      <c r="C236">
        <v>3.6505999999999998</v>
      </c>
      <c r="D236">
        <f>-Table2[[#This Row],[dry_line]]</f>
        <v>-3.6505999999999998</v>
      </c>
      <c r="E236">
        <v>2.7890000000000001</v>
      </c>
      <c r="F236">
        <v>-1.0200000000000001E-2</v>
      </c>
      <c r="G236">
        <v>-0.99570000000000003</v>
      </c>
      <c r="H236">
        <v>-9.2200000000000004E-2</v>
      </c>
      <c r="I236">
        <v>-46.789299999999997</v>
      </c>
      <c r="J236">
        <v>292.37279999999998</v>
      </c>
      <c r="K236">
        <v>1.5366</v>
      </c>
      <c r="L236">
        <v>0</v>
      </c>
      <c r="M236">
        <v>1128.5719999999999</v>
      </c>
      <c r="N236">
        <f>-Table2[[#This Row],[right3]]</f>
        <v>-7.95</v>
      </c>
      <c r="O236">
        <v>3.95</v>
      </c>
      <c r="P236">
        <v>7.95</v>
      </c>
      <c r="Q236">
        <f>Table2[[#This Row],[x2]]+Table2[[#This Row],[x]]*Table2[[#This Row],[right3]]</f>
        <v>-46.87039</v>
      </c>
      <c r="R236">
        <f>Table2[[#This Row],[y2]]+Table2[[#This Row],[y]]*Table2[[#This Row],[right3]]</f>
        <v>284.45698499999997</v>
      </c>
      <c r="S236" s="1">
        <f>Table2[[#This Row],[x2]]-Table2[[#This Row],[x]]*Table2[[#This Row],[left]]</f>
        <v>-46.749009999999998</v>
      </c>
      <c r="T236" s="1">
        <f>Table2[[#This Row],[y2]]-Table2[[#This Row],[y]]*Table2[[#This Row],[left]]</f>
        <v>296.305815</v>
      </c>
      <c r="U236" s="3">
        <f>Table2[[#This Row],[x2]]+Table2[[#This Row],[x]]*Table2[[#This Row],[dry_line]]</f>
        <v>-46.82653612</v>
      </c>
      <c r="V236" s="3">
        <f>Table2[[#This Row],[y2]]+Table2[[#This Row],[y]]*Table2[[#This Row],[dry_line]]</f>
        <v>288.73789757999998</v>
      </c>
      <c r="W236" s="3">
        <f>Table2[[#This Row],[z2]]+Table2[[#This Row],[z]]*Table2[[#This Row],[dry_line]]</f>
        <v>1.20001468</v>
      </c>
      <c r="X236" s="3">
        <f>-Table2[[#This Row],[right3]]+Table2[[#This Row],[dry_line]]</f>
        <v>-4.2994000000000003</v>
      </c>
      <c r="Y236" s="3">
        <f>Table2[[#This Row],[left]]+Table2[[#This Row],[dry_line]]</f>
        <v>7.6006</v>
      </c>
    </row>
    <row r="237" spans="1:25" hidden="1" x14ac:dyDescent="0.25">
      <c r="A237">
        <v>235</v>
      </c>
      <c r="B237" t="b">
        <f>AND(Table2[[#This Row],[Row Labels]]&gt;=Sheet5!$J$43,Table2[[#This Row],[Row Labels]]&lt;=Sheet5!$K$43)</f>
        <v>0</v>
      </c>
      <c r="C237">
        <v>3.6869000000000001</v>
      </c>
      <c r="D237">
        <f>-Table2[[#This Row],[dry_line]]</f>
        <v>-3.6869000000000001</v>
      </c>
      <c r="E237">
        <v>2.9702999999999999</v>
      </c>
      <c r="F237">
        <v>-3.2300000000000002E-2</v>
      </c>
      <c r="G237">
        <v>-0.99519999999999997</v>
      </c>
      <c r="H237">
        <v>-9.2600000000000002E-2</v>
      </c>
      <c r="I237">
        <v>-41.723199999999999</v>
      </c>
      <c r="J237">
        <v>292.2901</v>
      </c>
      <c r="K237">
        <v>1.2635000000000001</v>
      </c>
      <c r="L237">
        <v>0</v>
      </c>
      <c r="M237">
        <v>1133.646</v>
      </c>
      <c r="N237">
        <f>-Table2[[#This Row],[right3]]</f>
        <v>-8.9499999999999993</v>
      </c>
      <c r="O237">
        <v>3.9249999999999998</v>
      </c>
      <c r="P237">
        <v>8.9499999999999993</v>
      </c>
      <c r="Q237">
        <f>Table2[[#This Row],[x2]]+Table2[[#This Row],[x]]*Table2[[#This Row],[right3]]</f>
        <v>-42.012284999999999</v>
      </c>
      <c r="R237">
        <f>Table2[[#This Row],[y2]]+Table2[[#This Row],[y]]*Table2[[#This Row],[right3]]</f>
        <v>283.38306</v>
      </c>
      <c r="S237" s="1">
        <f>Table2[[#This Row],[x2]]-Table2[[#This Row],[x]]*Table2[[#This Row],[left]]</f>
        <v>-41.596422499999996</v>
      </c>
      <c r="T237" s="1">
        <f>Table2[[#This Row],[y2]]-Table2[[#This Row],[y]]*Table2[[#This Row],[left]]</f>
        <v>296.19626</v>
      </c>
      <c r="U237" s="3">
        <f>Table2[[#This Row],[x2]]+Table2[[#This Row],[x]]*Table2[[#This Row],[dry_line]]</f>
        <v>-41.842286869999995</v>
      </c>
      <c r="V237" s="3">
        <f>Table2[[#This Row],[y2]]+Table2[[#This Row],[y]]*Table2[[#This Row],[dry_line]]</f>
        <v>288.62089712</v>
      </c>
      <c r="W237" s="3">
        <f>Table2[[#This Row],[z2]]+Table2[[#This Row],[z]]*Table2[[#This Row],[dry_line]]</f>
        <v>0.92209306000000013</v>
      </c>
      <c r="X237" s="3">
        <f>-Table2[[#This Row],[right3]]+Table2[[#This Row],[dry_line]]</f>
        <v>-5.2630999999999997</v>
      </c>
      <c r="Y237" s="3">
        <f>Table2[[#This Row],[left]]+Table2[[#This Row],[dry_line]]</f>
        <v>7.6119000000000003</v>
      </c>
    </row>
    <row r="238" spans="1:25" hidden="1" x14ac:dyDescent="0.25">
      <c r="A238">
        <v>236</v>
      </c>
      <c r="B238" t="b">
        <f>AND(Table2[[#This Row],[Row Labels]]&gt;=Sheet5!$J$43,Table2[[#This Row],[Row Labels]]&lt;=Sheet5!$K$43)</f>
        <v>0</v>
      </c>
      <c r="C238">
        <v>3.7107000000000001</v>
      </c>
      <c r="D238">
        <f>-Table2[[#This Row],[dry_line]]</f>
        <v>-3.7107000000000001</v>
      </c>
      <c r="E238">
        <v>3.1655000000000002</v>
      </c>
      <c r="F238">
        <v>-5.4899999999999997E-2</v>
      </c>
      <c r="G238">
        <v>-0.99399999999999999</v>
      </c>
      <c r="H238">
        <v>-9.4299999999999995E-2</v>
      </c>
      <c r="I238">
        <v>-36.635899999999999</v>
      </c>
      <c r="J238">
        <v>292.08909999999997</v>
      </c>
      <c r="K238">
        <v>1.0415000000000001</v>
      </c>
      <c r="L238">
        <v>0</v>
      </c>
      <c r="M238">
        <v>1138.742</v>
      </c>
      <c r="N238">
        <f>-Table2[[#This Row],[right3]]</f>
        <v>-10.3</v>
      </c>
      <c r="O238">
        <v>3.8250000000000002</v>
      </c>
      <c r="P238">
        <v>10.3</v>
      </c>
      <c r="Q238">
        <f>Table2[[#This Row],[x2]]+Table2[[#This Row],[x]]*Table2[[#This Row],[right3]]</f>
        <v>-37.201369999999997</v>
      </c>
      <c r="R238">
        <f>Table2[[#This Row],[y2]]+Table2[[#This Row],[y]]*Table2[[#This Row],[right3]]</f>
        <v>281.85089999999997</v>
      </c>
      <c r="S238" s="1">
        <f>Table2[[#This Row],[x2]]-Table2[[#This Row],[x]]*Table2[[#This Row],[left]]</f>
        <v>-36.425907500000001</v>
      </c>
      <c r="T238" s="1">
        <f>Table2[[#This Row],[y2]]-Table2[[#This Row],[y]]*Table2[[#This Row],[left]]</f>
        <v>295.89114999999998</v>
      </c>
      <c r="U238" s="3">
        <f>Table2[[#This Row],[x2]]+Table2[[#This Row],[x]]*Table2[[#This Row],[dry_line]]</f>
        <v>-36.839617429999997</v>
      </c>
      <c r="V238" s="3">
        <f>Table2[[#This Row],[y2]]+Table2[[#This Row],[y]]*Table2[[#This Row],[dry_line]]</f>
        <v>288.40066419999999</v>
      </c>
      <c r="W238" s="3">
        <f>Table2[[#This Row],[z2]]+Table2[[#This Row],[z]]*Table2[[#This Row],[dry_line]]</f>
        <v>0.69158099000000006</v>
      </c>
      <c r="X238" s="3">
        <f>-Table2[[#This Row],[right3]]+Table2[[#This Row],[dry_line]]</f>
        <v>-6.5893000000000006</v>
      </c>
      <c r="Y238" s="3">
        <f>Table2[[#This Row],[left]]+Table2[[#This Row],[dry_line]]</f>
        <v>7.5357000000000003</v>
      </c>
    </row>
    <row r="239" spans="1:25" hidden="1" x14ac:dyDescent="0.25">
      <c r="A239">
        <v>237</v>
      </c>
      <c r="B239" t="b">
        <f>AND(Table2[[#This Row],[Row Labels]]&gt;=Sheet5!$J$43,Table2[[#This Row],[Row Labels]]&lt;=Sheet5!$K$43)</f>
        <v>0</v>
      </c>
      <c r="C239">
        <v>3.7250000000000001</v>
      </c>
      <c r="D239">
        <f>-Table2[[#This Row],[dry_line]]</f>
        <v>-3.7250000000000001</v>
      </c>
      <c r="E239">
        <v>3.3536000000000001</v>
      </c>
      <c r="F239">
        <v>-7.6999999999999999E-2</v>
      </c>
      <c r="G239">
        <v>-0.99219999999999997</v>
      </c>
      <c r="H239">
        <v>-9.8100000000000007E-2</v>
      </c>
      <c r="I239">
        <v>-31.532699999999998</v>
      </c>
      <c r="J239">
        <v>291.76679999999999</v>
      </c>
      <c r="K239">
        <v>0.84840000000000004</v>
      </c>
      <c r="L239">
        <v>0</v>
      </c>
      <c r="M239">
        <v>1143.8589999999999</v>
      </c>
      <c r="N239">
        <f>-Table2[[#This Row],[right3]]</f>
        <v>-12.125</v>
      </c>
      <c r="O239">
        <v>3.8</v>
      </c>
      <c r="P239">
        <v>12.125</v>
      </c>
      <c r="Q239">
        <f>Table2[[#This Row],[x2]]+Table2[[#This Row],[x]]*Table2[[#This Row],[right3]]</f>
        <v>-32.466324999999998</v>
      </c>
      <c r="R239">
        <f>Table2[[#This Row],[y2]]+Table2[[#This Row],[y]]*Table2[[#This Row],[right3]]</f>
        <v>279.73637500000001</v>
      </c>
      <c r="S239" s="1">
        <f>Table2[[#This Row],[x2]]-Table2[[#This Row],[x]]*Table2[[#This Row],[left]]</f>
        <v>-31.240099999999998</v>
      </c>
      <c r="T239" s="1">
        <f>Table2[[#This Row],[y2]]-Table2[[#This Row],[y]]*Table2[[#This Row],[left]]</f>
        <v>295.53715999999997</v>
      </c>
      <c r="U239" s="3">
        <f>Table2[[#This Row],[x2]]+Table2[[#This Row],[x]]*Table2[[#This Row],[dry_line]]</f>
        <v>-31.819524999999999</v>
      </c>
      <c r="V239" s="3">
        <f>Table2[[#This Row],[y2]]+Table2[[#This Row],[y]]*Table2[[#This Row],[dry_line]]</f>
        <v>288.07085499999999</v>
      </c>
      <c r="W239" s="3">
        <f>Table2[[#This Row],[z2]]+Table2[[#This Row],[z]]*Table2[[#This Row],[dry_line]]</f>
        <v>0.4829775</v>
      </c>
      <c r="X239" s="3">
        <f>-Table2[[#This Row],[right3]]+Table2[[#This Row],[dry_line]]</f>
        <v>-8.4</v>
      </c>
      <c r="Y239" s="3">
        <f>Table2[[#This Row],[left]]+Table2[[#This Row],[dry_line]]</f>
        <v>7.5250000000000004</v>
      </c>
    </row>
    <row r="240" spans="1:25" hidden="1" x14ac:dyDescent="0.25">
      <c r="A240">
        <v>238</v>
      </c>
      <c r="B240" t="b">
        <f>AND(Table2[[#This Row],[Row Labels]]&gt;=Sheet5!$J$43,Table2[[#This Row],[Row Labels]]&lt;=Sheet5!$K$43)</f>
        <v>0</v>
      </c>
      <c r="C240">
        <v>3.7423000000000002</v>
      </c>
      <c r="D240">
        <f>-Table2[[#This Row],[dry_line]]</f>
        <v>-3.7423000000000002</v>
      </c>
      <c r="E240">
        <v>3.5236999999999998</v>
      </c>
      <c r="F240">
        <v>-9.8699999999999996E-2</v>
      </c>
      <c r="G240">
        <v>-0.99050000000000005</v>
      </c>
      <c r="H240">
        <v>-9.5399999999999999E-2</v>
      </c>
      <c r="I240">
        <v>-26.417300000000001</v>
      </c>
      <c r="J240">
        <v>291.33330000000001</v>
      </c>
      <c r="K240">
        <v>0.66739999999999999</v>
      </c>
      <c r="L240">
        <v>0</v>
      </c>
      <c r="M240">
        <v>1148.9960000000001</v>
      </c>
      <c r="N240">
        <f>-Table2[[#This Row],[right3]]</f>
        <v>-14.9</v>
      </c>
      <c r="O240">
        <v>3.7749999999999999</v>
      </c>
      <c r="P240">
        <v>14.9</v>
      </c>
      <c r="Q240">
        <f>Table2[[#This Row],[x2]]+Table2[[#This Row],[x]]*Table2[[#This Row],[right3]]</f>
        <v>-27.887930000000001</v>
      </c>
      <c r="R240">
        <f>Table2[[#This Row],[y2]]+Table2[[#This Row],[y]]*Table2[[#This Row],[right3]]</f>
        <v>276.57485000000003</v>
      </c>
      <c r="S240" s="1">
        <f>Table2[[#This Row],[x2]]-Table2[[#This Row],[x]]*Table2[[#This Row],[left]]</f>
        <v>-26.044707500000001</v>
      </c>
      <c r="T240" s="1">
        <f>Table2[[#This Row],[y2]]-Table2[[#This Row],[y]]*Table2[[#This Row],[left]]</f>
        <v>295.07243750000004</v>
      </c>
      <c r="U240" s="3">
        <f>Table2[[#This Row],[x2]]+Table2[[#This Row],[x]]*Table2[[#This Row],[dry_line]]</f>
        <v>-26.78666501</v>
      </c>
      <c r="V240" s="3">
        <f>Table2[[#This Row],[y2]]+Table2[[#This Row],[y]]*Table2[[#This Row],[dry_line]]</f>
        <v>287.62655185</v>
      </c>
      <c r="W240" s="3">
        <f>Table2[[#This Row],[z2]]+Table2[[#This Row],[z]]*Table2[[#This Row],[dry_line]]</f>
        <v>0.31038457999999997</v>
      </c>
      <c r="X240" s="3">
        <f>-Table2[[#This Row],[right3]]+Table2[[#This Row],[dry_line]]</f>
        <v>-11.1577</v>
      </c>
      <c r="Y240" s="3">
        <f>Table2[[#This Row],[left]]+Table2[[#This Row],[dry_line]]</f>
        <v>7.5173000000000005</v>
      </c>
    </row>
    <row r="241" spans="1:25" hidden="1" x14ac:dyDescent="0.25">
      <c r="A241">
        <v>239</v>
      </c>
      <c r="B241" t="b">
        <f>AND(Table2[[#This Row],[Row Labels]]&gt;=Sheet5!$J$43,Table2[[#This Row],[Row Labels]]&lt;=Sheet5!$K$43)</f>
        <v>0</v>
      </c>
      <c r="C241">
        <v>3.7498999999999998</v>
      </c>
      <c r="D241">
        <f>-Table2[[#This Row],[dry_line]]</f>
        <v>-3.7498999999999998</v>
      </c>
      <c r="E241">
        <v>3.649</v>
      </c>
      <c r="F241">
        <v>-0.1216</v>
      </c>
      <c r="G241">
        <v>-0.98799999999999999</v>
      </c>
      <c r="H241">
        <v>-9.4799999999999995E-2</v>
      </c>
      <c r="I241">
        <v>-21.393599999999999</v>
      </c>
      <c r="J241">
        <v>290.78930000000003</v>
      </c>
      <c r="K241">
        <v>0.5081</v>
      </c>
      <c r="L241">
        <v>0</v>
      </c>
      <c r="M241">
        <v>1154.0509999999999</v>
      </c>
      <c r="N241">
        <f>-Table2[[#This Row],[right3]]</f>
        <v>-18.324999999999999</v>
      </c>
      <c r="O241">
        <v>3.7749999999999999</v>
      </c>
      <c r="P241">
        <v>18.324999999999999</v>
      </c>
      <c r="Q241">
        <f>Table2[[#This Row],[x2]]+Table2[[#This Row],[x]]*Table2[[#This Row],[right3]]</f>
        <v>-23.621919999999999</v>
      </c>
      <c r="R241">
        <f>Table2[[#This Row],[y2]]+Table2[[#This Row],[y]]*Table2[[#This Row],[right3]]</f>
        <v>272.68420000000003</v>
      </c>
      <c r="S241" s="1">
        <f>Table2[[#This Row],[x2]]-Table2[[#This Row],[x]]*Table2[[#This Row],[left]]</f>
        <v>-20.934559999999998</v>
      </c>
      <c r="T241" s="1">
        <f>Table2[[#This Row],[y2]]-Table2[[#This Row],[y]]*Table2[[#This Row],[left]]</f>
        <v>294.51900000000001</v>
      </c>
      <c r="U241" s="3">
        <f>Table2[[#This Row],[x2]]+Table2[[#This Row],[x]]*Table2[[#This Row],[dry_line]]</f>
        <v>-21.849587839999998</v>
      </c>
      <c r="V241" s="3">
        <f>Table2[[#This Row],[y2]]+Table2[[#This Row],[y]]*Table2[[#This Row],[dry_line]]</f>
        <v>287.08439880000003</v>
      </c>
      <c r="W241" s="3">
        <f>Table2[[#This Row],[z2]]+Table2[[#This Row],[z]]*Table2[[#This Row],[dry_line]]</f>
        <v>0.15260948000000002</v>
      </c>
      <c r="X241" s="3">
        <f>-Table2[[#This Row],[right3]]+Table2[[#This Row],[dry_line]]</f>
        <v>-14.575099999999999</v>
      </c>
      <c r="Y241" s="3">
        <f>Table2[[#This Row],[left]]+Table2[[#This Row],[dry_line]]</f>
        <v>7.5248999999999997</v>
      </c>
    </row>
    <row r="242" spans="1:25" hidden="1" x14ac:dyDescent="0.25">
      <c r="A242">
        <v>240</v>
      </c>
      <c r="B242" t="b">
        <f>AND(Table2[[#This Row],[Row Labels]]&gt;=Sheet5!$J$43,Table2[[#This Row],[Row Labels]]&lt;=Sheet5!$K$43)</f>
        <v>0</v>
      </c>
      <c r="C242">
        <v>3.7176999999999998</v>
      </c>
      <c r="D242">
        <f>-Table2[[#This Row],[dry_line]]</f>
        <v>-3.7176999999999998</v>
      </c>
      <c r="E242">
        <v>3.7130000000000001</v>
      </c>
      <c r="F242">
        <v>-0.14319999999999999</v>
      </c>
      <c r="G242">
        <v>-0.98519999999999996</v>
      </c>
      <c r="H242">
        <v>-9.4299999999999995E-2</v>
      </c>
      <c r="I242">
        <v>-16.3659</v>
      </c>
      <c r="J242">
        <v>290.12900000000002</v>
      </c>
      <c r="K242">
        <v>0.32979999999999998</v>
      </c>
      <c r="L242">
        <v>0</v>
      </c>
      <c r="M242">
        <v>1159.125</v>
      </c>
      <c r="N242">
        <f>-Table2[[#This Row],[right3]]</f>
        <v>-20</v>
      </c>
      <c r="O242">
        <v>3.8</v>
      </c>
      <c r="P242">
        <v>20</v>
      </c>
      <c r="Q242">
        <f>Table2[[#This Row],[x2]]+Table2[[#This Row],[x]]*Table2[[#This Row],[right3]]</f>
        <v>-19.229900000000001</v>
      </c>
      <c r="R242">
        <f>Table2[[#This Row],[y2]]+Table2[[#This Row],[y]]*Table2[[#This Row],[right3]]</f>
        <v>270.42500000000001</v>
      </c>
      <c r="S242" s="1">
        <f>Table2[[#This Row],[x2]]-Table2[[#This Row],[x]]*Table2[[#This Row],[left]]</f>
        <v>-15.82174</v>
      </c>
      <c r="T242" s="1">
        <f>Table2[[#This Row],[y2]]-Table2[[#This Row],[y]]*Table2[[#This Row],[left]]</f>
        <v>293.87276000000003</v>
      </c>
      <c r="U242" s="3">
        <f>Table2[[#This Row],[x2]]+Table2[[#This Row],[x]]*Table2[[#This Row],[dry_line]]</f>
        <v>-16.89827464</v>
      </c>
      <c r="V242" s="3">
        <f>Table2[[#This Row],[y2]]+Table2[[#This Row],[y]]*Table2[[#This Row],[dry_line]]</f>
        <v>286.46632196000002</v>
      </c>
      <c r="W242" s="3">
        <f>Table2[[#This Row],[z2]]+Table2[[#This Row],[z]]*Table2[[#This Row],[dry_line]]</f>
        <v>-2.077910999999999E-2</v>
      </c>
      <c r="X242" s="3">
        <f>-Table2[[#This Row],[right3]]+Table2[[#This Row],[dry_line]]</f>
        <v>-16.282299999999999</v>
      </c>
      <c r="Y242" s="3">
        <f>Table2[[#This Row],[left]]+Table2[[#This Row],[dry_line]]</f>
        <v>7.5176999999999996</v>
      </c>
    </row>
    <row r="243" spans="1:25" hidden="1" x14ac:dyDescent="0.25">
      <c r="A243">
        <v>241</v>
      </c>
      <c r="B243" t="b">
        <f>AND(Table2[[#This Row],[Row Labels]]&gt;=Sheet5!$J$43,Table2[[#This Row],[Row Labels]]&lt;=Sheet5!$K$43)</f>
        <v>0</v>
      </c>
      <c r="C243">
        <v>3.7090999999999998</v>
      </c>
      <c r="D243">
        <f>-Table2[[#This Row],[dry_line]]</f>
        <v>-3.7090999999999998</v>
      </c>
      <c r="E243">
        <v>3.7109999999999999</v>
      </c>
      <c r="F243">
        <v>-0.16470000000000001</v>
      </c>
      <c r="G243">
        <v>-0.98180000000000001</v>
      </c>
      <c r="H243">
        <v>-9.4700000000000006E-2</v>
      </c>
      <c r="I243">
        <v>-11.337199999999999</v>
      </c>
      <c r="J243">
        <v>289.35950000000003</v>
      </c>
      <c r="K243">
        <v>0.1724</v>
      </c>
      <c r="L243">
        <v>0</v>
      </c>
      <c r="M243">
        <v>1164.2149999999999</v>
      </c>
      <c r="N243">
        <f>-Table2[[#This Row],[right3]]</f>
        <v>-20</v>
      </c>
      <c r="O243">
        <v>3.85</v>
      </c>
      <c r="P243">
        <v>20</v>
      </c>
      <c r="Q243">
        <f>Table2[[#This Row],[x2]]+Table2[[#This Row],[x]]*Table2[[#This Row],[right3]]</f>
        <v>-14.6312</v>
      </c>
      <c r="R243">
        <f>Table2[[#This Row],[y2]]+Table2[[#This Row],[y]]*Table2[[#This Row],[right3]]</f>
        <v>269.7235</v>
      </c>
      <c r="S243" s="1">
        <f>Table2[[#This Row],[x2]]-Table2[[#This Row],[x]]*Table2[[#This Row],[left]]</f>
        <v>-10.703104999999999</v>
      </c>
      <c r="T243" s="1">
        <f>Table2[[#This Row],[y2]]-Table2[[#This Row],[y]]*Table2[[#This Row],[left]]</f>
        <v>293.13943</v>
      </c>
      <c r="U243" s="3">
        <f>Table2[[#This Row],[x2]]+Table2[[#This Row],[x]]*Table2[[#This Row],[dry_line]]</f>
        <v>-11.94808877</v>
      </c>
      <c r="V243" s="3">
        <f>Table2[[#This Row],[y2]]+Table2[[#This Row],[y]]*Table2[[#This Row],[dry_line]]</f>
        <v>285.71790562000001</v>
      </c>
      <c r="W243" s="3">
        <f>Table2[[#This Row],[z2]]+Table2[[#This Row],[z]]*Table2[[#This Row],[dry_line]]</f>
        <v>-0.17885177000000002</v>
      </c>
      <c r="X243" s="3">
        <f>-Table2[[#This Row],[right3]]+Table2[[#This Row],[dry_line]]</f>
        <v>-16.290900000000001</v>
      </c>
      <c r="Y243" s="3">
        <f>Table2[[#This Row],[left]]+Table2[[#This Row],[dry_line]]</f>
        <v>7.5590999999999999</v>
      </c>
    </row>
    <row r="244" spans="1:25" hidden="1" x14ac:dyDescent="0.25">
      <c r="A244">
        <v>242</v>
      </c>
      <c r="B244" t="b">
        <f>AND(Table2[[#This Row],[Row Labels]]&gt;=Sheet5!$J$43,Table2[[#This Row],[Row Labels]]&lt;=Sheet5!$K$43)</f>
        <v>0</v>
      </c>
      <c r="C244">
        <v>3.6766999999999999</v>
      </c>
      <c r="D244">
        <f>-Table2[[#This Row],[dry_line]]</f>
        <v>-3.6766999999999999</v>
      </c>
      <c r="E244">
        <v>3.6448</v>
      </c>
      <c r="F244">
        <v>-0.183</v>
      </c>
      <c r="G244">
        <v>-0.9788</v>
      </c>
      <c r="H244">
        <v>-9.1800000000000007E-2</v>
      </c>
      <c r="I244">
        <v>-6.3113999999999999</v>
      </c>
      <c r="J244">
        <v>288.4753</v>
      </c>
      <c r="K244">
        <v>-1.2999999999999999E-2</v>
      </c>
      <c r="L244">
        <v>0</v>
      </c>
      <c r="M244">
        <v>1169.3209999999999</v>
      </c>
      <c r="N244">
        <f>-Table2[[#This Row],[right3]]</f>
        <v>-6.4</v>
      </c>
      <c r="O244">
        <v>3.9</v>
      </c>
      <c r="P244">
        <v>6.4</v>
      </c>
      <c r="Q244">
        <f>Table2[[#This Row],[x2]]+Table2[[#This Row],[x]]*Table2[[#This Row],[right3]]</f>
        <v>-7.4825999999999997</v>
      </c>
      <c r="R244">
        <f>Table2[[#This Row],[y2]]+Table2[[#This Row],[y]]*Table2[[#This Row],[right3]]</f>
        <v>282.21098000000001</v>
      </c>
      <c r="S244" s="1">
        <f>Table2[[#This Row],[x2]]-Table2[[#This Row],[x]]*Table2[[#This Row],[left]]</f>
        <v>-5.5976999999999997</v>
      </c>
      <c r="T244" s="1">
        <f>Table2[[#This Row],[y2]]-Table2[[#This Row],[y]]*Table2[[#This Row],[left]]</f>
        <v>292.29262</v>
      </c>
      <c r="U244" s="3">
        <f>Table2[[#This Row],[x2]]+Table2[[#This Row],[x]]*Table2[[#This Row],[dry_line]]</f>
        <v>-6.9842360999999995</v>
      </c>
      <c r="V244" s="3">
        <f>Table2[[#This Row],[y2]]+Table2[[#This Row],[y]]*Table2[[#This Row],[dry_line]]</f>
        <v>284.87654603999999</v>
      </c>
      <c r="W244" s="3">
        <f>Table2[[#This Row],[z2]]+Table2[[#This Row],[z]]*Table2[[#This Row],[dry_line]]</f>
        <v>-0.35052106</v>
      </c>
      <c r="X244" s="3">
        <f>-Table2[[#This Row],[right3]]+Table2[[#This Row],[dry_line]]</f>
        <v>-2.7233000000000005</v>
      </c>
      <c r="Y244" s="3">
        <f>Table2[[#This Row],[left]]+Table2[[#This Row],[dry_line]]</f>
        <v>7.5766999999999998</v>
      </c>
    </row>
    <row r="245" spans="1:25" hidden="1" x14ac:dyDescent="0.25">
      <c r="A245">
        <v>243</v>
      </c>
      <c r="B245" t="b">
        <f>AND(Table2[[#This Row],[Row Labels]]&gt;=Sheet5!$J$43,Table2[[#This Row],[Row Labels]]&lt;=Sheet5!$K$43)</f>
        <v>0</v>
      </c>
      <c r="C245">
        <v>3.6871999999999998</v>
      </c>
      <c r="D245">
        <f>-Table2[[#This Row],[dry_line]]</f>
        <v>-3.6871999999999998</v>
      </c>
      <c r="E245">
        <v>3.5428000000000002</v>
      </c>
      <c r="F245">
        <v>-0.19719999999999999</v>
      </c>
      <c r="G245">
        <v>-0.97650000000000003</v>
      </c>
      <c r="H245">
        <v>-8.6499999999999994E-2</v>
      </c>
      <c r="I245">
        <v>-1.3808</v>
      </c>
      <c r="J245">
        <v>287.53030000000001</v>
      </c>
      <c r="K245">
        <v>-0.17699999999999999</v>
      </c>
      <c r="L245">
        <v>0</v>
      </c>
      <c r="M245">
        <v>1174.3440000000001</v>
      </c>
      <c r="N245">
        <f>-Table2[[#This Row],[right3]]</f>
        <v>-5.3</v>
      </c>
      <c r="O245">
        <v>3.95</v>
      </c>
      <c r="P245">
        <v>5.3</v>
      </c>
      <c r="Q245">
        <f>Table2[[#This Row],[x2]]+Table2[[#This Row],[x]]*Table2[[#This Row],[right3]]</f>
        <v>-2.4259599999999999</v>
      </c>
      <c r="R245">
        <f>Table2[[#This Row],[y2]]+Table2[[#This Row],[y]]*Table2[[#This Row],[right3]]</f>
        <v>282.35485</v>
      </c>
      <c r="S245" s="1">
        <f>Table2[[#This Row],[x2]]-Table2[[#This Row],[x]]*Table2[[#This Row],[left]]</f>
        <v>-0.60186000000000006</v>
      </c>
      <c r="T245" s="1">
        <f>Table2[[#This Row],[y2]]-Table2[[#This Row],[y]]*Table2[[#This Row],[left]]</f>
        <v>291.38747499999999</v>
      </c>
      <c r="U245" s="3">
        <f>Table2[[#This Row],[x2]]+Table2[[#This Row],[x]]*Table2[[#This Row],[dry_line]]</f>
        <v>-2.10791584</v>
      </c>
      <c r="V245" s="3">
        <f>Table2[[#This Row],[y2]]+Table2[[#This Row],[y]]*Table2[[#This Row],[dry_line]]</f>
        <v>283.9297492</v>
      </c>
      <c r="W245" s="3">
        <f>Table2[[#This Row],[z2]]+Table2[[#This Row],[z]]*Table2[[#This Row],[dry_line]]</f>
        <v>-0.49594279999999996</v>
      </c>
      <c r="X245" s="3">
        <f>-Table2[[#This Row],[right3]]+Table2[[#This Row],[dry_line]]</f>
        <v>-1.6128</v>
      </c>
      <c r="Y245" s="3">
        <f>Table2[[#This Row],[left]]+Table2[[#This Row],[dry_line]]</f>
        <v>7.6372</v>
      </c>
    </row>
    <row r="246" spans="1:25" hidden="1" x14ac:dyDescent="0.25">
      <c r="A246">
        <v>244</v>
      </c>
      <c r="B246" t="b">
        <f>AND(Table2[[#This Row],[Row Labels]]&gt;=Sheet5!$J$43,Table2[[#This Row],[Row Labels]]&lt;=Sheet5!$K$43)</f>
        <v>0</v>
      </c>
      <c r="C246">
        <v>3.6802999999999999</v>
      </c>
      <c r="D246">
        <f>-Table2[[#This Row],[dry_line]]</f>
        <v>-3.6802999999999999</v>
      </c>
      <c r="E246">
        <v>3.4114</v>
      </c>
      <c r="F246">
        <v>-0.20749999999999999</v>
      </c>
      <c r="G246">
        <v>-0.97489999999999999</v>
      </c>
      <c r="H246">
        <v>-8.0699999999999994E-2</v>
      </c>
      <c r="I246">
        <v>3.6480999999999999</v>
      </c>
      <c r="J246">
        <v>286.49619999999999</v>
      </c>
      <c r="K246">
        <v>-0.37240000000000001</v>
      </c>
      <c r="L246">
        <v>0</v>
      </c>
      <c r="M246">
        <v>1179.482</v>
      </c>
      <c r="N246">
        <f>-Table2[[#This Row],[right3]]</f>
        <v>-5.15</v>
      </c>
      <c r="O246">
        <v>3.9750000000000001</v>
      </c>
      <c r="P246">
        <v>5.15</v>
      </c>
      <c r="Q246">
        <f>Table2[[#This Row],[x2]]+Table2[[#This Row],[x]]*Table2[[#This Row],[right3]]</f>
        <v>2.579475</v>
      </c>
      <c r="R246">
        <f>Table2[[#This Row],[y2]]+Table2[[#This Row],[y]]*Table2[[#This Row],[right3]]</f>
        <v>281.47546499999999</v>
      </c>
      <c r="S246" s="1">
        <f>Table2[[#This Row],[x2]]-Table2[[#This Row],[x]]*Table2[[#This Row],[left]]</f>
        <v>4.4729124999999996</v>
      </c>
      <c r="T246" s="1">
        <f>Table2[[#This Row],[y2]]-Table2[[#This Row],[y]]*Table2[[#This Row],[left]]</f>
        <v>290.37142749999998</v>
      </c>
      <c r="U246" s="3">
        <f>Table2[[#This Row],[x2]]+Table2[[#This Row],[x]]*Table2[[#This Row],[dry_line]]</f>
        <v>2.88443775</v>
      </c>
      <c r="V246" s="3">
        <f>Table2[[#This Row],[y2]]+Table2[[#This Row],[y]]*Table2[[#This Row],[dry_line]]</f>
        <v>282.90827552999997</v>
      </c>
      <c r="W246" s="3">
        <f>Table2[[#This Row],[z2]]+Table2[[#This Row],[z]]*Table2[[#This Row],[dry_line]]</f>
        <v>-0.66940021000000005</v>
      </c>
      <c r="X246" s="3">
        <f>-Table2[[#This Row],[right3]]+Table2[[#This Row],[dry_line]]</f>
        <v>-1.4697000000000005</v>
      </c>
      <c r="Y246" s="3">
        <f>Table2[[#This Row],[left]]+Table2[[#This Row],[dry_line]]</f>
        <v>7.6553000000000004</v>
      </c>
    </row>
    <row r="247" spans="1:25" hidden="1" x14ac:dyDescent="0.25">
      <c r="A247">
        <v>245</v>
      </c>
      <c r="B247" t="b">
        <f>AND(Table2[[#This Row],[Row Labels]]&gt;=Sheet5!$J$43,Table2[[#This Row],[Row Labels]]&lt;=Sheet5!$K$43)</f>
        <v>0</v>
      </c>
      <c r="C247">
        <v>3.6974</v>
      </c>
      <c r="D247">
        <f>-Table2[[#This Row],[dry_line]]</f>
        <v>-3.6974</v>
      </c>
      <c r="E247">
        <v>3.2839</v>
      </c>
      <c r="F247">
        <v>-0.21560000000000001</v>
      </c>
      <c r="G247">
        <v>-0.9738</v>
      </c>
      <c r="H247">
        <v>-7.2700000000000001E-2</v>
      </c>
      <c r="I247">
        <v>8.5877999999999997</v>
      </c>
      <c r="J247">
        <v>285.43970000000002</v>
      </c>
      <c r="K247">
        <v>-0.54769999999999996</v>
      </c>
      <c r="L247">
        <v>0</v>
      </c>
      <c r="M247">
        <v>1184.537</v>
      </c>
      <c r="N247">
        <f>-Table2[[#This Row],[right3]]</f>
        <v>-4.9749999999999996</v>
      </c>
      <c r="O247">
        <v>3.95</v>
      </c>
      <c r="P247">
        <v>4.9749999999999996</v>
      </c>
      <c r="Q247">
        <f>Table2[[#This Row],[x2]]+Table2[[#This Row],[x]]*Table2[[#This Row],[right3]]</f>
        <v>7.5151899999999996</v>
      </c>
      <c r="R247">
        <f>Table2[[#This Row],[y2]]+Table2[[#This Row],[y]]*Table2[[#This Row],[right3]]</f>
        <v>280.59504500000003</v>
      </c>
      <c r="S247" s="1">
        <f>Table2[[#This Row],[x2]]-Table2[[#This Row],[x]]*Table2[[#This Row],[left]]</f>
        <v>9.4394200000000001</v>
      </c>
      <c r="T247" s="1">
        <f>Table2[[#This Row],[y2]]-Table2[[#This Row],[y]]*Table2[[#This Row],[left]]</f>
        <v>289.28621000000004</v>
      </c>
      <c r="U247" s="3">
        <f>Table2[[#This Row],[x2]]+Table2[[#This Row],[x]]*Table2[[#This Row],[dry_line]]</f>
        <v>7.7906405599999999</v>
      </c>
      <c r="V247" s="3">
        <f>Table2[[#This Row],[y2]]+Table2[[#This Row],[y]]*Table2[[#This Row],[dry_line]]</f>
        <v>281.83917188000004</v>
      </c>
      <c r="W247" s="3">
        <f>Table2[[#This Row],[z2]]+Table2[[#This Row],[z]]*Table2[[#This Row],[dry_line]]</f>
        <v>-0.81650098000000004</v>
      </c>
      <c r="X247" s="3">
        <f>-Table2[[#This Row],[right3]]+Table2[[#This Row],[dry_line]]</f>
        <v>-1.2775999999999996</v>
      </c>
      <c r="Y247" s="3">
        <f>Table2[[#This Row],[left]]+Table2[[#This Row],[dry_line]]</f>
        <v>7.6474000000000002</v>
      </c>
    </row>
    <row r="248" spans="1:25" hidden="1" x14ac:dyDescent="0.25">
      <c r="A248">
        <v>246</v>
      </c>
      <c r="B248" t="b">
        <f>AND(Table2[[#This Row],[Row Labels]]&gt;=Sheet5!$J$43,Table2[[#This Row],[Row Labels]]&lt;=Sheet5!$K$43)</f>
        <v>0</v>
      </c>
      <c r="C248">
        <v>3.7044999999999999</v>
      </c>
      <c r="D248">
        <f>-Table2[[#This Row],[dry_line]]</f>
        <v>-3.7044999999999999</v>
      </c>
      <c r="E248">
        <v>3.1663000000000001</v>
      </c>
      <c r="F248">
        <v>-0.22409999999999999</v>
      </c>
      <c r="G248">
        <v>-0.97250000000000003</v>
      </c>
      <c r="H248">
        <v>-6.2899999999999998E-2</v>
      </c>
      <c r="I248">
        <v>13.5322</v>
      </c>
      <c r="J248">
        <v>284.3349</v>
      </c>
      <c r="K248">
        <v>-0.7399</v>
      </c>
      <c r="L248">
        <v>0</v>
      </c>
      <c r="M248">
        <v>1189.607</v>
      </c>
      <c r="N248">
        <f>-Table2[[#This Row],[right3]]</f>
        <v>-4.95</v>
      </c>
      <c r="O248">
        <v>3.9249999999999998</v>
      </c>
      <c r="P248">
        <v>4.95</v>
      </c>
      <c r="Q248">
        <f>Table2[[#This Row],[x2]]+Table2[[#This Row],[x]]*Table2[[#This Row],[right3]]</f>
        <v>12.422905</v>
      </c>
      <c r="R248">
        <f>Table2[[#This Row],[y2]]+Table2[[#This Row],[y]]*Table2[[#This Row],[right3]]</f>
        <v>279.52102500000001</v>
      </c>
      <c r="S248" s="1">
        <f>Table2[[#This Row],[x2]]-Table2[[#This Row],[x]]*Table2[[#This Row],[left]]</f>
        <v>14.411792499999999</v>
      </c>
      <c r="T248" s="1">
        <f>Table2[[#This Row],[y2]]-Table2[[#This Row],[y]]*Table2[[#This Row],[left]]</f>
        <v>288.15196250000002</v>
      </c>
      <c r="U248" s="3">
        <f>Table2[[#This Row],[x2]]+Table2[[#This Row],[x]]*Table2[[#This Row],[dry_line]]</f>
        <v>12.70202155</v>
      </c>
      <c r="V248" s="3">
        <f>Table2[[#This Row],[y2]]+Table2[[#This Row],[y]]*Table2[[#This Row],[dry_line]]</f>
        <v>280.73227374999999</v>
      </c>
      <c r="W248" s="3">
        <f>Table2[[#This Row],[z2]]+Table2[[#This Row],[z]]*Table2[[#This Row],[dry_line]]</f>
        <v>-0.97291304999999995</v>
      </c>
      <c r="X248" s="3">
        <f>-Table2[[#This Row],[right3]]+Table2[[#This Row],[dry_line]]</f>
        <v>-1.2455000000000003</v>
      </c>
      <c r="Y248" s="3">
        <f>Table2[[#This Row],[left]]+Table2[[#This Row],[dry_line]]</f>
        <v>7.6295000000000002</v>
      </c>
    </row>
    <row r="249" spans="1:25" hidden="1" x14ac:dyDescent="0.25">
      <c r="A249">
        <v>247</v>
      </c>
      <c r="B249" t="b">
        <f>AND(Table2[[#This Row],[Row Labels]]&gt;=Sheet5!$J$43,Table2[[#This Row],[Row Labels]]&lt;=Sheet5!$K$43)</f>
        <v>0</v>
      </c>
      <c r="C249">
        <v>3.6608000000000001</v>
      </c>
      <c r="D249">
        <f>-Table2[[#This Row],[dry_line]]</f>
        <v>-3.6608000000000001</v>
      </c>
      <c r="E249">
        <v>3.0569999999999999</v>
      </c>
      <c r="F249">
        <v>-0.23169999999999999</v>
      </c>
      <c r="G249">
        <v>-0.97140000000000004</v>
      </c>
      <c r="H249">
        <v>-5.21E-2</v>
      </c>
      <c r="I249">
        <v>18.483000000000001</v>
      </c>
      <c r="J249">
        <v>283.18490000000003</v>
      </c>
      <c r="K249">
        <v>-0.93959999999999999</v>
      </c>
      <c r="L249">
        <v>0</v>
      </c>
      <c r="M249">
        <v>1194.693</v>
      </c>
      <c r="N249">
        <f>-Table2[[#This Row],[right3]]</f>
        <v>-4.95</v>
      </c>
      <c r="O249">
        <v>3.9249999999999998</v>
      </c>
      <c r="P249">
        <v>4.95</v>
      </c>
      <c r="Q249">
        <f>Table2[[#This Row],[x2]]+Table2[[#This Row],[x]]*Table2[[#This Row],[right3]]</f>
        <v>17.336085000000001</v>
      </c>
      <c r="R249">
        <f>Table2[[#This Row],[y2]]+Table2[[#This Row],[y]]*Table2[[#This Row],[right3]]</f>
        <v>278.37647000000004</v>
      </c>
      <c r="S249" s="1">
        <f>Table2[[#This Row],[x2]]-Table2[[#This Row],[x]]*Table2[[#This Row],[left]]</f>
        <v>19.392422500000002</v>
      </c>
      <c r="T249" s="1">
        <f>Table2[[#This Row],[y2]]-Table2[[#This Row],[y]]*Table2[[#This Row],[left]]</f>
        <v>286.99764500000003</v>
      </c>
      <c r="U249" s="3">
        <f>Table2[[#This Row],[x2]]+Table2[[#This Row],[x]]*Table2[[#This Row],[dry_line]]</f>
        <v>17.634792640000001</v>
      </c>
      <c r="V249" s="3">
        <f>Table2[[#This Row],[y2]]+Table2[[#This Row],[y]]*Table2[[#This Row],[dry_line]]</f>
        <v>279.62879888000003</v>
      </c>
      <c r="W249" s="3">
        <f>Table2[[#This Row],[z2]]+Table2[[#This Row],[z]]*Table2[[#This Row],[dry_line]]</f>
        <v>-1.1303276799999999</v>
      </c>
      <c r="X249" s="3">
        <f>-Table2[[#This Row],[right3]]+Table2[[#This Row],[dry_line]]</f>
        <v>-1.2892000000000001</v>
      </c>
      <c r="Y249" s="3">
        <f>Table2[[#This Row],[left]]+Table2[[#This Row],[dry_line]]</f>
        <v>7.5857999999999999</v>
      </c>
    </row>
    <row r="250" spans="1:25" hidden="1" x14ac:dyDescent="0.25">
      <c r="A250">
        <v>248</v>
      </c>
      <c r="B250" t="b">
        <f>AND(Table2[[#This Row],[Row Labels]]&gt;=Sheet5!$J$43,Table2[[#This Row],[Row Labels]]&lt;=Sheet5!$K$43)</f>
        <v>0</v>
      </c>
      <c r="C250">
        <v>3.6103000000000001</v>
      </c>
      <c r="D250">
        <f>-Table2[[#This Row],[dry_line]]</f>
        <v>-3.6103000000000001</v>
      </c>
      <c r="E250">
        <v>2.9571999999999998</v>
      </c>
      <c r="F250">
        <v>-0.23769999999999999</v>
      </c>
      <c r="G250">
        <v>-0.97050000000000003</v>
      </c>
      <c r="H250">
        <v>-4.1099999999999998E-2</v>
      </c>
      <c r="I250">
        <v>23.630199999999999</v>
      </c>
      <c r="J250">
        <v>281.9479</v>
      </c>
      <c r="K250">
        <v>-1.1349</v>
      </c>
      <c r="L250">
        <v>0</v>
      </c>
      <c r="M250">
        <v>1199.99</v>
      </c>
      <c r="N250">
        <f>-Table2[[#This Row],[right3]]</f>
        <v>-4.95</v>
      </c>
      <c r="O250">
        <v>4</v>
      </c>
      <c r="P250">
        <v>4.95</v>
      </c>
      <c r="Q250">
        <f>Table2[[#This Row],[x2]]+Table2[[#This Row],[x]]*Table2[[#This Row],[right3]]</f>
        <v>22.453584999999997</v>
      </c>
      <c r="R250">
        <f>Table2[[#This Row],[y2]]+Table2[[#This Row],[y]]*Table2[[#This Row],[right3]]</f>
        <v>277.14392500000002</v>
      </c>
      <c r="S250" s="1">
        <f>Table2[[#This Row],[x2]]-Table2[[#This Row],[x]]*Table2[[#This Row],[left]]</f>
        <v>24.581</v>
      </c>
      <c r="T250" s="1">
        <f>Table2[[#This Row],[y2]]-Table2[[#This Row],[y]]*Table2[[#This Row],[left]]</f>
        <v>285.82990000000001</v>
      </c>
      <c r="U250" s="3">
        <f>Table2[[#This Row],[x2]]+Table2[[#This Row],[x]]*Table2[[#This Row],[dry_line]]</f>
        <v>22.772031689999999</v>
      </c>
      <c r="V250" s="3">
        <f>Table2[[#This Row],[y2]]+Table2[[#This Row],[y]]*Table2[[#This Row],[dry_line]]</f>
        <v>278.44410384999998</v>
      </c>
      <c r="W250" s="3">
        <f>Table2[[#This Row],[z2]]+Table2[[#This Row],[z]]*Table2[[#This Row],[dry_line]]</f>
        <v>-1.2832833299999999</v>
      </c>
      <c r="X250" s="3">
        <f>-Table2[[#This Row],[right3]]+Table2[[#This Row],[dry_line]]</f>
        <v>-1.3397000000000001</v>
      </c>
      <c r="Y250" s="3">
        <f>Table2[[#This Row],[left]]+Table2[[#This Row],[dry_line]]</f>
        <v>7.6103000000000005</v>
      </c>
    </row>
    <row r="251" spans="1:25" hidden="1" x14ac:dyDescent="0.25">
      <c r="A251">
        <v>249</v>
      </c>
      <c r="B251" t="b">
        <f>AND(Table2[[#This Row],[Row Labels]]&gt;=Sheet5!$J$43,Table2[[#This Row],[Row Labels]]&lt;=Sheet5!$K$43)</f>
        <v>0</v>
      </c>
      <c r="C251">
        <v>3.5402</v>
      </c>
      <c r="D251">
        <f>-Table2[[#This Row],[dry_line]]</f>
        <v>-3.5402</v>
      </c>
      <c r="E251">
        <v>2.8906000000000001</v>
      </c>
      <c r="F251">
        <v>-0.2412</v>
      </c>
      <c r="G251">
        <v>-0.97</v>
      </c>
      <c r="H251">
        <v>-3.1399999999999997E-2</v>
      </c>
      <c r="I251">
        <v>28.4831</v>
      </c>
      <c r="J251">
        <v>280.7527</v>
      </c>
      <c r="K251">
        <v>-1.3395999999999999</v>
      </c>
      <c r="L251">
        <v>0</v>
      </c>
      <c r="M251">
        <v>1204.9929999999999</v>
      </c>
      <c r="N251">
        <f>-Table2[[#This Row],[right3]]</f>
        <v>-4.9249999999999998</v>
      </c>
      <c r="O251">
        <v>4.0750000000000002</v>
      </c>
      <c r="P251">
        <v>4.9249999999999998</v>
      </c>
      <c r="Q251">
        <f>Table2[[#This Row],[x2]]+Table2[[#This Row],[x]]*Table2[[#This Row],[right3]]</f>
        <v>27.295190000000002</v>
      </c>
      <c r="R251">
        <f>Table2[[#This Row],[y2]]+Table2[[#This Row],[y]]*Table2[[#This Row],[right3]]</f>
        <v>275.97545000000002</v>
      </c>
      <c r="S251" s="1">
        <f>Table2[[#This Row],[x2]]-Table2[[#This Row],[x]]*Table2[[#This Row],[left]]</f>
        <v>29.465990000000001</v>
      </c>
      <c r="T251" s="1">
        <f>Table2[[#This Row],[y2]]-Table2[[#This Row],[y]]*Table2[[#This Row],[left]]</f>
        <v>284.70544999999998</v>
      </c>
      <c r="U251" s="3">
        <f>Table2[[#This Row],[x2]]+Table2[[#This Row],[x]]*Table2[[#This Row],[dry_line]]</f>
        <v>27.629203759999999</v>
      </c>
      <c r="V251" s="3">
        <f>Table2[[#This Row],[y2]]+Table2[[#This Row],[y]]*Table2[[#This Row],[dry_line]]</f>
        <v>277.31870600000002</v>
      </c>
      <c r="W251" s="3">
        <f>Table2[[#This Row],[z2]]+Table2[[#This Row],[z]]*Table2[[#This Row],[dry_line]]</f>
        <v>-1.45076228</v>
      </c>
      <c r="X251" s="3">
        <f>-Table2[[#This Row],[right3]]+Table2[[#This Row],[dry_line]]</f>
        <v>-1.3847999999999998</v>
      </c>
      <c r="Y251" s="3">
        <f>Table2[[#This Row],[left]]+Table2[[#This Row],[dry_line]]</f>
        <v>7.6151999999999997</v>
      </c>
    </row>
    <row r="252" spans="1:25" hidden="1" x14ac:dyDescent="0.25">
      <c r="A252">
        <v>250</v>
      </c>
      <c r="B252" t="b">
        <f>AND(Table2[[#This Row],[Row Labels]]&gt;=Sheet5!$J$43,Table2[[#This Row],[Row Labels]]&lt;=Sheet5!$K$43)</f>
        <v>0</v>
      </c>
      <c r="C252">
        <v>3.4603999999999999</v>
      </c>
      <c r="D252">
        <f>-Table2[[#This Row],[dry_line]]</f>
        <v>-3.4603999999999999</v>
      </c>
      <c r="E252">
        <v>2.8567</v>
      </c>
      <c r="F252">
        <v>-0.2422</v>
      </c>
      <c r="G252">
        <v>-0.97</v>
      </c>
      <c r="H252">
        <v>-2.3400000000000001E-2</v>
      </c>
      <c r="I252">
        <v>33.337699999999998</v>
      </c>
      <c r="J252">
        <v>279.54750000000001</v>
      </c>
      <c r="K252">
        <v>-1.5407</v>
      </c>
      <c r="L252">
        <v>0</v>
      </c>
      <c r="M252">
        <v>1209.999</v>
      </c>
      <c r="N252">
        <f>-Table2[[#This Row],[right3]]</f>
        <v>-4.875</v>
      </c>
      <c r="O252">
        <v>4.1500000000000004</v>
      </c>
      <c r="P252">
        <v>4.875</v>
      </c>
      <c r="Q252">
        <f>Table2[[#This Row],[x2]]+Table2[[#This Row],[x]]*Table2[[#This Row],[right3]]</f>
        <v>32.156974999999996</v>
      </c>
      <c r="R252">
        <f>Table2[[#This Row],[y2]]+Table2[[#This Row],[y]]*Table2[[#This Row],[right3]]</f>
        <v>274.81875000000002</v>
      </c>
      <c r="S252" s="1">
        <f>Table2[[#This Row],[x2]]-Table2[[#This Row],[x]]*Table2[[#This Row],[left]]</f>
        <v>34.342829999999999</v>
      </c>
      <c r="T252" s="1">
        <f>Table2[[#This Row],[y2]]-Table2[[#This Row],[y]]*Table2[[#This Row],[left]]</f>
        <v>283.57300000000004</v>
      </c>
      <c r="U252" s="3">
        <f>Table2[[#This Row],[x2]]+Table2[[#This Row],[x]]*Table2[[#This Row],[dry_line]]</f>
        <v>32.499591119999998</v>
      </c>
      <c r="V252" s="3">
        <f>Table2[[#This Row],[y2]]+Table2[[#This Row],[y]]*Table2[[#This Row],[dry_line]]</f>
        <v>276.19091200000003</v>
      </c>
      <c r="W252" s="3">
        <f>Table2[[#This Row],[z2]]+Table2[[#This Row],[z]]*Table2[[#This Row],[dry_line]]</f>
        <v>-1.62167336</v>
      </c>
      <c r="X252" s="3">
        <f>-Table2[[#This Row],[right3]]+Table2[[#This Row],[dry_line]]</f>
        <v>-1.4146000000000001</v>
      </c>
      <c r="Y252" s="3">
        <f>Table2[[#This Row],[left]]+Table2[[#This Row],[dry_line]]</f>
        <v>7.6104000000000003</v>
      </c>
    </row>
    <row r="253" spans="1:25" hidden="1" x14ac:dyDescent="0.25">
      <c r="A253">
        <v>251</v>
      </c>
      <c r="B253" t="b">
        <f>AND(Table2[[#This Row],[Row Labels]]&gt;=Sheet5!$J$43,Table2[[#This Row],[Row Labels]]&lt;=Sheet5!$K$43)</f>
        <v>0</v>
      </c>
      <c r="C253">
        <v>3.3618000000000001</v>
      </c>
      <c r="D253">
        <f>-Table2[[#This Row],[dry_line]]</f>
        <v>-3.3618000000000001</v>
      </c>
      <c r="E253">
        <v>2.8517999999999999</v>
      </c>
      <c r="F253">
        <v>-0.2424</v>
      </c>
      <c r="G253">
        <v>-0.97</v>
      </c>
      <c r="H253">
        <v>-1.6799999999999999E-2</v>
      </c>
      <c r="I253">
        <v>38.2684</v>
      </c>
      <c r="J253">
        <v>278.31939999999997</v>
      </c>
      <c r="K253">
        <v>-1.7383999999999999</v>
      </c>
      <c r="L253">
        <v>0</v>
      </c>
      <c r="M253">
        <v>1215.0840000000001</v>
      </c>
      <c r="N253">
        <f>-Table2[[#This Row],[right3]]</f>
        <v>-4.8250000000000002</v>
      </c>
      <c r="O253">
        <v>4.2</v>
      </c>
      <c r="P253">
        <v>4.8250000000000002</v>
      </c>
      <c r="Q253">
        <f>Table2[[#This Row],[x2]]+Table2[[#This Row],[x]]*Table2[[#This Row],[right3]]</f>
        <v>37.098819999999996</v>
      </c>
      <c r="R253">
        <f>Table2[[#This Row],[y2]]+Table2[[#This Row],[y]]*Table2[[#This Row],[right3]]</f>
        <v>273.63914999999997</v>
      </c>
      <c r="S253" s="1">
        <f>Table2[[#This Row],[x2]]-Table2[[#This Row],[x]]*Table2[[#This Row],[left]]</f>
        <v>39.286479999999997</v>
      </c>
      <c r="T253" s="1">
        <f>Table2[[#This Row],[y2]]-Table2[[#This Row],[y]]*Table2[[#This Row],[left]]</f>
        <v>282.39339999999999</v>
      </c>
      <c r="U253" s="3">
        <f>Table2[[#This Row],[x2]]+Table2[[#This Row],[x]]*Table2[[#This Row],[dry_line]]</f>
        <v>37.45349968</v>
      </c>
      <c r="V253" s="3">
        <f>Table2[[#This Row],[y2]]+Table2[[#This Row],[y]]*Table2[[#This Row],[dry_line]]</f>
        <v>275.05845399999998</v>
      </c>
      <c r="W253" s="3">
        <f>Table2[[#This Row],[z2]]+Table2[[#This Row],[z]]*Table2[[#This Row],[dry_line]]</f>
        <v>-1.7948782399999998</v>
      </c>
      <c r="X253" s="3">
        <f>-Table2[[#This Row],[right3]]+Table2[[#This Row],[dry_line]]</f>
        <v>-1.4632000000000001</v>
      </c>
      <c r="Y253" s="3">
        <f>Table2[[#This Row],[left]]+Table2[[#This Row],[dry_line]]</f>
        <v>7.5617999999999999</v>
      </c>
    </row>
    <row r="254" spans="1:25" hidden="1" x14ac:dyDescent="0.25">
      <c r="A254">
        <v>252</v>
      </c>
      <c r="B254" t="b">
        <f>AND(Table2[[#This Row],[Row Labels]]&gt;=Sheet5!$J$43,Table2[[#This Row],[Row Labels]]&lt;=Sheet5!$K$43)</f>
        <v>0</v>
      </c>
      <c r="C254">
        <v>3.2494999999999998</v>
      </c>
      <c r="D254">
        <f>-Table2[[#This Row],[dry_line]]</f>
        <v>-3.2494999999999998</v>
      </c>
      <c r="E254">
        <v>2.8693</v>
      </c>
      <c r="F254">
        <v>-0.2422</v>
      </c>
      <c r="G254">
        <v>-0.97019999999999995</v>
      </c>
      <c r="H254">
        <v>-9.4999999999999998E-3</v>
      </c>
      <c r="I254">
        <v>43.265700000000002</v>
      </c>
      <c r="J254">
        <v>277.07330000000002</v>
      </c>
      <c r="K254">
        <v>-1.9375</v>
      </c>
      <c r="L254">
        <v>0</v>
      </c>
      <c r="M254">
        <v>1220.2380000000001</v>
      </c>
      <c r="N254">
        <f>-Table2[[#This Row],[right3]]</f>
        <v>-4.7750000000000004</v>
      </c>
      <c r="O254">
        <v>4.2249999999999996</v>
      </c>
      <c r="P254">
        <v>4.7750000000000004</v>
      </c>
      <c r="Q254">
        <f>Table2[[#This Row],[x2]]+Table2[[#This Row],[x]]*Table2[[#This Row],[right3]]</f>
        <v>42.109195</v>
      </c>
      <c r="R254">
        <f>Table2[[#This Row],[y2]]+Table2[[#This Row],[y]]*Table2[[#This Row],[right3]]</f>
        <v>272.44059500000003</v>
      </c>
      <c r="S254" s="1">
        <f>Table2[[#This Row],[x2]]-Table2[[#This Row],[x]]*Table2[[#This Row],[left]]</f>
        <v>44.288995</v>
      </c>
      <c r="T254" s="1">
        <f>Table2[[#This Row],[y2]]-Table2[[#This Row],[y]]*Table2[[#This Row],[left]]</f>
        <v>281.17239499999999</v>
      </c>
      <c r="U254" s="3">
        <f>Table2[[#This Row],[x2]]+Table2[[#This Row],[x]]*Table2[[#This Row],[dry_line]]</f>
        <v>42.4786711</v>
      </c>
      <c r="V254" s="3">
        <f>Table2[[#This Row],[y2]]+Table2[[#This Row],[y]]*Table2[[#This Row],[dry_line]]</f>
        <v>273.92063510000003</v>
      </c>
      <c r="W254" s="3">
        <f>Table2[[#This Row],[z2]]+Table2[[#This Row],[z]]*Table2[[#This Row],[dry_line]]</f>
        <v>-1.96837025</v>
      </c>
      <c r="X254" s="3">
        <f>-Table2[[#This Row],[right3]]+Table2[[#This Row],[dry_line]]</f>
        <v>-1.5255000000000005</v>
      </c>
      <c r="Y254" s="3">
        <f>Table2[[#This Row],[left]]+Table2[[#This Row],[dry_line]]</f>
        <v>7.474499999999999</v>
      </c>
    </row>
    <row r="255" spans="1:25" hidden="1" x14ac:dyDescent="0.25">
      <c r="A255">
        <v>253</v>
      </c>
      <c r="B255" t="b">
        <f>AND(Table2[[#This Row],[Row Labels]]&gt;=Sheet5!$J$43,Table2[[#This Row],[Row Labels]]&lt;=Sheet5!$K$43)</f>
        <v>0</v>
      </c>
      <c r="C255">
        <v>3.1230000000000002</v>
      </c>
      <c r="D255">
        <f>-Table2[[#This Row],[dry_line]]</f>
        <v>-3.1230000000000002</v>
      </c>
      <c r="E255">
        <v>2.8919000000000001</v>
      </c>
      <c r="F255">
        <v>-0.2419</v>
      </c>
      <c r="G255">
        <v>-0.97030000000000005</v>
      </c>
      <c r="H255">
        <v>-4.0000000000000001E-3</v>
      </c>
      <c r="I255">
        <v>48.2194</v>
      </c>
      <c r="J255">
        <v>275.83870000000002</v>
      </c>
      <c r="K255">
        <v>-2.1206999999999998</v>
      </c>
      <c r="L255">
        <v>0</v>
      </c>
      <c r="M255">
        <v>1225.346</v>
      </c>
      <c r="N255">
        <f>-Table2[[#This Row],[right3]]</f>
        <v>-4.7</v>
      </c>
      <c r="O255">
        <v>4.2</v>
      </c>
      <c r="P255">
        <v>4.7</v>
      </c>
      <c r="Q255">
        <f>Table2[[#This Row],[x2]]+Table2[[#This Row],[x]]*Table2[[#This Row],[right3]]</f>
        <v>47.082470000000001</v>
      </c>
      <c r="R255">
        <f>Table2[[#This Row],[y2]]+Table2[[#This Row],[y]]*Table2[[#This Row],[right3]]</f>
        <v>271.27829000000003</v>
      </c>
      <c r="S255" s="1">
        <f>Table2[[#This Row],[x2]]-Table2[[#This Row],[x]]*Table2[[#This Row],[left]]</f>
        <v>49.235379999999999</v>
      </c>
      <c r="T255" s="1">
        <f>Table2[[#This Row],[y2]]-Table2[[#This Row],[y]]*Table2[[#This Row],[left]]</f>
        <v>279.91396000000003</v>
      </c>
      <c r="U255" s="3">
        <f>Table2[[#This Row],[x2]]+Table2[[#This Row],[x]]*Table2[[#This Row],[dry_line]]</f>
        <v>47.463946300000003</v>
      </c>
      <c r="V255" s="3">
        <f>Table2[[#This Row],[y2]]+Table2[[#This Row],[y]]*Table2[[#This Row],[dry_line]]</f>
        <v>272.80845310000001</v>
      </c>
      <c r="W255" s="3">
        <f>Table2[[#This Row],[z2]]+Table2[[#This Row],[z]]*Table2[[#This Row],[dry_line]]</f>
        <v>-2.1331919999999998</v>
      </c>
      <c r="X255" s="3">
        <f>-Table2[[#This Row],[right3]]+Table2[[#This Row],[dry_line]]</f>
        <v>-1.577</v>
      </c>
      <c r="Y255" s="3">
        <f>Table2[[#This Row],[left]]+Table2[[#This Row],[dry_line]]</f>
        <v>7.3230000000000004</v>
      </c>
    </row>
    <row r="256" spans="1:25" hidden="1" x14ac:dyDescent="0.25">
      <c r="A256">
        <v>254</v>
      </c>
      <c r="B256" t="b">
        <f>AND(Table2[[#This Row],[Row Labels]]&gt;=Sheet5!$J$43,Table2[[#This Row],[Row Labels]]&lt;=Sheet5!$K$43)</f>
        <v>0</v>
      </c>
      <c r="C256">
        <v>2.9725000000000001</v>
      </c>
      <c r="D256">
        <f>-Table2[[#This Row],[dry_line]]</f>
        <v>-2.9725000000000001</v>
      </c>
      <c r="E256">
        <v>2.8902999999999999</v>
      </c>
      <c r="F256">
        <v>-0.24099999999999999</v>
      </c>
      <c r="G256">
        <v>-0.97050000000000003</v>
      </c>
      <c r="H256">
        <v>1E-4</v>
      </c>
      <c r="I256">
        <v>53.1233</v>
      </c>
      <c r="J256">
        <v>274.6173</v>
      </c>
      <c r="K256">
        <v>-2.2856000000000001</v>
      </c>
      <c r="L256">
        <v>0</v>
      </c>
      <c r="M256">
        <v>1230.403</v>
      </c>
      <c r="N256">
        <f>-Table2[[#This Row],[right3]]</f>
        <v>-4.625</v>
      </c>
      <c r="O256">
        <v>4.2</v>
      </c>
      <c r="P256">
        <v>4.625</v>
      </c>
      <c r="Q256">
        <f>Table2[[#This Row],[x2]]+Table2[[#This Row],[x]]*Table2[[#This Row],[right3]]</f>
        <v>52.008675000000004</v>
      </c>
      <c r="R256">
        <f>Table2[[#This Row],[y2]]+Table2[[#This Row],[y]]*Table2[[#This Row],[right3]]</f>
        <v>270.1287375</v>
      </c>
      <c r="S256" s="1">
        <f>Table2[[#This Row],[x2]]-Table2[[#This Row],[x]]*Table2[[#This Row],[left]]</f>
        <v>54.1355</v>
      </c>
      <c r="T256" s="1">
        <f>Table2[[#This Row],[y2]]-Table2[[#This Row],[y]]*Table2[[#This Row],[left]]</f>
        <v>278.6934</v>
      </c>
      <c r="U256" s="3">
        <f>Table2[[#This Row],[x2]]+Table2[[#This Row],[x]]*Table2[[#This Row],[dry_line]]</f>
        <v>52.406927500000002</v>
      </c>
      <c r="V256" s="3">
        <f>Table2[[#This Row],[y2]]+Table2[[#This Row],[y]]*Table2[[#This Row],[dry_line]]</f>
        <v>271.73248875000002</v>
      </c>
      <c r="W256" s="3">
        <f>Table2[[#This Row],[z2]]+Table2[[#This Row],[z]]*Table2[[#This Row],[dry_line]]</f>
        <v>-2.28530275</v>
      </c>
      <c r="X256" s="3">
        <f>-Table2[[#This Row],[right3]]+Table2[[#This Row],[dry_line]]</f>
        <v>-1.6524999999999999</v>
      </c>
      <c r="Y256" s="3">
        <f>Table2[[#This Row],[left]]+Table2[[#This Row],[dry_line]]</f>
        <v>7.1725000000000003</v>
      </c>
    </row>
    <row r="257" spans="1:25" hidden="1" x14ac:dyDescent="0.25">
      <c r="A257">
        <v>255</v>
      </c>
      <c r="B257" t="b">
        <f>AND(Table2[[#This Row],[Row Labels]]&gt;=Sheet5!$J$43,Table2[[#This Row],[Row Labels]]&lt;=Sheet5!$K$43)</f>
        <v>0</v>
      </c>
      <c r="C257">
        <v>2.7867999999999999</v>
      </c>
      <c r="D257">
        <f>-Table2[[#This Row],[dry_line]]</f>
        <v>-2.7867999999999999</v>
      </c>
      <c r="E257">
        <v>2.8342000000000001</v>
      </c>
      <c r="F257">
        <v>-0.2379</v>
      </c>
      <c r="G257">
        <v>-0.97130000000000005</v>
      </c>
      <c r="H257">
        <v>5.7999999999999996E-3</v>
      </c>
      <c r="I257">
        <v>57.985300000000002</v>
      </c>
      <c r="J257">
        <v>273.4135</v>
      </c>
      <c r="K257">
        <v>-2.4403000000000001</v>
      </c>
      <c r="L257">
        <v>0</v>
      </c>
      <c r="M257">
        <v>1235.414</v>
      </c>
      <c r="N257">
        <f>-Table2[[#This Row],[right3]]</f>
        <v>-4.5750000000000002</v>
      </c>
      <c r="O257">
        <v>4.2</v>
      </c>
      <c r="P257">
        <v>4.5750000000000002</v>
      </c>
      <c r="Q257">
        <f>Table2[[#This Row],[x2]]+Table2[[#This Row],[x]]*Table2[[#This Row],[right3]]</f>
        <v>56.896907500000005</v>
      </c>
      <c r="R257">
        <f>Table2[[#This Row],[y2]]+Table2[[#This Row],[y]]*Table2[[#This Row],[right3]]</f>
        <v>268.96980250000001</v>
      </c>
      <c r="S257" s="1">
        <f>Table2[[#This Row],[x2]]-Table2[[#This Row],[x]]*Table2[[#This Row],[left]]</f>
        <v>58.984480000000005</v>
      </c>
      <c r="T257" s="1">
        <f>Table2[[#This Row],[y2]]-Table2[[#This Row],[y]]*Table2[[#This Row],[left]]</f>
        <v>277.49295999999998</v>
      </c>
      <c r="U257" s="3">
        <f>Table2[[#This Row],[x2]]+Table2[[#This Row],[x]]*Table2[[#This Row],[dry_line]]</f>
        <v>57.32232028</v>
      </c>
      <c r="V257" s="3">
        <f>Table2[[#This Row],[y2]]+Table2[[#This Row],[y]]*Table2[[#This Row],[dry_line]]</f>
        <v>270.70668116000002</v>
      </c>
      <c r="W257" s="3">
        <f>Table2[[#This Row],[z2]]+Table2[[#This Row],[z]]*Table2[[#This Row],[dry_line]]</f>
        <v>-2.42413656</v>
      </c>
      <c r="X257" s="3">
        <f>-Table2[[#This Row],[right3]]+Table2[[#This Row],[dry_line]]</f>
        <v>-1.7882000000000002</v>
      </c>
      <c r="Y257" s="3">
        <f>Table2[[#This Row],[left]]+Table2[[#This Row],[dry_line]]</f>
        <v>6.9868000000000006</v>
      </c>
    </row>
    <row r="258" spans="1:25" hidden="1" x14ac:dyDescent="0.25">
      <c r="A258">
        <v>256</v>
      </c>
      <c r="B258" t="b">
        <f>AND(Table2[[#This Row],[Row Labels]]&gt;=Sheet5!$J$43,Table2[[#This Row],[Row Labels]]&lt;=Sheet5!$K$43)</f>
        <v>0</v>
      </c>
      <c r="C258">
        <v>2.5632000000000001</v>
      </c>
      <c r="D258">
        <f>-Table2[[#This Row],[dry_line]]</f>
        <v>-2.5632000000000001</v>
      </c>
      <c r="E258">
        <v>2.7031999999999998</v>
      </c>
      <c r="F258">
        <v>-0.2316</v>
      </c>
      <c r="G258">
        <v>-0.9728</v>
      </c>
      <c r="H258">
        <v>1.0999999999999999E-2</v>
      </c>
      <c r="I258">
        <v>62.9069</v>
      </c>
      <c r="J258">
        <v>272.21879999999999</v>
      </c>
      <c r="K258">
        <v>-2.5869</v>
      </c>
      <c r="L258">
        <v>0</v>
      </c>
      <c r="M258">
        <v>1240.481</v>
      </c>
      <c r="N258">
        <f>-Table2[[#This Row],[right3]]</f>
        <v>-4.55</v>
      </c>
      <c r="O258">
        <v>4.25</v>
      </c>
      <c r="P258">
        <v>4.55</v>
      </c>
      <c r="Q258">
        <f>Table2[[#This Row],[x2]]+Table2[[#This Row],[x]]*Table2[[#This Row],[right3]]</f>
        <v>61.853119999999997</v>
      </c>
      <c r="R258">
        <f>Table2[[#This Row],[y2]]+Table2[[#This Row],[y]]*Table2[[#This Row],[right3]]</f>
        <v>267.79255999999998</v>
      </c>
      <c r="S258" s="1">
        <f>Table2[[#This Row],[x2]]-Table2[[#This Row],[x]]*Table2[[#This Row],[left]]</f>
        <v>63.891199999999998</v>
      </c>
      <c r="T258" s="1">
        <f>Table2[[#This Row],[y2]]-Table2[[#This Row],[y]]*Table2[[#This Row],[left]]</f>
        <v>276.35320000000002</v>
      </c>
      <c r="U258" s="3">
        <f>Table2[[#This Row],[x2]]+Table2[[#This Row],[x]]*Table2[[#This Row],[dry_line]]</f>
        <v>62.313262880000003</v>
      </c>
      <c r="V258" s="3">
        <f>Table2[[#This Row],[y2]]+Table2[[#This Row],[y]]*Table2[[#This Row],[dry_line]]</f>
        <v>269.72531903999999</v>
      </c>
      <c r="W258" s="3">
        <f>Table2[[#This Row],[z2]]+Table2[[#This Row],[z]]*Table2[[#This Row],[dry_line]]</f>
        <v>-2.5587048000000001</v>
      </c>
      <c r="X258" s="3">
        <f>-Table2[[#This Row],[right3]]+Table2[[#This Row],[dry_line]]</f>
        <v>-1.9867999999999997</v>
      </c>
      <c r="Y258" s="3">
        <f>Table2[[#This Row],[left]]+Table2[[#This Row],[dry_line]]</f>
        <v>6.8132000000000001</v>
      </c>
    </row>
    <row r="259" spans="1:25" hidden="1" x14ac:dyDescent="0.25">
      <c r="A259">
        <v>257</v>
      </c>
      <c r="B259" t="b">
        <f>AND(Table2[[#This Row],[Row Labels]]&gt;=Sheet5!$J$43,Table2[[#This Row],[Row Labels]]&lt;=Sheet5!$K$43)</f>
        <v>0</v>
      </c>
      <c r="C259">
        <v>2.3119000000000001</v>
      </c>
      <c r="D259">
        <f>-Table2[[#This Row],[dry_line]]</f>
        <v>-2.3119000000000001</v>
      </c>
      <c r="E259">
        <v>2.4946000000000002</v>
      </c>
      <c r="F259">
        <v>-0.22270000000000001</v>
      </c>
      <c r="G259">
        <v>-0.9748</v>
      </c>
      <c r="H259">
        <v>1.2699999999999999E-2</v>
      </c>
      <c r="I259">
        <v>67.894999999999996</v>
      </c>
      <c r="J259">
        <v>271.05110000000002</v>
      </c>
      <c r="K259">
        <v>-2.7288999999999999</v>
      </c>
      <c r="L259">
        <v>0</v>
      </c>
      <c r="M259">
        <v>1245.606</v>
      </c>
      <c r="N259">
        <f>-Table2[[#This Row],[right3]]</f>
        <v>-4.55</v>
      </c>
      <c r="O259">
        <v>4.375</v>
      </c>
      <c r="P259">
        <v>4.55</v>
      </c>
      <c r="Q259">
        <f>Table2[[#This Row],[x2]]+Table2[[#This Row],[x]]*Table2[[#This Row],[right3]]</f>
        <v>66.881715</v>
      </c>
      <c r="R259">
        <f>Table2[[#This Row],[y2]]+Table2[[#This Row],[y]]*Table2[[#This Row],[right3]]</f>
        <v>266.61576000000002</v>
      </c>
      <c r="S259" s="1">
        <f>Table2[[#This Row],[x2]]-Table2[[#This Row],[x]]*Table2[[#This Row],[left]]</f>
        <v>68.869312499999992</v>
      </c>
      <c r="T259" s="1">
        <f>Table2[[#This Row],[y2]]-Table2[[#This Row],[y]]*Table2[[#This Row],[left]]</f>
        <v>275.31585000000001</v>
      </c>
      <c r="U259" s="3">
        <f>Table2[[#This Row],[x2]]+Table2[[#This Row],[x]]*Table2[[#This Row],[dry_line]]</f>
        <v>67.380139869999994</v>
      </c>
      <c r="V259" s="3">
        <f>Table2[[#This Row],[y2]]+Table2[[#This Row],[y]]*Table2[[#This Row],[dry_line]]</f>
        <v>268.79745988000002</v>
      </c>
      <c r="W259" s="3">
        <f>Table2[[#This Row],[z2]]+Table2[[#This Row],[z]]*Table2[[#This Row],[dry_line]]</f>
        <v>-2.69953887</v>
      </c>
      <c r="X259" s="3">
        <f>-Table2[[#This Row],[right3]]+Table2[[#This Row],[dry_line]]</f>
        <v>-2.2380999999999998</v>
      </c>
      <c r="Y259" s="3">
        <f>Table2[[#This Row],[left]]+Table2[[#This Row],[dry_line]]</f>
        <v>6.6868999999999996</v>
      </c>
    </row>
    <row r="260" spans="1:25" hidden="1" x14ac:dyDescent="0.25">
      <c r="A260">
        <v>258</v>
      </c>
      <c r="B260" t="b">
        <f>AND(Table2[[#This Row],[Row Labels]]&gt;=Sheet5!$J$43,Table2[[#This Row],[Row Labels]]&lt;=Sheet5!$K$43)</f>
        <v>0</v>
      </c>
      <c r="C260">
        <v>2.0068000000000001</v>
      </c>
      <c r="D260">
        <f>-Table2[[#This Row],[dry_line]]</f>
        <v>-2.0068000000000001</v>
      </c>
      <c r="E260">
        <v>2.1937000000000002</v>
      </c>
      <c r="F260">
        <v>-0.21179999999999999</v>
      </c>
      <c r="G260">
        <v>-0.97719999999999996</v>
      </c>
      <c r="H260">
        <v>1.5599999999999999E-2</v>
      </c>
      <c r="I260">
        <v>72.858400000000003</v>
      </c>
      <c r="J260">
        <v>269.94170000000003</v>
      </c>
      <c r="K260">
        <v>-2.8491</v>
      </c>
      <c r="L260">
        <v>0</v>
      </c>
      <c r="M260">
        <v>1250.693</v>
      </c>
      <c r="N260">
        <f>-Table2[[#This Row],[right3]]</f>
        <v>-4.55</v>
      </c>
      <c r="O260">
        <v>4.5</v>
      </c>
      <c r="P260">
        <v>4.55</v>
      </c>
      <c r="Q260">
        <f>Table2[[#This Row],[x2]]+Table2[[#This Row],[x]]*Table2[[#This Row],[right3]]</f>
        <v>71.894710000000003</v>
      </c>
      <c r="R260">
        <f>Table2[[#This Row],[y2]]+Table2[[#This Row],[y]]*Table2[[#This Row],[right3]]</f>
        <v>265.49544000000003</v>
      </c>
      <c r="S260" s="1">
        <f>Table2[[#This Row],[x2]]-Table2[[#This Row],[x]]*Table2[[#This Row],[left]]</f>
        <v>73.811500000000009</v>
      </c>
      <c r="T260" s="1">
        <f>Table2[[#This Row],[y2]]-Table2[[#This Row],[y]]*Table2[[#This Row],[left]]</f>
        <v>274.33910000000003</v>
      </c>
      <c r="U260" s="3">
        <f>Table2[[#This Row],[x2]]+Table2[[#This Row],[x]]*Table2[[#This Row],[dry_line]]</f>
        <v>72.433359760000002</v>
      </c>
      <c r="V260" s="3">
        <f>Table2[[#This Row],[y2]]+Table2[[#This Row],[y]]*Table2[[#This Row],[dry_line]]</f>
        <v>267.98065504000004</v>
      </c>
      <c r="W260" s="3">
        <f>Table2[[#This Row],[z2]]+Table2[[#This Row],[z]]*Table2[[#This Row],[dry_line]]</f>
        <v>-2.8177939200000002</v>
      </c>
      <c r="X260" s="3">
        <f>-Table2[[#This Row],[right3]]+Table2[[#This Row],[dry_line]]</f>
        <v>-2.5431999999999997</v>
      </c>
      <c r="Y260" s="3">
        <f>Table2[[#This Row],[left]]+Table2[[#This Row],[dry_line]]</f>
        <v>6.5068000000000001</v>
      </c>
    </row>
    <row r="261" spans="1:25" hidden="1" x14ac:dyDescent="0.25">
      <c r="A261">
        <v>259</v>
      </c>
      <c r="B261" t="b">
        <f>AND(Table2[[#This Row],[Row Labels]]&gt;=Sheet5!$J$43,Table2[[#This Row],[Row Labels]]&lt;=Sheet5!$K$43)</f>
        <v>0</v>
      </c>
      <c r="C261">
        <v>1.6633</v>
      </c>
      <c r="D261">
        <f>-Table2[[#This Row],[dry_line]]</f>
        <v>-1.6633</v>
      </c>
      <c r="E261">
        <v>1.7996000000000001</v>
      </c>
      <c r="F261">
        <v>-0.19869999999999999</v>
      </c>
      <c r="G261">
        <v>-0.97989999999999999</v>
      </c>
      <c r="H261">
        <v>2.0199999999999999E-2</v>
      </c>
      <c r="I261">
        <v>77.798599999999993</v>
      </c>
      <c r="J261">
        <v>268.90030000000002</v>
      </c>
      <c r="K261">
        <v>-2.9643999999999999</v>
      </c>
      <c r="L261">
        <v>1</v>
      </c>
      <c r="M261">
        <v>1255.7430000000004</v>
      </c>
      <c r="N261">
        <f>-Table2[[#This Row],[right3]]</f>
        <v>-4.4249999999999998</v>
      </c>
      <c r="O261">
        <v>4.55</v>
      </c>
      <c r="P261">
        <v>4.4249999999999998</v>
      </c>
      <c r="Q261">
        <f>Table2[[#This Row],[x2]]+Table2[[#This Row],[x]]*Table2[[#This Row],[right3]]</f>
        <v>76.919352499999988</v>
      </c>
      <c r="R261">
        <f>Table2[[#This Row],[y2]]+Table2[[#This Row],[y]]*Table2[[#This Row],[right3]]</f>
        <v>264.56424250000003</v>
      </c>
      <c r="S261" s="1">
        <f>Table2[[#This Row],[x2]]-Table2[[#This Row],[x]]*Table2[[#This Row],[left]]</f>
        <v>78.702684999999988</v>
      </c>
      <c r="T261" s="1">
        <f>Table2[[#This Row],[y2]]-Table2[[#This Row],[y]]*Table2[[#This Row],[left]]</f>
        <v>273.35884500000003</v>
      </c>
      <c r="U261" s="3">
        <f>Table2[[#This Row],[x2]]+Table2[[#This Row],[x]]*Table2[[#This Row],[dry_line]]</f>
        <v>77.46810228999999</v>
      </c>
      <c r="V261" s="3">
        <f>Table2[[#This Row],[y2]]+Table2[[#This Row],[y]]*Table2[[#This Row],[dry_line]]</f>
        <v>267.27043233000001</v>
      </c>
      <c r="W261" s="3">
        <f>Table2[[#This Row],[z2]]+Table2[[#This Row],[z]]*Table2[[#This Row],[dry_line]]</f>
        <v>-2.9308013399999999</v>
      </c>
      <c r="X261" s="3">
        <f>-Table2[[#This Row],[right3]]+Table2[[#This Row],[dry_line]]</f>
        <v>-2.7616999999999998</v>
      </c>
      <c r="Y261" s="3">
        <f>Table2[[#This Row],[left]]+Table2[[#This Row],[dry_line]]</f>
        <v>6.2133000000000003</v>
      </c>
    </row>
    <row r="262" spans="1:25" hidden="1" x14ac:dyDescent="0.25">
      <c r="A262">
        <v>260</v>
      </c>
      <c r="B262" t="b">
        <f>AND(Table2[[#This Row],[Row Labels]]&gt;=Sheet5!$J$43,Table2[[#This Row],[Row Labels]]&lt;=Sheet5!$K$43)</f>
        <v>0</v>
      </c>
      <c r="C262">
        <v>1.2834000000000001</v>
      </c>
      <c r="D262">
        <f>-Table2[[#This Row],[dry_line]]</f>
        <v>-1.2834000000000001</v>
      </c>
      <c r="E262">
        <v>1.3376999999999999</v>
      </c>
      <c r="F262">
        <v>-0.18160000000000001</v>
      </c>
      <c r="G262">
        <v>-0.98299999999999998</v>
      </c>
      <c r="H262">
        <v>2.52E-2</v>
      </c>
      <c r="I262">
        <v>82.715100000000007</v>
      </c>
      <c r="J262">
        <v>267.9391</v>
      </c>
      <c r="K262">
        <v>-3.0552999999999999</v>
      </c>
      <c r="L262">
        <v>1</v>
      </c>
      <c r="M262">
        <v>1260.7530000000006</v>
      </c>
      <c r="N262">
        <f>-Table2[[#This Row],[right3]]</f>
        <v>-4.3499999999999996</v>
      </c>
      <c r="O262">
        <v>4.5</v>
      </c>
      <c r="P262">
        <v>4.3499999999999996</v>
      </c>
      <c r="Q262">
        <f>Table2[[#This Row],[x2]]+Table2[[#This Row],[x]]*Table2[[#This Row],[right3]]</f>
        <v>81.925140000000013</v>
      </c>
      <c r="R262">
        <f>Table2[[#This Row],[y2]]+Table2[[#This Row],[y]]*Table2[[#This Row],[right3]]</f>
        <v>263.66305</v>
      </c>
      <c r="S262" s="1">
        <f>Table2[[#This Row],[x2]]-Table2[[#This Row],[x]]*Table2[[#This Row],[left]]</f>
        <v>83.532300000000006</v>
      </c>
      <c r="T262" s="1">
        <f>Table2[[#This Row],[y2]]-Table2[[#This Row],[y]]*Table2[[#This Row],[left]]</f>
        <v>272.36259999999999</v>
      </c>
      <c r="U262" s="3">
        <f>Table2[[#This Row],[x2]]+Table2[[#This Row],[x]]*Table2[[#This Row],[dry_line]]</f>
        <v>82.482034560000002</v>
      </c>
      <c r="V262" s="3">
        <f>Table2[[#This Row],[y2]]+Table2[[#This Row],[y]]*Table2[[#This Row],[dry_line]]</f>
        <v>266.67751779999998</v>
      </c>
      <c r="W262" s="3">
        <f>Table2[[#This Row],[z2]]+Table2[[#This Row],[z]]*Table2[[#This Row],[dry_line]]</f>
        <v>-3.0229583199999999</v>
      </c>
      <c r="X262" s="3">
        <f>-Table2[[#This Row],[right3]]+Table2[[#This Row],[dry_line]]</f>
        <v>-3.0665999999999993</v>
      </c>
      <c r="Y262" s="3">
        <f>Table2[[#This Row],[left]]+Table2[[#This Row],[dry_line]]</f>
        <v>5.7834000000000003</v>
      </c>
    </row>
    <row r="263" spans="1:25" hidden="1" x14ac:dyDescent="0.25">
      <c r="A263">
        <v>261</v>
      </c>
      <c r="B263" t="b">
        <f>AND(Table2[[#This Row],[Row Labels]]&gt;=Sheet5!$J$43,Table2[[#This Row],[Row Labels]]&lt;=Sheet5!$K$43)</f>
        <v>0</v>
      </c>
      <c r="C263">
        <v>0.88759999999999994</v>
      </c>
      <c r="D263">
        <f>-Table2[[#This Row],[dry_line]]</f>
        <v>-0.88759999999999994</v>
      </c>
      <c r="E263">
        <v>0.82620000000000005</v>
      </c>
      <c r="F263">
        <v>-0.16</v>
      </c>
      <c r="G263">
        <v>-0.98660000000000003</v>
      </c>
      <c r="H263">
        <v>3.1199999999999999E-2</v>
      </c>
      <c r="I263">
        <v>87.783500000000004</v>
      </c>
      <c r="J263">
        <v>267.05079999999998</v>
      </c>
      <c r="K263">
        <v>-3.1440999999999999</v>
      </c>
      <c r="L263">
        <v>1</v>
      </c>
      <c r="M263">
        <v>1265.8999999999996</v>
      </c>
      <c r="N263">
        <f>-Table2[[#This Row],[right3]]</f>
        <v>-4.3250000000000002</v>
      </c>
      <c r="O263">
        <v>4.5250000000000004</v>
      </c>
      <c r="P263">
        <v>4.3250000000000002</v>
      </c>
      <c r="Q263">
        <f>Table2[[#This Row],[x2]]+Table2[[#This Row],[x]]*Table2[[#This Row],[right3]]</f>
        <v>87.091500000000011</v>
      </c>
      <c r="R263">
        <f>Table2[[#This Row],[y2]]+Table2[[#This Row],[y]]*Table2[[#This Row],[right3]]</f>
        <v>262.78375499999999</v>
      </c>
      <c r="S263" s="1">
        <f>Table2[[#This Row],[x2]]-Table2[[#This Row],[x]]*Table2[[#This Row],[left]]</f>
        <v>88.507500000000007</v>
      </c>
      <c r="T263" s="1">
        <f>Table2[[#This Row],[y2]]-Table2[[#This Row],[y]]*Table2[[#This Row],[left]]</f>
        <v>271.51516499999997</v>
      </c>
      <c r="U263" s="3">
        <f>Table2[[#This Row],[x2]]+Table2[[#This Row],[x]]*Table2[[#This Row],[dry_line]]</f>
        <v>87.641484000000005</v>
      </c>
      <c r="V263" s="3">
        <f>Table2[[#This Row],[y2]]+Table2[[#This Row],[y]]*Table2[[#This Row],[dry_line]]</f>
        <v>266.17509383999999</v>
      </c>
      <c r="W263" s="3">
        <f>Table2[[#This Row],[z2]]+Table2[[#This Row],[z]]*Table2[[#This Row],[dry_line]]</f>
        <v>-3.11640688</v>
      </c>
      <c r="X263" s="3">
        <f>-Table2[[#This Row],[right3]]+Table2[[#This Row],[dry_line]]</f>
        <v>-3.4374000000000002</v>
      </c>
      <c r="Y263" s="3">
        <f>Table2[[#This Row],[left]]+Table2[[#This Row],[dry_line]]</f>
        <v>5.4126000000000003</v>
      </c>
    </row>
    <row r="264" spans="1:25" hidden="1" x14ac:dyDescent="0.25">
      <c r="A264">
        <v>262</v>
      </c>
      <c r="B264" t="b">
        <f>AND(Table2[[#This Row],[Row Labels]]&gt;=Sheet5!$J$43,Table2[[#This Row],[Row Labels]]&lt;=Sheet5!$K$43)</f>
        <v>0</v>
      </c>
      <c r="C264">
        <v>0.51090000000000002</v>
      </c>
      <c r="D264">
        <f>-Table2[[#This Row],[dry_line]]</f>
        <v>-0.51090000000000002</v>
      </c>
      <c r="E264">
        <v>0.30430000000000001</v>
      </c>
      <c r="F264">
        <v>-0.1338</v>
      </c>
      <c r="G264">
        <v>-0.99029999999999996</v>
      </c>
      <c r="H264">
        <v>3.6999999999999998E-2</v>
      </c>
      <c r="I264">
        <v>92.8964</v>
      </c>
      <c r="J264">
        <v>266.28280000000001</v>
      </c>
      <c r="K264">
        <v>-3.2246000000000001</v>
      </c>
      <c r="L264">
        <v>1</v>
      </c>
      <c r="M264">
        <v>1271.0709999999999</v>
      </c>
      <c r="N264">
        <f>-Table2[[#This Row],[right3]]</f>
        <v>-4.3</v>
      </c>
      <c r="O264">
        <v>4.55</v>
      </c>
      <c r="P264">
        <v>4.3</v>
      </c>
      <c r="Q264">
        <f>Table2[[#This Row],[x2]]+Table2[[#This Row],[x]]*Table2[[#This Row],[right3]]</f>
        <v>92.321060000000003</v>
      </c>
      <c r="R264">
        <f>Table2[[#This Row],[y2]]+Table2[[#This Row],[y]]*Table2[[#This Row],[right3]]</f>
        <v>262.02451000000002</v>
      </c>
      <c r="S264" s="1">
        <f>Table2[[#This Row],[x2]]-Table2[[#This Row],[x]]*Table2[[#This Row],[left]]</f>
        <v>93.505189999999999</v>
      </c>
      <c r="T264" s="1">
        <f>Table2[[#This Row],[y2]]-Table2[[#This Row],[y]]*Table2[[#This Row],[left]]</f>
        <v>270.78866500000004</v>
      </c>
      <c r="U264" s="3">
        <f>Table2[[#This Row],[x2]]+Table2[[#This Row],[x]]*Table2[[#This Row],[dry_line]]</f>
        <v>92.828041580000004</v>
      </c>
      <c r="V264" s="3">
        <f>Table2[[#This Row],[y2]]+Table2[[#This Row],[y]]*Table2[[#This Row],[dry_line]]</f>
        <v>265.77685573000002</v>
      </c>
      <c r="W264" s="3">
        <f>Table2[[#This Row],[z2]]+Table2[[#This Row],[z]]*Table2[[#This Row],[dry_line]]</f>
        <v>-3.2056967000000003</v>
      </c>
      <c r="X264" s="3">
        <f>-Table2[[#This Row],[right3]]+Table2[[#This Row],[dry_line]]</f>
        <v>-3.7890999999999999</v>
      </c>
      <c r="Y264" s="3">
        <f>Table2[[#This Row],[left]]+Table2[[#This Row],[dry_line]]</f>
        <v>5.0609000000000002</v>
      </c>
    </row>
    <row r="265" spans="1:25" hidden="1" x14ac:dyDescent="0.25">
      <c r="A265">
        <v>263</v>
      </c>
      <c r="B265" t="b">
        <f>AND(Table2[[#This Row],[Row Labels]]&gt;=Sheet5!$J$43,Table2[[#This Row],[Row Labels]]&lt;=Sheet5!$K$43)</f>
        <v>0</v>
      </c>
      <c r="C265">
        <v>0.1686</v>
      </c>
      <c r="D265">
        <f>-Table2[[#This Row],[dry_line]]</f>
        <v>-0.1686</v>
      </c>
      <c r="E265">
        <v>-0.1951</v>
      </c>
      <c r="F265">
        <v>-0.1043</v>
      </c>
      <c r="G265">
        <v>-0.99370000000000003</v>
      </c>
      <c r="H265">
        <v>4.0800000000000003E-2</v>
      </c>
      <c r="I265">
        <v>97.9572</v>
      </c>
      <c r="J265">
        <v>265.67070000000001</v>
      </c>
      <c r="K265">
        <v>-3.2852000000000001</v>
      </c>
      <c r="L265">
        <v>1</v>
      </c>
      <c r="M265">
        <v>1276.1689999999999</v>
      </c>
      <c r="N265">
        <f>-Table2[[#This Row],[right3]]</f>
        <v>-4.45</v>
      </c>
      <c r="O265">
        <v>4.5250000000000004</v>
      </c>
      <c r="P265">
        <v>4.45</v>
      </c>
      <c r="Q265">
        <f>Table2[[#This Row],[x2]]+Table2[[#This Row],[x]]*Table2[[#This Row],[right3]]</f>
        <v>97.493065000000001</v>
      </c>
      <c r="R265">
        <f>Table2[[#This Row],[y2]]+Table2[[#This Row],[y]]*Table2[[#This Row],[right3]]</f>
        <v>261.24873500000001</v>
      </c>
      <c r="S265" s="1">
        <f>Table2[[#This Row],[x2]]-Table2[[#This Row],[x]]*Table2[[#This Row],[left]]</f>
        <v>98.429157500000002</v>
      </c>
      <c r="T265" s="1">
        <f>Table2[[#This Row],[y2]]-Table2[[#This Row],[y]]*Table2[[#This Row],[left]]</f>
        <v>270.1671925</v>
      </c>
      <c r="U265" s="3">
        <f>Table2[[#This Row],[x2]]+Table2[[#This Row],[x]]*Table2[[#This Row],[dry_line]]</f>
        <v>97.939615020000005</v>
      </c>
      <c r="V265" s="3">
        <f>Table2[[#This Row],[y2]]+Table2[[#This Row],[y]]*Table2[[#This Row],[dry_line]]</f>
        <v>265.50316218</v>
      </c>
      <c r="W265" s="3">
        <f>Table2[[#This Row],[z2]]+Table2[[#This Row],[z]]*Table2[[#This Row],[dry_line]]</f>
        <v>-3.2783211200000002</v>
      </c>
      <c r="X265" s="3">
        <f>-Table2[[#This Row],[right3]]+Table2[[#This Row],[dry_line]]</f>
        <v>-4.2814000000000005</v>
      </c>
      <c r="Y265" s="3">
        <f>Table2[[#This Row],[left]]+Table2[[#This Row],[dry_line]]</f>
        <v>4.6936</v>
      </c>
    </row>
    <row r="266" spans="1:25" hidden="1" x14ac:dyDescent="0.25">
      <c r="A266">
        <v>264</v>
      </c>
      <c r="B266" t="b">
        <f>AND(Table2[[#This Row],[Row Labels]]&gt;=Sheet5!$J$43,Table2[[#This Row],[Row Labels]]&lt;=Sheet5!$K$43)</f>
        <v>0</v>
      </c>
      <c r="C266">
        <v>-0.1288</v>
      </c>
      <c r="D266">
        <f>-Table2[[#This Row],[dry_line]]</f>
        <v>0.1288</v>
      </c>
      <c r="E266">
        <v>-0.67730000000000001</v>
      </c>
      <c r="F266">
        <v>-7.5200000000000003E-2</v>
      </c>
      <c r="G266">
        <v>-0.99609999999999999</v>
      </c>
      <c r="H266">
        <v>4.53E-2</v>
      </c>
      <c r="I266">
        <v>103.0723</v>
      </c>
      <c r="J266">
        <v>265.20999999999998</v>
      </c>
      <c r="K266">
        <v>-3.3451</v>
      </c>
      <c r="L266">
        <v>1</v>
      </c>
      <c r="M266">
        <v>1281.3050000000003</v>
      </c>
      <c r="N266">
        <f>-Table2[[#This Row],[right3]]</f>
        <v>-4.4249999999999998</v>
      </c>
      <c r="O266">
        <v>4.55</v>
      </c>
      <c r="P266">
        <v>4.4249999999999998</v>
      </c>
      <c r="Q266">
        <f>Table2[[#This Row],[x2]]+Table2[[#This Row],[x]]*Table2[[#This Row],[right3]]</f>
        <v>102.73954000000001</v>
      </c>
      <c r="R266">
        <f>Table2[[#This Row],[y2]]+Table2[[#This Row],[y]]*Table2[[#This Row],[right3]]</f>
        <v>260.8022575</v>
      </c>
      <c r="S266" s="1">
        <f>Table2[[#This Row],[x2]]-Table2[[#This Row],[x]]*Table2[[#This Row],[left]]</f>
        <v>103.41446000000001</v>
      </c>
      <c r="T266" s="1">
        <f>Table2[[#This Row],[y2]]-Table2[[#This Row],[y]]*Table2[[#This Row],[left]]</f>
        <v>269.742255</v>
      </c>
      <c r="U266" s="3">
        <f>Table2[[#This Row],[x2]]+Table2[[#This Row],[x]]*Table2[[#This Row],[dry_line]]</f>
        <v>103.08198575999999</v>
      </c>
      <c r="V266" s="3">
        <f>Table2[[#This Row],[y2]]+Table2[[#This Row],[y]]*Table2[[#This Row],[dry_line]]</f>
        <v>265.33829767999998</v>
      </c>
      <c r="W266" s="3">
        <f>Table2[[#This Row],[z2]]+Table2[[#This Row],[z]]*Table2[[#This Row],[dry_line]]</f>
        <v>-3.3509346399999997</v>
      </c>
      <c r="X266" s="3">
        <f>-Table2[[#This Row],[right3]]+Table2[[#This Row],[dry_line]]</f>
        <v>-4.5537999999999998</v>
      </c>
      <c r="Y266" s="3">
        <f>Table2[[#This Row],[left]]+Table2[[#This Row],[dry_line]]</f>
        <v>4.4211999999999998</v>
      </c>
    </row>
    <row r="267" spans="1:25" hidden="1" x14ac:dyDescent="0.25">
      <c r="A267">
        <v>265</v>
      </c>
      <c r="B267" t="b">
        <f>AND(Table2[[#This Row],[Row Labels]]&gt;=Sheet5!$J$43,Table2[[#This Row],[Row Labels]]&lt;=Sheet5!$K$43)</f>
        <v>0</v>
      </c>
      <c r="C267">
        <v>-0.42959999999999998</v>
      </c>
      <c r="D267">
        <f>-Table2[[#This Row],[dry_line]]</f>
        <v>0.42959999999999998</v>
      </c>
      <c r="E267">
        <v>-1.1837</v>
      </c>
      <c r="F267">
        <v>-4.7199999999999999E-2</v>
      </c>
      <c r="G267">
        <v>-0.99760000000000004</v>
      </c>
      <c r="H267">
        <v>4.99E-2</v>
      </c>
      <c r="I267">
        <v>108.4139</v>
      </c>
      <c r="J267">
        <v>264.87819999999999</v>
      </c>
      <c r="K267">
        <v>-3.3662999999999998</v>
      </c>
      <c r="L267">
        <v>1</v>
      </c>
      <c r="M267">
        <v>1286.6569999999992</v>
      </c>
      <c r="N267">
        <f>-Table2[[#This Row],[right3]]</f>
        <v>-4.375</v>
      </c>
      <c r="O267">
        <v>4.5999999999999996</v>
      </c>
      <c r="P267">
        <v>4.375</v>
      </c>
      <c r="Q267">
        <f>Table2[[#This Row],[x2]]+Table2[[#This Row],[x]]*Table2[[#This Row],[right3]]</f>
        <v>108.20739999999999</v>
      </c>
      <c r="R267">
        <f>Table2[[#This Row],[y2]]+Table2[[#This Row],[y]]*Table2[[#This Row],[right3]]</f>
        <v>260.51369999999997</v>
      </c>
      <c r="S267" s="1">
        <f>Table2[[#This Row],[x2]]-Table2[[#This Row],[x]]*Table2[[#This Row],[left]]</f>
        <v>108.63101999999999</v>
      </c>
      <c r="T267" s="1">
        <f>Table2[[#This Row],[y2]]-Table2[[#This Row],[y]]*Table2[[#This Row],[left]]</f>
        <v>269.46715999999998</v>
      </c>
      <c r="U267" s="3">
        <f>Table2[[#This Row],[x2]]+Table2[[#This Row],[x]]*Table2[[#This Row],[dry_line]]</f>
        <v>108.43417712</v>
      </c>
      <c r="V267" s="3">
        <f>Table2[[#This Row],[y2]]+Table2[[#This Row],[y]]*Table2[[#This Row],[dry_line]]</f>
        <v>265.30676896</v>
      </c>
      <c r="W267" s="3">
        <f>Table2[[#This Row],[z2]]+Table2[[#This Row],[z]]*Table2[[#This Row],[dry_line]]</f>
        <v>-3.3877370399999998</v>
      </c>
      <c r="X267" s="3">
        <f>-Table2[[#This Row],[right3]]+Table2[[#This Row],[dry_line]]</f>
        <v>-4.8045999999999998</v>
      </c>
      <c r="Y267" s="3">
        <f>Table2[[#This Row],[left]]+Table2[[#This Row],[dry_line]]</f>
        <v>4.1703999999999999</v>
      </c>
    </row>
    <row r="268" spans="1:25" hidden="1" x14ac:dyDescent="0.25">
      <c r="A268">
        <v>266</v>
      </c>
      <c r="B268" t="b">
        <f>AND(Table2[[#This Row],[Row Labels]]&gt;=Sheet5!$J$43,Table2[[#This Row],[Row Labels]]&lt;=Sheet5!$K$43)</f>
        <v>0</v>
      </c>
      <c r="C268">
        <v>-0.67069999999999996</v>
      </c>
      <c r="D268">
        <f>-Table2[[#This Row],[dry_line]]</f>
        <v>0.67069999999999996</v>
      </c>
      <c r="E268">
        <v>-1.6625000000000001</v>
      </c>
      <c r="F268">
        <v>-1.55E-2</v>
      </c>
      <c r="G268">
        <v>-0.99850000000000005</v>
      </c>
      <c r="H268">
        <v>5.3400000000000003E-2</v>
      </c>
      <c r="I268">
        <v>113.45140000000001</v>
      </c>
      <c r="J268">
        <v>264.7183</v>
      </c>
      <c r="K268">
        <v>-3.3666</v>
      </c>
      <c r="L268">
        <v>1</v>
      </c>
      <c r="M268">
        <v>1291.6970000000001</v>
      </c>
      <c r="N268">
        <f>-Table2[[#This Row],[right3]]</f>
        <v>-4.3</v>
      </c>
      <c r="O268">
        <v>4.7</v>
      </c>
      <c r="P268">
        <v>4.3</v>
      </c>
      <c r="Q268">
        <f>Table2[[#This Row],[x2]]+Table2[[#This Row],[x]]*Table2[[#This Row],[right3]]</f>
        <v>113.38475000000001</v>
      </c>
      <c r="R268">
        <f>Table2[[#This Row],[y2]]+Table2[[#This Row],[y]]*Table2[[#This Row],[right3]]</f>
        <v>260.42475000000002</v>
      </c>
      <c r="S268" s="1">
        <f>Table2[[#This Row],[x2]]-Table2[[#This Row],[x]]*Table2[[#This Row],[left]]</f>
        <v>113.52425000000001</v>
      </c>
      <c r="T268" s="1">
        <f>Table2[[#This Row],[y2]]-Table2[[#This Row],[y]]*Table2[[#This Row],[left]]</f>
        <v>269.41125</v>
      </c>
      <c r="U268" s="3">
        <f>Table2[[#This Row],[x2]]+Table2[[#This Row],[x]]*Table2[[#This Row],[dry_line]]</f>
        <v>113.46179585</v>
      </c>
      <c r="V268" s="3">
        <f>Table2[[#This Row],[y2]]+Table2[[#This Row],[y]]*Table2[[#This Row],[dry_line]]</f>
        <v>265.38799395000001</v>
      </c>
      <c r="W268" s="3">
        <f>Table2[[#This Row],[z2]]+Table2[[#This Row],[z]]*Table2[[#This Row],[dry_line]]</f>
        <v>-3.4024153799999999</v>
      </c>
      <c r="X268" s="3">
        <f>-Table2[[#This Row],[right3]]+Table2[[#This Row],[dry_line]]</f>
        <v>-4.9706999999999999</v>
      </c>
      <c r="Y268" s="3">
        <f>Table2[[#This Row],[left]]+Table2[[#This Row],[dry_line]]</f>
        <v>4.0293000000000001</v>
      </c>
    </row>
    <row r="269" spans="1:25" hidden="1" x14ac:dyDescent="0.25">
      <c r="A269">
        <v>267</v>
      </c>
      <c r="B269" t="b">
        <f>AND(Table2[[#This Row],[Row Labels]]&gt;=Sheet5!$J$43,Table2[[#This Row],[Row Labels]]&lt;=Sheet5!$K$43)</f>
        <v>0</v>
      </c>
      <c r="C269">
        <v>-0.88519999999999999</v>
      </c>
      <c r="D269">
        <f>-Table2[[#This Row],[dry_line]]</f>
        <v>0.88519999999999999</v>
      </c>
      <c r="E269">
        <v>-2.1166</v>
      </c>
      <c r="F269">
        <v>2.0799999999999999E-2</v>
      </c>
      <c r="G269">
        <v>-0.99809999999999999</v>
      </c>
      <c r="H269">
        <v>5.8500000000000003E-2</v>
      </c>
      <c r="I269">
        <v>118.53279999999999</v>
      </c>
      <c r="J269">
        <v>264.72230000000002</v>
      </c>
      <c r="K269">
        <v>-3.3371</v>
      </c>
      <c r="L269">
        <v>1</v>
      </c>
      <c r="M269">
        <v>1296.7780000000002</v>
      </c>
      <c r="N269">
        <f>-Table2[[#This Row],[right3]]</f>
        <v>-4.2</v>
      </c>
      <c r="O269">
        <v>4.8</v>
      </c>
      <c r="P269">
        <v>4.2</v>
      </c>
      <c r="Q269">
        <f>Table2[[#This Row],[x2]]+Table2[[#This Row],[x]]*Table2[[#This Row],[right3]]</f>
        <v>118.62016</v>
      </c>
      <c r="R269">
        <f>Table2[[#This Row],[y2]]+Table2[[#This Row],[y]]*Table2[[#This Row],[right3]]</f>
        <v>260.53028</v>
      </c>
      <c r="S269" s="1">
        <f>Table2[[#This Row],[x2]]-Table2[[#This Row],[x]]*Table2[[#This Row],[left]]</f>
        <v>118.43295999999999</v>
      </c>
      <c r="T269" s="1">
        <f>Table2[[#This Row],[y2]]-Table2[[#This Row],[y]]*Table2[[#This Row],[left]]</f>
        <v>269.51318000000003</v>
      </c>
      <c r="U269" s="3">
        <f>Table2[[#This Row],[x2]]+Table2[[#This Row],[x]]*Table2[[#This Row],[dry_line]]</f>
        <v>118.51438784</v>
      </c>
      <c r="V269" s="3">
        <f>Table2[[#This Row],[y2]]+Table2[[#This Row],[y]]*Table2[[#This Row],[dry_line]]</f>
        <v>265.60581812000004</v>
      </c>
      <c r="W269" s="3">
        <f>Table2[[#This Row],[z2]]+Table2[[#This Row],[z]]*Table2[[#This Row],[dry_line]]</f>
        <v>-3.3888842000000001</v>
      </c>
      <c r="X269" s="3">
        <f>-Table2[[#This Row],[right3]]+Table2[[#This Row],[dry_line]]</f>
        <v>-5.0852000000000004</v>
      </c>
      <c r="Y269" s="3">
        <f>Table2[[#This Row],[left]]+Table2[[#This Row],[dry_line]]</f>
        <v>3.9147999999999996</v>
      </c>
    </row>
    <row r="270" spans="1:25" hidden="1" x14ac:dyDescent="0.25">
      <c r="A270">
        <v>268</v>
      </c>
      <c r="B270" t="b">
        <f>AND(Table2[[#This Row],[Row Labels]]&gt;=Sheet5!$J$43,Table2[[#This Row],[Row Labels]]&lt;=Sheet5!$K$43)</f>
        <v>0</v>
      </c>
      <c r="C270">
        <v>-1.0279</v>
      </c>
      <c r="D270">
        <f>-Table2[[#This Row],[dry_line]]</f>
        <v>1.0279</v>
      </c>
      <c r="E270">
        <v>-2.4996</v>
      </c>
      <c r="F270">
        <v>6.1400000000000003E-2</v>
      </c>
      <c r="G270">
        <v>-0.99639999999999995</v>
      </c>
      <c r="H270">
        <v>5.9299999999999999E-2</v>
      </c>
      <c r="I270">
        <v>123.5626</v>
      </c>
      <c r="J270">
        <v>264.9341</v>
      </c>
      <c r="K270">
        <v>-3.2852999999999999</v>
      </c>
      <c r="L270">
        <v>1</v>
      </c>
      <c r="M270">
        <v>1301.8130000000001</v>
      </c>
      <c r="N270">
        <f>-Table2[[#This Row],[right3]]</f>
        <v>-4.125</v>
      </c>
      <c r="O270">
        <v>4.875</v>
      </c>
      <c r="P270">
        <v>4.125</v>
      </c>
      <c r="Q270">
        <f>Table2[[#This Row],[x2]]+Table2[[#This Row],[x]]*Table2[[#This Row],[right3]]</f>
        <v>123.81587500000001</v>
      </c>
      <c r="R270">
        <f>Table2[[#This Row],[y2]]+Table2[[#This Row],[y]]*Table2[[#This Row],[right3]]</f>
        <v>260.82395000000002</v>
      </c>
      <c r="S270" s="1">
        <f>Table2[[#This Row],[x2]]-Table2[[#This Row],[x]]*Table2[[#This Row],[left]]</f>
        <v>123.26327500000001</v>
      </c>
      <c r="T270" s="1">
        <f>Table2[[#This Row],[y2]]-Table2[[#This Row],[y]]*Table2[[#This Row],[left]]</f>
        <v>269.79155000000003</v>
      </c>
      <c r="U270" s="3">
        <f>Table2[[#This Row],[x2]]+Table2[[#This Row],[x]]*Table2[[#This Row],[dry_line]]</f>
        <v>123.49948694</v>
      </c>
      <c r="V270" s="3">
        <f>Table2[[#This Row],[y2]]+Table2[[#This Row],[y]]*Table2[[#This Row],[dry_line]]</f>
        <v>265.95829956</v>
      </c>
      <c r="W270" s="3">
        <f>Table2[[#This Row],[z2]]+Table2[[#This Row],[z]]*Table2[[#This Row],[dry_line]]</f>
        <v>-3.3462544699999999</v>
      </c>
      <c r="X270" s="3">
        <f>-Table2[[#This Row],[right3]]+Table2[[#This Row],[dry_line]]</f>
        <v>-5.1528999999999998</v>
      </c>
      <c r="Y270" s="3">
        <f>Table2[[#This Row],[left]]+Table2[[#This Row],[dry_line]]</f>
        <v>3.8471000000000002</v>
      </c>
    </row>
    <row r="271" spans="1:25" hidden="1" x14ac:dyDescent="0.25">
      <c r="A271">
        <v>269</v>
      </c>
      <c r="B271" t="b">
        <f>AND(Table2[[#This Row],[Row Labels]]&gt;=Sheet5!$J$43,Table2[[#This Row],[Row Labels]]&lt;=Sheet5!$K$43)</f>
        <v>0</v>
      </c>
      <c r="C271">
        <v>-1.1394</v>
      </c>
      <c r="D271">
        <f>-Table2[[#This Row],[dry_line]]</f>
        <v>1.1394</v>
      </c>
      <c r="E271">
        <v>-2.8210000000000002</v>
      </c>
      <c r="F271">
        <v>0.1036</v>
      </c>
      <c r="G271">
        <v>-0.99260000000000004</v>
      </c>
      <c r="H271">
        <v>6.2700000000000006E-2</v>
      </c>
      <c r="I271">
        <v>128.6146</v>
      </c>
      <c r="J271">
        <v>265.35300000000001</v>
      </c>
      <c r="K271">
        <v>-3.1764999999999999</v>
      </c>
      <c r="L271">
        <v>1</v>
      </c>
      <c r="M271">
        <v>1306.8829999999998</v>
      </c>
      <c r="N271">
        <f>-Table2[[#This Row],[right3]]</f>
        <v>-3.9750000000000001</v>
      </c>
      <c r="O271">
        <v>6.75</v>
      </c>
      <c r="P271">
        <v>3.9750000000000001</v>
      </c>
      <c r="Q271">
        <f>Table2[[#This Row],[x2]]+Table2[[#This Row],[x]]*Table2[[#This Row],[right3]]</f>
        <v>129.02641</v>
      </c>
      <c r="R271">
        <f>Table2[[#This Row],[y2]]+Table2[[#This Row],[y]]*Table2[[#This Row],[right3]]</f>
        <v>261.40741500000001</v>
      </c>
      <c r="S271" s="1">
        <f>Table2[[#This Row],[x2]]-Table2[[#This Row],[x]]*Table2[[#This Row],[left]]</f>
        <v>127.9153</v>
      </c>
      <c r="T271" s="1">
        <f>Table2[[#This Row],[y2]]-Table2[[#This Row],[y]]*Table2[[#This Row],[left]]</f>
        <v>272.05304999999998</v>
      </c>
      <c r="U271" s="3">
        <f>Table2[[#This Row],[x2]]+Table2[[#This Row],[x]]*Table2[[#This Row],[dry_line]]</f>
        <v>128.49655816000001</v>
      </c>
      <c r="V271" s="3">
        <f>Table2[[#This Row],[y2]]+Table2[[#This Row],[y]]*Table2[[#This Row],[dry_line]]</f>
        <v>266.48396844000001</v>
      </c>
      <c r="W271" s="3">
        <f>Table2[[#This Row],[z2]]+Table2[[#This Row],[z]]*Table2[[#This Row],[dry_line]]</f>
        <v>-3.2479403799999997</v>
      </c>
      <c r="X271" s="3">
        <f>-Table2[[#This Row],[right3]]+Table2[[#This Row],[dry_line]]</f>
        <v>-5.1143999999999998</v>
      </c>
      <c r="Y271" s="3">
        <f>Table2[[#This Row],[left]]+Table2[[#This Row],[dry_line]]</f>
        <v>5.6105999999999998</v>
      </c>
    </row>
    <row r="272" spans="1:25" hidden="1" x14ac:dyDescent="0.25">
      <c r="A272">
        <v>270</v>
      </c>
      <c r="B272" t="b">
        <f>AND(Table2[[#This Row],[Row Labels]]&gt;=Sheet5!$J$43,Table2[[#This Row],[Row Labels]]&lt;=Sheet5!$K$43)</f>
        <v>0</v>
      </c>
      <c r="C272">
        <v>-1.2129000000000001</v>
      </c>
      <c r="D272">
        <f>-Table2[[#This Row],[dry_line]]</f>
        <v>1.2129000000000001</v>
      </c>
      <c r="E272">
        <v>-3.0983000000000001</v>
      </c>
      <c r="F272">
        <v>0.14219999999999999</v>
      </c>
      <c r="G272">
        <v>-0.98770000000000002</v>
      </c>
      <c r="H272">
        <v>6.4699999999999994E-2</v>
      </c>
      <c r="I272">
        <v>134.01310000000001</v>
      </c>
      <c r="J272">
        <v>266.04149999999998</v>
      </c>
      <c r="K272">
        <v>-3.0255000000000001</v>
      </c>
      <c r="L272">
        <v>1</v>
      </c>
      <c r="M272">
        <v>1312.3279999999995</v>
      </c>
      <c r="N272">
        <f>-Table2[[#This Row],[right3]]</f>
        <v>-3.9750000000000001</v>
      </c>
      <c r="O272">
        <v>6.7750000000000004</v>
      </c>
      <c r="P272">
        <v>3.9750000000000001</v>
      </c>
      <c r="Q272">
        <f>Table2[[#This Row],[x2]]+Table2[[#This Row],[x]]*Table2[[#This Row],[right3]]</f>
        <v>134.57834500000001</v>
      </c>
      <c r="R272">
        <f>Table2[[#This Row],[y2]]+Table2[[#This Row],[y]]*Table2[[#This Row],[right3]]</f>
        <v>262.11539249999998</v>
      </c>
      <c r="S272" s="1">
        <f>Table2[[#This Row],[x2]]-Table2[[#This Row],[x]]*Table2[[#This Row],[left]]</f>
        <v>133.04969500000001</v>
      </c>
      <c r="T272" s="1">
        <f>Table2[[#This Row],[y2]]-Table2[[#This Row],[y]]*Table2[[#This Row],[left]]</f>
        <v>272.73316749999998</v>
      </c>
      <c r="U272" s="3">
        <f>Table2[[#This Row],[x2]]+Table2[[#This Row],[x]]*Table2[[#This Row],[dry_line]]</f>
        <v>133.84062562</v>
      </c>
      <c r="V272" s="3">
        <f>Table2[[#This Row],[y2]]+Table2[[#This Row],[y]]*Table2[[#This Row],[dry_line]]</f>
        <v>267.23948132999999</v>
      </c>
      <c r="W272" s="3">
        <f>Table2[[#This Row],[z2]]+Table2[[#This Row],[z]]*Table2[[#This Row],[dry_line]]</f>
        <v>-3.1039746300000002</v>
      </c>
      <c r="X272" s="3">
        <f>-Table2[[#This Row],[right3]]+Table2[[#This Row],[dry_line]]</f>
        <v>-5.1879</v>
      </c>
      <c r="Y272" s="3">
        <f>Table2[[#This Row],[left]]+Table2[[#This Row],[dry_line]]</f>
        <v>5.5621</v>
      </c>
    </row>
    <row r="273" spans="1:25" hidden="1" x14ac:dyDescent="0.25">
      <c r="A273">
        <v>271</v>
      </c>
      <c r="B273" t="b">
        <f>AND(Table2[[#This Row],[Row Labels]]&gt;=Sheet5!$J$43,Table2[[#This Row],[Row Labels]]&lt;=Sheet5!$K$43)</f>
        <v>0</v>
      </c>
      <c r="C273">
        <v>-1.2918000000000001</v>
      </c>
      <c r="D273">
        <f>-Table2[[#This Row],[dry_line]]</f>
        <v>1.2918000000000001</v>
      </c>
      <c r="E273">
        <v>-3.3166000000000002</v>
      </c>
      <c r="F273">
        <v>0.17860000000000001</v>
      </c>
      <c r="G273">
        <v>-0.98170000000000002</v>
      </c>
      <c r="H273">
        <v>6.6199999999999995E-2</v>
      </c>
      <c r="I273">
        <v>138.95490000000001</v>
      </c>
      <c r="J273">
        <v>266.86559999999997</v>
      </c>
      <c r="K273">
        <v>-2.8155000000000001</v>
      </c>
      <c r="L273">
        <v>1</v>
      </c>
      <c r="M273">
        <v>1317.3420000000006</v>
      </c>
      <c r="N273">
        <f>-Table2[[#This Row],[right3]]</f>
        <v>-3.9750000000000001</v>
      </c>
      <c r="O273">
        <v>6.75</v>
      </c>
      <c r="P273">
        <v>3.9750000000000001</v>
      </c>
      <c r="Q273">
        <f>Table2[[#This Row],[x2]]+Table2[[#This Row],[x]]*Table2[[#This Row],[right3]]</f>
        <v>139.66483500000001</v>
      </c>
      <c r="R273">
        <f>Table2[[#This Row],[y2]]+Table2[[#This Row],[y]]*Table2[[#This Row],[right3]]</f>
        <v>262.96334249999995</v>
      </c>
      <c r="S273" s="1">
        <f>Table2[[#This Row],[x2]]-Table2[[#This Row],[x]]*Table2[[#This Row],[left]]</f>
        <v>137.74935000000002</v>
      </c>
      <c r="T273" s="1">
        <f>Table2[[#This Row],[y2]]-Table2[[#This Row],[y]]*Table2[[#This Row],[left]]</f>
        <v>273.492075</v>
      </c>
      <c r="U273" s="3">
        <f>Table2[[#This Row],[x2]]+Table2[[#This Row],[x]]*Table2[[#This Row],[dry_line]]</f>
        <v>138.72418452000002</v>
      </c>
      <c r="V273" s="3">
        <f>Table2[[#This Row],[y2]]+Table2[[#This Row],[y]]*Table2[[#This Row],[dry_line]]</f>
        <v>268.13376005999999</v>
      </c>
      <c r="W273" s="3">
        <f>Table2[[#This Row],[z2]]+Table2[[#This Row],[z]]*Table2[[#This Row],[dry_line]]</f>
        <v>-2.9010171600000003</v>
      </c>
      <c r="X273" s="3">
        <f>-Table2[[#This Row],[right3]]+Table2[[#This Row],[dry_line]]</f>
        <v>-5.2667999999999999</v>
      </c>
      <c r="Y273" s="3">
        <f>Table2[[#This Row],[left]]+Table2[[#This Row],[dry_line]]</f>
        <v>5.4581999999999997</v>
      </c>
    </row>
    <row r="274" spans="1:25" hidden="1" x14ac:dyDescent="0.25">
      <c r="A274">
        <v>272</v>
      </c>
      <c r="B274" t="b">
        <f>AND(Table2[[#This Row],[Row Labels]]&gt;=Sheet5!$J$43,Table2[[#This Row],[Row Labels]]&lt;=Sheet5!$K$43)</f>
        <v>0</v>
      </c>
      <c r="C274">
        <v>-1.3721000000000001</v>
      </c>
      <c r="D274">
        <f>-Table2[[#This Row],[dry_line]]</f>
        <v>1.3721000000000001</v>
      </c>
      <c r="E274">
        <v>-3.5099</v>
      </c>
      <c r="F274">
        <v>0.21279999999999999</v>
      </c>
      <c r="G274">
        <v>-0.97489999999999999</v>
      </c>
      <c r="H274">
        <v>6.5699999999999995E-2</v>
      </c>
      <c r="I274">
        <v>143.8586</v>
      </c>
      <c r="J274">
        <v>267.863</v>
      </c>
      <c r="K274">
        <v>-2.5708000000000002</v>
      </c>
      <c r="L274">
        <v>1</v>
      </c>
      <c r="M274">
        <v>1322.3520000000008</v>
      </c>
      <c r="N274">
        <f>-Table2[[#This Row],[right3]]</f>
        <v>-3.95</v>
      </c>
      <c r="O274">
        <v>6.75</v>
      </c>
      <c r="P274">
        <v>3.95</v>
      </c>
      <c r="Q274">
        <f>Table2[[#This Row],[x2]]+Table2[[#This Row],[x]]*Table2[[#This Row],[right3]]</f>
        <v>144.69916000000001</v>
      </c>
      <c r="R274">
        <f>Table2[[#This Row],[y2]]+Table2[[#This Row],[y]]*Table2[[#This Row],[right3]]</f>
        <v>264.01214499999998</v>
      </c>
      <c r="S274" s="1">
        <f>Table2[[#This Row],[x2]]-Table2[[#This Row],[x]]*Table2[[#This Row],[left]]</f>
        <v>142.4222</v>
      </c>
      <c r="T274" s="1">
        <f>Table2[[#This Row],[y2]]-Table2[[#This Row],[y]]*Table2[[#This Row],[left]]</f>
        <v>274.44357500000001</v>
      </c>
      <c r="U274" s="3">
        <f>Table2[[#This Row],[x2]]+Table2[[#This Row],[x]]*Table2[[#This Row],[dry_line]]</f>
        <v>143.56661711999999</v>
      </c>
      <c r="V274" s="3">
        <f>Table2[[#This Row],[y2]]+Table2[[#This Row],[y]]*Table2[[#This Row],[dry_line]]</f>
        <v>269.20066028999997</v>
      </c>
      <c r="W274" s="3">
        <f>Table2[[#This Row],[z2]]+Table2[[#This Row],[z]]*Table2[[#This Row],[dry_line]]</f>
        <v>-2.6609469700000004</v>
      </c>
      <c r="X274" s="3">
        <f>-Table2[[#This Row],[right3]]+Table2[[#This Row],[dry_line]]</f>
        <v>-5.3221000000000007</v>
      </c>
      <c r="Y274" s="3">
        <f>Table2[[#This Row],[left]]+Table2[[#This Row],[dry_line]]</f>
        <v>5.3779000000000003</v>
      </c>
    </row>
    <row r="275" spans="1:25" hidden="1" x14ac:dyDescent="0.25">
      <c r="A275">
        <v>273</v>
      </c>
      <c r="B275" t="b">
        <f>AND(Table2[[#This Row],[Row Labels]]&gt;=Sheet5!$J$43,Table2[[#This Row],[Row Labels]]&lt;=Sheet5!$K$43)</f>
        <v>0</v>
      </c>
      <c r="C275">
        <v>-1.4511000000000001</v>
      </c>
      <c r="D275">
        <f>-Table2[[#This Row],[dry_line]]</f>
        <v>1.4511000000000001</v>
      </c>
      <c r="E275">
        <v>-3.6766999999999999</v>
      </c>
      <c r="F275">
        <v>0.24690000000000001</v>
      </c>
      <c r="G275">
        <v>-0.96679999999999999</v>
      </c>
      <c r="H275">
        <v>6.5600000000000006E-2</v>
      </c>
      <c r="I275">
        <v>148.7157</v>
      </c>
      <c r="J275">
        <v>269.03160000000003</v>
      </c>
      <c r="K275">
        <v>-2.2919999999999998</v>
      </c>
      <c r="L275">
        <v>1</v>
      </c>
      <c r="M275">
        <v>1327.3559999999998</v>
      </c>
      <c r="N275">
        <f>-Table2[[#This Row],[right3]]</f>
        <v>-4.05</v>
      </c>
      <c r="O275">
        <v>6.7750000000000004</v>
      </c>
      <c r="P275">
        <v>4.05</v>
      </c>
      <c r="Q275">
        <f>Table2[[#This Row],[x2]]+Table2[[#This Row],[x]]*Table2[[#This Row],[right3]]</f>
        <v>149.71564499999999</v>
      </c>
      <c r="R275">
        <f>Table2[[#This Row],[y2]]+Table2[[#This Row],[y]]*Table2[[#This Row],[right3]]</f>
        <v>265.11606</v>
      </c>
      <c r="S275" s="1">
        <f>Table2[[#This Row],[x2]]-Table2[[#This Row],[x]]*Table2[[#This Row],[left]]</f>
        <v>147.04295249999998</v>
      </c>
      <c r="T275" s="1">
        <f>Table2[[#This Row],[y2]]-Table2[[#This Row],[y]]*Table2[[#This Row],[left]]</f>
        <v>275.58167000000003</v>
      </c>
      <c r="U275" s="3">
        <f>Table2[[#This Row],[x2]]+Table2[[#This Row],[x]]*Table2[[#This Row],[dry_line]]</f>
        <v>148.35742341</v>
      </c>
      <c r="V275" s="3">
        <f>Table2[[#This Row],[y2]]+Table2[[#This Row],[y]]*Table2[[#This Row],[dry_line]]</f>
        <v>270.43452348000005</v>
      </c>
      <c r="W275" s="3">
        <f>Table2[[#This Row],[z2]]+Table2[[#This Row],[z]]*Table2[[#This Row],[dry_line]]</f>
        <v>-2.3871921599999997</v>
      </c>
      <c r="X275" s="3">
        <f>-Table2[[#This Row],[right3]]+Table2[[#This Row],[dry_line]]</f>
        <v>-5.5011000000000001</v>
      </c>
      <c r="Y275" s="3">
        <f>Table2[[#This Row],[left]]+Table2[[#This Row],[dry_line]]</f>
        <v>5.3239000000000001</v>
      </c>
    </row>
    <row r="276" spans="1:25" hidden="1" x14ac:dyDescent="0.25">
      <c r="A276">
        <v>274</v>
      </c>
      <c r="B276" t="b">
        <f>AND(Table2[[#This Row],[Row Labels]]&gt;=Sheet5!$J$43,Table2[[#This Row],[Row Labels]]&lt;=Sheet5!$K$43)</f>
        <v>0</v>
      </c>
      <c r="C276">
        <v>-1.5153000000000001</v>
      </c>
      <c r="D276">
        <f>-Table2[[#This Row],[dry_line]]</f>
        <v>1.5153000000000001</v>
      </c>
      <c r="E276">
        <v>-3.802</v>
      </c>
      <c r="F276">
        <v>0.28179999999999999</v>
      </c>
      <c r="G276">
        <v>-0.95720000000000005</v>
      </c>
      <c r="H276">
        <v>6.5600000000000006E-2</v>
      </c>
      <c r="I276">
        <v>153.52549999999999</v>
      </c>
      <c r="J276">
        <v>270.37</v>
      </c>
      <c r="K276">
        <v>-2.0017999999999998</v>
      </c>
      <c r="L276">
        <v>1</v>
      </c>
      <c r="M276">
        <v>1332.357</v>
      </c>
      <c r="N276">
        <f>-Table2[[#This Row],[right3]]</f>
        <v>-4</v>
      </c>
      <c r="O276">
        <v>6.9249999999999998</v>
      </c>
      <c r="P276">
        <v>4</v>
      </c>
      <c r="Q276">
        <f>Table2[[#This Row],[x2]]+Table2[[#This Row],[x]]*Table2[[#This Row],[right3]]</f>
        <v>154.65269999999998</v>
      </c>
      <c r="R276">
        <f>Table2[[#This Row],[y2]]+Table2[[#This Row],[y]]*Table2[[#This Row],[right3]]</f>
        <v>266.5412</v>
      </c>
      <c r="S276" s="1">
        <f>Table2[[#This Row],[x2]]-Table2[[#This Row],[x]]*Table2[[#This Row],[left]]</f>
        <v>151.57403499999998</v>
      </c>
      <c r="T276" s="1">
        <f>Table2[[#This Row],[y2]]-Table2[[#This Row],[y]]*Table2[[#This Row],[left]]</f>
        <v>276.99860999999999</v>
      </c>
      <c r="U276" s="3">
        <f>Table2[[#This Row],[x2]]+Table2[[#This Row],[x]]*Table2[[#This Row],[dry_line]]</f>
        <v>153.09848846</v>
      </c>
      <c r="V276" s="3">
        <f>Table2[[#This Row],[y2]]+Table2[[#This Row],[y]]*Table2[[#This Row],[dry_line]]</f>
        <v>271.82044516000002</v>
      </c>
      <c r="W276" s="3">
        <f>Table2[[#This Row],[z2]]+Table2[[#This Row],[z]]*Table2[[#This Row],[dry_line]]</f>
        <v>-2.1012036799999998</v>
      </c>
      <c r="X276" s="3">
        <f>-Table2[[#This Row],[right3]]+Table2[[#This Row],[dry_line]]</f>
        <v>-5.5152999999999999</v>
      </c>
      <c r="Y276" s="3">
        <f>Table2[[#This Row],[left]]+Table2[[#This Row],[dry_line]]</f>
        <v>5.4097</v>
      </c>
    </row>
    <row r="277" spans="1:25" hidden="1" x14ac:dyDescent="0.25">
      <c r="A277">
        <v>275</v>
      </c>
      <c r="B277" t="b">
        <f>AND(Table2[[#This Row],[Row Labels]]&gt;=Sheet5!$J$43,Table2[[#This Row],[Row Labels]]&lt;=Sheet5!$K$43)</f>
        <v>0</v>
      </c>
      <c r="C277">
        <v>-1.5847</v>
      </c>
      <c r="D277">
        <f>-Table2[[#This Row],[dry_line]]</f>
        <v>1.5847</v>
      </c>
      <c r="E277">
        <v>-3.8765999999999998</v>
      </c>
      <c r="F277">
        <v>0.31609999999999999</v>
      </c>
      <c r="G277">
        <v>-0.94640000000000002</v>
      </c>
      <c r="H277">
        <v>6.6199999999999995E-2</v>
      </c>
      <c r="I277">
        <v>158.4366</v>
      </c>
      <c r="J277">
        <v>271.9357</v>
      </c>
      <c r="K277">
        <v>-1.6704000000000001</v>
      </c>
      <c r="L277">
        <v>1</v>
      </c>
      <c r="M277">
        <v>1337.5220000000008</v>
      </c>
      <c r="N277">
        <f>-Table2[[#This Row],[right3]]</f>
        <v>-4</v>
      </c>
      <c r="O277">
        <v>6.8250000000000002</v>
      </c>
      <c r="P277">
        <v>4</v>
      </c>
      <c r="Q277">
        <f>Table2[[#This Row],[x2]]+Table2[[#This Row],[x]]*Table2[[#This Row],[right3]]</f>
        <v>159.70099999999999</v>
      </c>
      <c r="R277">
        <f>Table2[[#This Row],[y2]]+Table2[[#This Row],[y]]*Table2[[#This Row],[right3]]</f>
        <v>268.15010000000001</v>
      </c>
      <c r="S277" s="1">
        <f>Table2[[#This Row],[x2]]-Table2[[#This Row],[x]]*Table2[[#This Row],[left]]</f>
        <v>156.27921749999999</v>
      </c>
      <c r="T277" s="1">
        <f>Table2[[#This Row],[y2]]-Table2[[#This Row],[y]]*Table2[[#This Row],[left]]</f>
        <v>278.39488</v>
      </c>
      <c r="U277" s="3">
        <f>Table2[[#This Row],[x2]]+Table2[[#This Row],[x]]*Table2[[#This Row],[dry_line]]</f>
        <v>157.93567633000001</v>
      </c>
      <c r="V277" s="3">
        <f>Table2[[#This Row],[y2]]+Table2[[#This Row],[y]]*Table2[[#This Row],[dry_line]]</f>
        <v>273.43546007999998</v>
      </c>
      <c r="W277" s="3">
        <f>Table2[[#This Row],[z2]]+Table2[[#This Row],[z]]*Table2[[#This Row],[dry_line]]</f>
        <v>-1.77530714</v>
      </c>
      <c r="X277" s="3">
        <f>-Table2[[#This Row],[right3]]+Table2[[#This Row],[dry_line]]</f>
        <v>-5.5846999999999998</v>
      </c>
      <c r="Y277" s="3">
        <f>Table2[[#This Row],[left]]+Table2[[#This Row],[dry_line]]</f>
        <v>5.2403000000000004</v>
      </c>
    </row>
    <row r="278" spans="1:25" hidden="1" x14ac:dyDescent="0.25">
      <c r="A278">
        <v>276</v>
      </c>
      <c r="B278" t="b">
        <f>AND(Table2[[#This Row],[Row Labels]]&gt;=Sheet5!$J$43,Table2[[#This Row],[Row Labels]]&lt;=Sheet5!$K$43)</f>
        <v>0</v>
      </c>
      <c r="C278">
        <v>-1.6333</v>
      </c>
      <c r="D278">
        <f>-Table2[[#This Row],[dry_line]]</f>
        <v>1.6333</v>
      </c>
      <c r="E278">
        <v>-3.8976000000000002</v>
      </c>
      <c r="F278">
        <v>0.34939999999999999</v>
      </c>
      <c r="G278">
        <v>-0.93459999999999999</v>
      </c>
      <c r="H278">
        <v>6.6299999999999998E-2</v>
      </c>
      <c r="I278">
        <v>163.20910000000001</v>
      </c>
      <c r="J278">
        <v>273.65019999999998</v>
      </c>
      <c r="K278">
        <v>-1.3461000000000001</v>
      </c>
      <c r="L278">
        <v>1</v>
      </c>
      <c r="M278">
        <v>1342.6029999999992</v>
      </c>
      <c r="N278">
        <f>-Table2[[#This Row],[right3]]</f>
        <v>-3.9750000000000001</v>
      </c>
      <c r="O278">
        <v>6.75</v>
      </c>
      <c r="P278">
        <v>3.9750000000000001</v>
      </c>
      <c r="Q278">
        <f>Table2[[#This Row],[x2]]+Table2[[#This Row],[x]]*Table2[[#This Row],[right3]]</f>
        <v>164.59796500000002</v>
      </c>
      <c r="R278">
        <f>Table2[[#This Row],[y2]]+Table2[[#This Row],[y]]*Table2[[#This Row],[right3]]</f>
        <v>269.93516499999998</v>
      </c>
      <c r="S278" s="1">
        <f>Table2[[#This Row],[x2]]-Table2[[#This Row],[x]]*Table2[[#This Row],[left]]</f>
        <v>160.85065</v>
      </c>
      <c r="T278" s="1">
        <f>Table2[[#This Row],[y2]]-Table2[[#This Row],[y]]*Table2[[#This Row],[left]]</f>
        <v>279.95875000000001</v>
      </c>
      <c r="U278" s="3">
        <f>Table2[[#This Row],[x2]]+Table2[[#This Row],[x]]*Table2[[#This Row],[dry_line]]</f>
        <v>162.63842498</v>
      </c>
      <c r="V278" s="3">
        <f>Table2[[#This Row],[y2]]+Table2[[#This Row],[y]]*Table2[[#This Row],[dry_line]]</f>
        <v>275.17668218</v>
      </c>
      <c r="W278" s="3">
        <f>Table2[[#This Row],[z2]]+Table2[[#This Row],[z]]*Table2[[#This Row],[dry_line]]</f>
        <v>-1.4543877900000002</v>
      </c>
      <c r="X278" s="3">
        <f>-Table2[[#This Row],[right3]]+Table2[[#This Row],[dry_line]]</f>
        <v>-5.6082999999999998</v>
      </c>
      <c r="Y278" s="3">
        <f>Table2[[#This Row],[left]]+Table2[[#This Row],[dry_line]]</f>
        <v>5.1166999999999998</v>
      </c>
    </row>
    <row r="279" spans="1:25" hidden="1" x14ac:dyDescent="0.25">
      <c r="A279">
        <v>277</v>
      </c>
      <c r="B279" t="b">
        <f>AND(Table2[[#This Row],[Row Labels]]&gt;=Sheet5!$J$43,Table2[[#This Row],[Row Labels]]&lt;=Sheet5!$K$43)</f>
        <v>0</v>
      </c>
      <c r="C279">
        <v>-1.6681999999999999</v>
      </c>
      <c r="D279">
        <f>-Table2[[#This Row],[dry_line]]</f>
        <v>1.6681999999999999</v>
      </c>
      <c r="E279">
        <v>-3.8552</v>
      </c>
      <c r="F279">
        <v>0.38090000000000002</v>
      </c>
      <c r="G279">
        <v>-0.92220000000000002</v>
      </c>
      <c r="H279">
        <v>6.6199999999999995E-2</v>
      </c>
      <c r="I279">
        <v>167.92160000000001</v>
      </c>
      <c r="J279">
        <v>275.52769999999998</v>
      </c>
      <c r="K279">
        <v>-1.0263</v>
      </c>
      <c r="L279">
        <v>1</v>
      </c>
      <c r="M279">
        <v>1347.6859999999997</v>
      </c>
      <c r="N279">
        <f>-Table2[[#This Row],[right3]]</f>
        <v>-4.2</v>
      </c>
      <c r="O279">
        <v>6.7249999999999996</v>
      </c>
      <c r="P279">
        <v>4.2</v>
      </c>
      <c r="Q279">
        <f>Table2[[#This Row],[x2]]+Table2[[#This Row],[x]]*Table2[[#This Row],[right3]]</f>
        <v>169.52138000000002</v>
      </c>
      <c r="R279">
        <f>Table2[[#This Row],[y2]]+Table2[[#This Row],[y]]*Table2[[#This Row],[right3]]</f>
        <v>271.65445999999997</v>
      </c>
      <c r="S279" s="1">
        <f>Table2[[#This Row],[x2]]-Table2[[#This Row],[x]]*Table2[[#This Row],[left]]</f>
        <v>165.36004750000001</v>
      </c>
      <c r="T279" s="1">
        <f>Table2[[#This Row],[y2]]-Table2[[#This Row],[y]]*Table2[[#This Row],[left]]</f>
        <v>281.72949499999999</v>
      </c>
      <c r="U279" s="3">
        <f>Table2[[#This Row],[x2]]+Table2[[#This Row],[x]]*Table2[[#This Row],[dry_line]]</f>
        <v>167.28618262000001</v>
      </c>
      <c r="V279" s="3">
        <f>Table2[[#This Row],[y2]]+Table2[[#This Row],[y]]*Table2[[#This Row],[dry_line]]</f>
        <v>277.06611404</v>
      </c>
      <c r="W279" s="3">
        <f>Table2[[#This Row],[z2]]+Table2[[#This Row],[z]]*Table2[[#This Row],[dry_line]]</f>
        <v>-1.1367348399999999</v>
      </c>
      <c r="X279" s="3">
        <f>-Table2[[#This Row],[right3]]+Table2[[#This Row],[dry_line]]</f>
        <v>-5.8681999999999999</v>
      </c>
      <c r="Y279" s="3">
        <f>Table2[[#This Row],[left]]+Table2[[#This Row],[dry_line]]</f>
        <v>5.0568</v>
      </c>
    </row>
    <row r="280" spans="1:25" hidden="1" x14ac:dyDescent="0.25">
      <c r="A280">
        <v>278</v>
      </c>
      <c r="B280" t="b">
        <f>AND(Table2[[#This Row],[Row Labels]]&gt;=Sheet5!$J$43,Table2[[#This Row],[Row Labels]]&lt;=Sheet5!$K$43)</f>
        <v>0</v>
      </c>
      <c r="C280">
        <v>-1.6786000000000001</v>
      </c>
      <c r="D280">
        <f>-Table2[[#This Row],[dry_line]]</f>
        <v>1.6786000000000001</v>
      </c>
      <c r="E280">
        <v>-3.7458999999999998</v>
      </c>
      <c r="F280">
        <v>0.41</v>
      </c>
      <c r="G280">
        <v>-0.90969999999999995</v>
      </c>
      <c r="H280">
        <v>6.6299999999999998E-2</v>
      </c>
      <c r="I280">
        <v>172.4999</v>
      </c>
      <c r="J280">
        <v>277.53089999999997</v>
      </c>
      <c r="K280">
        <v>-0.73829999999999996</v>
      </c>
      <c r="L280">
        <v>1</v>
      </c>
      <c r="M280">
        <v>1352.6919999999991</v>
      </c>
      <c r="N280">
        <f>-Table2[[#This Row],[right3]]</f>
        <v>-4.25</v>
      </c>
      <c r="O280">
        <v>6.55</v>
      </c>
      <c r="P280">
        <v>4.25</v>
      </c>
      <c r="Q280">
        <f>Table2[[#This Row],[x2]]+Table2[[#This Row],[x]]*Table2[[#This Row],[right3]]</f>
        <v>174.2424</v>
      </c>
      <c r="R280">
        <f>Table2[[#This Row],[y2]]+Table2[[#This Row],[y]]*Table2[[#This Row],[right3]]</f>
        <v>273.66467499999999</v>
      </c>
      <c r="S280" s="1">
        <f>Table2[[#This Row],[x2]]-Table2[[#This Row],[x]]*Table2[[#This Row],[left]]</f>
        <v>169.81440000000001</v>
      </c>
      <c r="T280" s="1">
        <f>Table2[[#This Row],[y2]]-Table2[[#This Row],[y]]*Table2[[#This Row],[left]]</f>
        <v>283.48943499999996</v>
      </c>
      <c r="U280" s="3">
        <f>Table2[[#This Row],[x2]]+Table2[[#This Row],[x]]*Table2[[#This Row],[dry_line]]</f>
        <v>171.81167400000001</v>
      </c>
      <c r="V280" s="3">
        <f>Table2[[#This Row],[y2]]+Table2[[#This Row],[y]]*Table2[[#This Row],[dry_line]]</f>
        <v>279.05792241999995</v>
      </c>
      <c r="W280" s="3">
        <f>Table2[[#This Row],[z2]]+Table2[[#This Row],[z]]*Table2[[#This Row],[dry_line]]</f>
        <v>-0.84959118</v>
      </c>
      <c r="X280" s="3">
        <f>-Table2[[#This Row],[right3]]+Table2[[#This Row],[dry_line]]</f>
        <v>-5.9286000000000003</v>
      </c>
      <c r="Y280" s="3">
        <f>Table2[[#This Row],[left]]+Table2[[#This Row],[dry_line]]</f>
        <v>4.8713999999999995</v>
      </c>
    </row>
    <row r="281" spans="1:25" hidden="1" x14ac:dyDescent="0.25">
      <c r="A281">
        <v>279</v>
      </c>
      <c r="B281" t="b">
        <f>AND(Table2[[#This Row],[Row Labels]]&gt;=Sheet5!$J$43,Table2[[#This Row],[Row Labels]]&lt;=Sheet5!$K$43)</f>
        <v>0</v>
      </c>
      <c r="C281">
        <v>-1.6968000000000001</v>
      </c>
      <c r="D281">
        <f>-Table2[[#This Row],[dry_line]]</f>
        <v>1.6968000000000001</v>
      </c>
      <c r="E281">
        <v>-3.5735000000000001</v>
      </c>
      <c r="F281">
        <v>0.43640000000000001</v>
      </c>
      <c r="G281">
        <v>-0.89749999999999996</v>
      </c>
      <c r="H281">
        <v>6.3600000000000004E-2</v>
      </c>
      <c r="I281">
        <v>177.1069</v>
      </c>
      <c r="J281">
        <v>279.70780000000002</v>
      </c>
      <c r="K281">
        <v>-0.46679999999999999</v>
      </c>
      <c r="L281">
        <v>1</v>
      </c>
      <c r="M281">
        <v>1357.7939999999999</v>
      </c>
      <c r="N281">
        <f>-Table2[[#This Row],[right3]]</f>
        <v>-4.45</v>
      </c>
      <c r="O281">
        <v>4.4000000000000004</v>
      </c>
      <c r="P281">
        <v>4.45</v>
      </c>
      <c r="Q281">
        <f>Table2[[#This Row],[x2]]+Table2[[#This Row],[x]]*Table2[[#This Row],[right3]]</f>
        <v>179.04888</v>
      </c>
      <c r="R281">
        <f>Table2[[#This Row],[y2]]+Table2[[#This Row],[y]]*Table2[[#This Row],[right3]]</f>
        <v>275.71392500000002</v>
      </c>
      <c r="S281" s="1">
        <f>Table2[[#This Row],[x2]]-Table2[[#This Row],[x]]*Table2[[#This Row],[left]]</f>
        <v>175.18673999999999</v>
      </c>
      <c r="T281" s="1">
        <f>Table2[[#This Row],[y2]]-Table2[[#This Row],[y]]*Table2[[#This Row],[left]]</f>
        <v>283.65680000000003</v>
      </c>
      <c r="U281" s="3">
        <f>Table2[[#This Row],[x2]]+Table2[[#This Row],[x]]*Table2[[#This Row],[dry_line]]</f>
        <v>176.36641648</v>
      </c>
      <c r="V281" s="3">
        <f>Table2[[#This Row],[y2]]+Table2[[#This Row],[y]]*Table2[[#This Row],[dry_line]]</f>
        <v>281.23067800000001</v>
      </c>
      <c r="W281" s="3">
        <f>Table2[[#This Row],[z2]]+Table2[[#This Row],[z]]*Table2[[#This Row],[dry_line]]</f>
        <v>-0.57471647999999997</v>
      </c>
      <c r="X281" s="3">
        <f>-Table2[[#This Row],[right3]]+Table2[[#This Row],[dry_line]]</f>
        <v>-6.1468000000000007</v>
      </c>
      <c r="Y281" s="3">
        <f>Table2[[#This Row],[left]]+Table2[[#This Row],[dry_line]]</f>
        <v>2.7032000000000003</v>
      </c>
    </row>
    <row r="282" spans="1:25" hidden="1" x14ac:dyDescent="0.25">
      <c r="A282">
        <v>280</v>
      </c>
      <c r="B282" t="b">
        <f>AND(Table2[[#This Row],[Row Labels]]&gt;=Sheet5!$J$43,Table2[[#This Row],[Row Labels]]&lt;=Sheet5!$K$43)</f>
        <v>0</v>
      </c>
      <c r="C282">
        <v>-1.6691</v>
      </c>
      <c r="D282">
        <f>-Table2[[#This Row],[dry_line]]</f>
        <v>1.6691</v>
      </c>
      <c r="E282">
        <v>-3.3331</v>
      </c>
      <c r="F282">
        <v>0.45960000000000001</v>
      </c>
      <c r="G282">
        <v>-0.88629999999999998</v>
      </c>
      <c r="H282">
        <v>5.6599999999999998E-2</v>
      </c>
      <c r="I282">
        <v>181.67259999999999</v>
      </c>
      <c r="J282">
        <v>282.02460000000002</v>
      </c>
      <c r="K282">
        <v>-0.26179999999999998</v>
      </c>
      <c r="L282">
        <v>1</v>
      </c>
      <c r="M282">
        <v>1362.9179999999997</v>
      </c>
      <c r="N282">
        <f>-Table2[[#This Row],[right3]]</f>
        <v>-6.2249999999999996</v>
      </c>
      <c r="O282">
        <v>4.4000000000000004</v>
      </c>
      <c r="P282">
        <v>6.2249999999999996</v>
      </c>
      <c r="Q282">
        <f>Table2[[#This Row],[x2]]+Table2[[#This Row],[x]]*Table2[[#This Row],[right3]]</f>
        <v>184.53360999999998</v>
      </c>
      <c r="R282">
        <f>Table2[[#This Row],[y2]]+Table2[[#This Row],[y]]*Table2[[#This Row],[right3]]</f>
        <v>276.50738250000001</v>
      </c>
      <c r="S282" s="1">
        <f>Table2[[#This Row],[x2]]-Table2[[#This Row],[x]]*Table2[[#This Row],[left]]</f>
        <v>179.65035999999998</v>
      </c>
      <c r="T282" s="1">
        <f>Table2[[#This Row],[y2]]-Table2[[#This Row],[y]]*Table2[[#This Row],[left]]</f>
        <v>285.92432000000002</v>
      </c>
      <c r="U282" s="3">
        <f>Table2[[#This Row],[x2]]+Table2[[#This Row],[x]]*Table2[[#This Row],[dry_line]]</f>
        <v>180.90548163999998</v>
      </c>
      <c r="V282" s="3">
        <f>Table2[[#This Row],[y2]]+Table2[[#This Row],[y]]*Table2[[#This Row],[dry_line]]</f>
        <v>283.50392333000002</v>
      </c>
      <c r="W282" s="3">
        <f>Table2[[#This Row],[z2]]+Table2[[#This Row],[z]]*Table2[[#This Row],[dry_line]]</f>
        <v>-0.35627105999999997</v>
      </c>
      <c r="X282" s="3">
        <f>-Table2[[#This Row],[right3]]+Table2[[#This Row],[dry_line]]</f>
        <v>-7.8940999999999999</v>
      </c>
      <c r="Y282" s="3">
        <f>Table2[[#This Row],[left]]+Table2[[#This Row],[dry_line]]</f>
        <v>2.7309000000000001</v>
      </c>
    </row>
    <row r="283" spans="1:25" hidden="1" x14ac:dyDescent="0.25">
      <c r="A283">
        <v>281</v>
      </c>
      <c r="B283" t="b">
        <f>AND(Table2[[#This Row],[Row Labels]]&gt;=Sheet5!$J$43,Table2[[#This Row],[Row Labels]]&lt;=Sheet5!$K$43)</f>
        <v>0</v>
      </c>
      <c r="C283">
        <v>-1.625</v>
      </c>
      <c r="D283">
        <f>-Table2[[#This Row],[dry_line]]</f>
        <v>1.625</v>
      </c>
      <c r="E283">
        <v>-3.0678999999999998</v>
      </c>
      <c r="F283">
        <v>0.47970000000000002</v>
      </c>
      <c r="G283">
        <v>-0.87619999999999998</v>
      </c>
      <c r="H283">
        <v>4.53E-2</v>
      </c>
      <c r="I283">
        <v>186.1438</v>
      </c>
      <c r="J283">
        <v>284.41640000000001</v>
      </c>
      <c r="K283">
        <v>-0.12239999999999999</v>
      </c>
      <c r="L283">
        <v>1</v>
      </c>
      <c r="M283">
        <v>1367.991</v>
      </c>
      <c r="N283">
        <f>-Table2[[#This Row],[right3]]</f>
        <v>-10.574999999999999</v>
      </c>
      <c r="O283">
        <v>4.3250000000000002</v>
      </c>
      <c r="P283">
        <v>10.574999999999999</v>
      </c>
      <c r="Q283">
        <f>Table2[[#This Row],[x2]]+Table2[[#This Row],[x]]*Table2[[#This Row],[right3]]</f>
        <v>191.21662749999999</v>
      </c>
      <c r="R283">
        <f>Table2[[#This Row],[y2]]+Table2[[#This Row],[y]]*Table2[[#This Row],[right3]]</f>
        <v>275.15058500000004</v>
      </c>
      <c r="S283" s="1">
        <f>Table2[[#This Row],[x2]]-Table2[[#This Row],[x]]*Table2[[#This Row],[left]]</f>
        <v>184.0690975</v>
      </c>
      <c r="T283" s="1">
        <f>Table2[[#This Row],[y2]]-Table2[[#This Row],[y]]*Table2[[#This Row],[left]]</f>
        <v>288.20596499999999</v>
      </c>
      <c r="U283" s="3">
        <f>Table2[[#This Row],[x2]]+Table2[[#This Row],[x]]*Table2[[#This Row],[dry_line]]</f>
        <v>185.36428749999999</v>
      </c>
      <c r="V283" s="3">
        <f>Table2[[#This Row],[y2]]+Table2[[#This Row],[y]]*Table2[[#This Row],[dry_line]]</f>
        <v>285.84022500000003</v>
      </c>
      <c r="W283" s="3">
        <f>Table2[[#This Row],[z2]]+Table2[[#This Row],[z]]*Table2[[#This Row],[dry_line]]</f>
        <v>-0.19601249999999998</v>
      </c>
      <c r="X283" s="3">
        <f>-Table2[[#This Row],[right3]]+Table2[[#This Row],[dry_line]]</f>
        <v>-12.2</v>
      </c>
      <c r="Y283" s="3">
        <f>Table2[[#This Row],[left]]+Table2[[#This Row],[dry_line]]</f>
        <v>2.7</v>
      </c>
    </row>
    <row r="284" spans="1:25" hidden="1" x14ac:dyDescent="0.25">
      <c r="A284">
        <v>282</v>
      </c>
      <c r="B284" t="b">
        <f>AND(Table2[[#This Row],[Row Labels]]&gt;=Sheet5!$J$43,Table2[[#This Row],[Row Labels]]&lt;=Sheet5!$K$43)</f>
        <v>0</v>
      </c>
      <c r="C284">
        <v>-1.5974999999999999</v>
      </c>
      <c r="D284">
        <f>-Table2[[#This Row],[dry_line]]</f>
        <v>1.5974999999999999</v>
      </c>
      <c r="E284">
        <v>-2.7700999999999998</v>
      </c>
      <c r="F284">
        <v>0.49669999999999997</v>
      </c>
      <c r="G284">
        <v>-0.86709999999999998</v>
      </c>
      <c r="H284">
        <v>3.8600000000000002E-2</v>
      </c>
      <c r="I284">
        <v>190.52600000000001</v>
      </c>
      <c r="J284">
        <v>286.88549999999998</v>
      </c>
      <c r="K284">
        <v>3.2000000000000002E-3</v>
      </c>
      <c r="L284">
        <v>1</v>
      </c>
      <c r="M284">
        <v>1373.0229999999992</v>
      </c>
      <c r="N284">
        <f>-Table2[[#This Row],[right3]]</f>
        <v>-30</v>
      </c>
      <c r="O284">
        <v>4.1749999999999998</v>
      </c>
      <c r="P284">
        <v>30</v>
      </c>
      <c r="Q284">
        <f>Table2[[#This Row],[x2]]+Table2[[#This Row],[x]]*Table2[[#This Row],[right3]]</f>
        <v>205.42700000000002</v>
      </c>
      <c r="R284">
        <f>Table2[[#This Row],[y2]]+Table2[[#This Row],[y]]*Table2[[#This Row],[right3]]</f>
        <v>260.8725</v>
      </c>
      <c r="S284" s="1">
        <f>Table2[[#This Row],[x2]]-Table2[[#This Row],[x]]*Table2[[#This Row],[left]]</f>
        <v>188.45227750000001</v>
      </c>
      <c r="T284" s="1">
        <f>Table2[[#This Row],[y2]]-Table2[[#This Row],[y]]*Table2[[#This Row],[left]]</f>
        <v>290.50564249999996</v>
      </c>
      <c r="U284" s="3">
        <f>Table2[[#This Row],[x2]]+Table2[[#This Row],[x]]*Table2[[#This Row],[dry_line]]</f>
        <v>189.73252175000002</v>
      </c>
      <c r="V284" s="3">
        <f>Table2[[#This Row],[y2]]+Table2[[#This Row],[y]]*Table2[[#This Row],[dry_line]]</f>
        <v>288.27069224999997</v>
      </c>
      <c r="W284" s="3">
        <f>Table2[[#This Row],[z2]]+Table2[[#This Row],[z]]*Table2[[#This Row],[dry_line]]</f>
        <v>-5.8463500000000002E-2</v>
      </c>
      <c r="X284" s="3">
        <f>-Table2[[#This Row],[right3]]+Table2[[#This Row],[dry_line]]</f>
        <v>-31.5975</v>
      </c>
      <c r="Y284" s="3">
        <f>Table2[[#This Row],[left]]+Table2[[#This Row],[dry_line]]</f>
        <v>2.5774999999999997</v>
      </c>
    </row>
    <row r="285" spans="1:25" hidden="1" x14ac:dyDescent="0.25">
      <c r="A285">
        <v>283</v>
      </c>
      <c r="B285" t="b">
        <f>AND(Table2[[#This Row],[Row Labels]]&gt;=Sheet5!$J$43,Table2[[#This Row],[Row Labels]]&lt;=Sheet5!$K$43)</f>
        <v>0</v>
      </c>
      <c r="C285">
        <v>-1.6061000000000001</v>
      </c>
      <c r="D285">
        <f>-Table2[[#This Row],[dry_line]]</f>
        <v>1.6061000000000001</v>
      </c>
      <c r="E285">
        <v>-2.4952000000000001</v>
      </c>
      <c r="F285">
        <v>0.50739999999999996</v>
      </c>
      <c r="G285">
        <v>-0.8609</v>
      </c>
      <c r="H285">
        <v>3.8600000000000002E-2</v>
      </c>
      <c r="I285">
        <v>194.90880000000001</v>
      </c>
      <c r="J285">
        <v>289.44850000000002</v>
      </c>
      <c r="K285">
        <v>0.1241</v>
      </c>
      <c r="L285">
        <v>1</v>
      </c>
      <c r="M285">
        <v>1378.1010000000006</v>
      </c>
      <c r="N285">
        <f>-Table2[[#This Row],[right3]]</f>
        <v>-30</v>
      </c>
      <c r="O285">
        <v>4.0750000000000002</v>
      </c>
      <c r="P285">
        <v>30</v>
      </c>
      <c r="Q285">
        <f>Table2[[#This Row],[x2]]+Table2[[#This Row],[x]]*Table2[[#This Row],[right3]]</f>
        <v>210.13080000000002</v>
      </c>
      <c r="R285">
        <f>Table2[[#This Row],[y2]]+Table2[[#This Row],[y]]*Table2[[#This Row],[right3]]</f>
        <v>263.62150000000003</v>
      </c>
      <c r="S285" s="1">
        <f>Table2[[#This Row],[x2]]-Table2[[#This Row],[x]]*Table2[[#This Row],[left]]</f>
        <v>192.84114500000001</v>
      </c>
      <c r="T285" s="1">
        <f>Table2[[#This Row],[y2]]-Table2[[#This Row],[y]]*Table2[[#This Row],[left]]</f>
        <v>292.95666750000004</v>
      </c>
      <c r="U285" s="3">
        <f>Table2[[#This Row],[x2]]+Table2[[#This Row],[x]]*Table2[[#This Row],[dry_line]]</f>
        <v>194.09386486000002</v>
      </c>
      <c r="V285" s="3">
        <f>Table2[[#This Row],[y2]]+Table2[[#This Row],[y]]*Table2[[#This Row],[dry_line]]</f>
        <v>290.83119149000004</v>
      </c>
      <c r="W285" s="3">
        <f>Table2[[#This Row],[z2]]+Table2[[#This Row],[z]]*Table2[[#This Row],[dry_line]]</f>
        <v>6.2104539999999993E-2</v>
      </c>
      <c r="X285" s="3">
        <f>-Table2[[#This Row],[right3]]+Table2[[#This Row],[dry_line]]</f>
        <v>-31.606100000000001</v>
      </c>
      <c r="Y285" s="3">
        <f>Table2[[#This Row],[left]]+Table2[[#This Row],[dry_line]]</f>
        <v>2.4689000000000001</v>
      </c>
    </row>
    <row r="286" spans="1:25" hidden="1" x14ac:dyDescent="0.25">
      <c r="A286">
        <v>284</v>
      </c>
      <c r="B286" t="b">
        <f>AND(Table2[[#This Row],[Row Labels]]&gt;=Sheet5!$J$43,Table2[[#This Row],[Row Labels]]&lt;=Sheet5!$K$43)</f>
        <v>0</v>
      </c>
      <c r="C286">
        <v>-1.6614</v>
      </c>
      <c r="D286">
        <f>-Table2[[#This Row],[dry_line]]</f>
        <v>1.6614</v>
      </c>
      <c r="E286">
        <v>-2.2938999999999998</v>
      </c>
      <c r="F286">
        <v>0.51380000000000003</v>
      </c>
      <c r="G286">
        <v>-0.85699999999999998</v>
      </c>
      <c r="H286">
        <v>3.9100000000000003E-2</v>
      </c>
      <c r="I286">
        <v>199.23740000000001</v>
      </c>
      <c r="J286">
        <v>292.0301</v>
      </c>
      <c r="K286">
        <v>0.22620000000000001</v>
      </c>
      <c r="L286">
        <v>1</v>
      </c>
      <c r="M286">
        <v>1383.1419999999998</v>
      </c>
      <c r="N286">
        <f>-Table2[[#This Row],[right3]]</f>
        <v>-5.2249999999999996</v>
      </c>
      <c r="O286">
        <v>4.05</v>
      </c>
      <c r="P286">
        <v>5.2249999999999996</v>
      </c>
      <c r="Q286">
        <f>Table2[[#This Row],[x2]]+Table2[[#This Row],[x]]*Table2[[#This Row],[right3]]</f>
        <v>201.92200500000001</v>
      </c>
      <c r="R286">
        <f>Table2[[#This Row],[y2]]+Table2[[#This Row],[y]]*Table2[[#This Row],[right3]]</f>
        <v>287.55227500000001</v>
      </c>
      <c r="S286" s="1">
        <f>Table2[[#This Row],[x2]]-Table2[[#This Row],[x]]*Table2[[#This Row],[left]]</f>
        <v>197.15651</v>
      </c>
      <c r="T286" s="1">
        <f>Table2[[#This Row],[y2]]-Table2[[#This Row],[y]]*Table2[[#This Row],[left]]</f>
        <v>295.50094999999999</v>
      </c>
      <c r="U286" s="3">
        <f>Table2[[#This Row],[x2]]+Table2[[#This Row],[x]]*Table2[[#This Row],[dry_line]]</f>
        <v>198.38377268000002</v>
      </c>
      <c r="V286" s="3">
        <f>Table2[[#This Row],[y2]]+Table2[[#This Row],[y]]*Table2[[#This Row],[dry_line]]</f>
        <v>293.45391979999999</v>
      </c>
      <c r="W286" s="3">
        <f>Table2[[#This Row],[z2]]+Table2[[#This Row],[z]]*Table2[[#This Row],[dry_line]]</f>
        <v>0.16123926</v>
      </c>
      <c r="X286" s="3">
        <f>-Table2[[#This Row],[right3]]+Table2[[#This Row],[dry_line]]</f>
        <v>-6.8864000000000001</v>
      </c>
      <c r="Y286" s="3">
        <f>Table2[[#This Row],[left]]+Table2[[#This Row],[dry_line]]</f>
        <v>2.3885999999999998</v>
      </c>
    </row>
    <row r="287" spans="1:25" hidden="1" x14ac:dyDescent="0.25">
      <c r="A287">
        <v>285</v>
      </c>
      <c r="B287" t="b">
        <f>AND(Table2[[#This Row],[Row Labels]]&gt;=Sheet5!$J$43,Table2[[#This Row],[Row Labels]]&lt;=Sheet5!$K$43)</f>
        <v>0</v>
      </c>
      <c r="C287">
        <v>-1.7506999999999999</v>
      </c>
      <c r="D287">
        <f>-Table2[[#This Row],[dry_line]]</f>
        <v>1.7506999999999999</v>
      </c>
      <c r="E287">
        <v>-2.1515</v>
      </c>
      <c r="F287">
        <v>0.51959999999999995</v>
      </c>
      <c r="G287">
        <v>-0.8538</v>
      </c>
      <c r="H287">
        <v>3.2500000000000001E-2</v>
      </c>
      <c r="I287">
        <v>203.51859999999999</v>
      </c>
      <c r="J287">
        <v>294.61750000000001</v>
      </c>
      <c r="K287">
        <v>0.28399999999999997</v>
      </c>
      <c r="L287">
        <v>1</v>
      </c>
      <c r="M287">
        <v>1388.1450000000004</v>
      </c>
      <c r="N287">
        <f>-Table2[[#This Row],[right3]]</f>
        <v>-5.1749999999999998</v>
      </c>
      <c r="O287">
        <v>4.0250000000000004</v>
      </c>
      <c r="P287">
        <v>5.1749999999999998</v>
      </c>
      <c r="Q287">
        <f>Table2[[#This Row],[x2]]+Table2[[#This Row],[x]]*Table2[[#This Row],[right3]]</f>
        <v>206.20752999999999</v>
      </c>
      <c r="R287">
        <f>Table2[[#This Row],[y2]]+Table2[[#This Row],[y]]*Table2[[#This Row],[right3]]</f>
        <v>290.19908500000003</v>
      </c>
      <c r="S287" s="1">
        <f>Table2[[#This Row],[x2]]-Table2[[#This Row],[x]]*Table2[[#This Row],[left]]</f>
        <v>201.42721</v>
      </c>
      <c r="T287" s="1">
        <f>Table2[[#This Row],[y2]]-Table2[[#This Row],[y]]*Table2[[#This Row],[left]]</f>
        <v>298.05404500000003</v>
      </c>
      <c r="U287" s="3">
        <f>Table2[[#This Row],[x2]]+Table2[[#This Row],[x]]*Table2[[#This Row],[dry_line]]</f>
        <v>202.60893627999999</v>
      </c>
      <c r="V287" s="3">
        <f>Table2[[#This Row],[y2]]+Table2[[#This Row],[y]]*Table2[[#This Row],[dry_line]]</f>
        <v>296.11224765999998</v>
      </c>
      <c r="W287" s="3">
        <f>Table2[[#This Row],[z2]]+Table2[[#This Row],[z]]*Table2[[#This Row],[dry_line]]</f>
        <v>0.22710224999999998</v>
      </c>
      <c r="X287" s="3">
        <f>-Table2[[#This Row],[right3]]+Table2[[#This Row],[dry_line]]</f>
        <v>-6.9257</v>
      </c>
      <c r="Y287" s="3">
        <f>Table2[[#This Row],[left]]+Table2[[#This Row],[dry_line]]</f>
        <v>2.2743000000000002</v>
      </c>
    </row>
    <row r="288" spans="1:25" hidden="1" x14ac:dyDescent="0.25">
      <c r="A288">
        <v>286</v>
      </c>
      <c r="B288" t="b">
        <f>AND(Table2[[#This Row],[Row Labels]]&gt;=Sheet5!$J$43,Table2[[#This Row],[Row Labels]]&lt;=Sheet5!$K$43)</f>
        <v>0</v>
      </c>
      <c r="C288">
        <v>-1.8528</v>
      </c>
      <c r="D288">
        <f>-Table2[[#This Row],[dry_line]]</f>
        <v>1.8528</v>
      </c>
      <c r="E288">
        <v>-2.0200999999999998</v>
      </c>
      <c r="F288">
        <v>0.52459999999999996</v>
      </c>
      <c r="G288">
        <v>-0.85099999999999998</v>
      </c>
      <c r="H288">
        <v>2.3900000000000001E-2</v>
      </c>
      <c r="I288">
        <v>207.82499999999999</v>
      </c>
      <c r="J288">
        <v>297.26</v>
      </c>
      <c r="K288">
        <v>0.31509999999999999</v>
      </c>
      <c r="L288">
        <v>1</v>
      </c>
      <c r="M288">
        <v>1393.1980000000003</v>
      </c>
      <c r="N288">
        <f>-Table2[[#This Row],[right3]]</f>
        <v>-5.1749999999999998</v>
      </c>
      <c r="O288">
        <v>4.7</v>
      </c>
      <c r="P288">
        <v>5.1749999999999998</v>
      </c>
      <c r="Q288">
        <f>Table2[[#This Row],[x2]]+Table2[[#This Row],[x]]*Table2[[#This Row],[right3]]</f>
        <v>210.539805</v>
      </c>
      <c r="R288">
        <f>Table2[[#This Row],[y2]]+Table2[[#This Row],[y]]*Table2[[#This Row],[right3]]</f>
        <v>292.85607499999998</v>
      </c>
      <c r="S288" s="1">
        <f>Table2[[#This Row],[x2]]-Table2[[#This Row],[x]]*Table2[[#This Row],[left]]</f>
        <v>205.35937999999999</v>
      </c>
      <c r="T288" s="1">
        <f>Table2[[#This Row],[y2]]-Table2[[#This Row],[y]]*Table2[[#This Row],[left]]</f>
        <v>301.25970000000001</v>
      </c>
      <c r="U288" s="3">
        <f>Table2[[#This Row],[x2]]+Table2[[#This Row],[x]]*Table2[[#This Row],[dry_line]]</f>
        <v>206.85302111999999</v>
      </c>
      <c r="V288" s="3">
        <f>Table2[[#This Row],[y2]]+Table2[[#This Row],[y]]*Table2[[#This Row],[dry_line]]</f>
        <v>298.83673279999999</v>
      </c>
      <c r="W288" s="3">
        <f>Table2[[#This Row],[z2]]+Table2[[#This Row],[z]]*Table2[[#This Row],[dry_line]]</f>
        <v>0.27081807999999996</v>
      </c>
      <c r="X288" s="3">
        <f>-Table2[[#This Row],[right3]]+Table2[[#This Row],[dry_line]]</f>
        <v>-7.0278</v>
      </c>
      <c r="Y288" s="3">
        <f>Table2[[#This Row],[left]]+Table2[[#This Row],[dry_line]]</f>
        <v>2.8472</v>
      </c>
    </row>
    <row r="289" spans="1:25" hidden="1" x14ac:dyDescent="0.25">
      <c r="A289">
        <v>287</v>
      </c>
      <c r="B289" t="b">
        <f>AND(Table2[[#This Row],[Row Labels]]&gt;=Sheet5!$J$43,Table2[[#This Row],[Row Labels]]&lt;=Sheet5!$K$43)</f>
        <v>0</v>
      </c>
      <c r="C289">
        <v>-1.9502999999999999</v>
      </c>
      <c r="D289">
        <f>-Table2[[#This Row],[dry_line]]</f>
        <v>1.9502999999999999</v>
      </c>
      <c r="E289">
        <v>-1.8753</v>
      </c>
      <c r="F289">
        <v>0.52669999999999995</v>
      </c>
      <c r="G289">
        <v>-0.84989999999999999</v>
      </c>
      <c r="H289">
        <v>1.7100000000000001E-2</v>
      </c>
      <c r="I289">
        <v>212.08369999999999</v>
      </c>
      <c r="J289">
        <v>299.8997</v>
      </c>
      <c r="K289">
        <v>0.35470000000000002</v>
      </c>
      <c r="L289">
        <v>1</v>
      </c>
      <c r="M289">
        <v>1398.2080000000005</v>
      </c>
      <c r="N289">
        <f>-Table2[[#This Row],[right3]]</f>
        <v>-5.2</v>
      </c>
      <c r="O289">
        <v>11.308</v>
      </c>
      <c r="P289">
        <v>5.2</v>
      </c>
      <c r="Q289">
        <f>Table2[[#This Row],[x2]]+Table2[[#This Row],[x]]*Table2[[#This Row],[right3]]</f>
        <v>214.82254</v>
      </c>
      <c r="R289">
        <f>Table2[[#This Row],[y2]]+Table2[[#This Row],[y]]*Table2[[#This Row],[right3]]</f>
        <v>295.48021999999997</v>
      </c>
      <c r="S289" s="1">
        <f>Table2[[#This Row],[x2]]-Table2[[#This Row],[x]]*Table2[[#This Row],[left]]</f>
        <v>206.12777639999999</v>
      </c>
      <c r="T289" s="1">
        <f>Table2[[#This Row],[y2]]-Table2[[#This Row],[y]]*Table2[[#This Row],[left]]</f>
        <v>309.51036920000001</v>
      </c>
      <c r="U289" s="3">
        <f>Table2[[#This Row],[x2]]+Table2[[#This Row],[x]]*Table2[[#This Row],[dry_line]]</f>
        <v>211.05647698999999</v>
      </c>
      <c r="V289" s="3">
        <f>Table2[[#This Row],[y2]]+Table2[[#This Row],[y]]*Table2[[#This Row],[dry_line]]</f>
        <v>301.55725997000002</v>
      </c>
      <c r="W289" s="3">
        <f>Table2[[#This Row],[z2]]+Table2[[#This Row],[z]]*Table2[[#This Row],[dry_line]]</f>
        <v>0.32134987000000004</v>
      </c>
      <c r="X289" s="3">
        <f>-Table2[[#This Row],[right3]]+Table2[[#This Row],[dry_line]]</f>
        <v>-7.1502999999999997</v>
      </c>
      <c r="Y289" s="3">
        <f>Table2[[#This Row],[left]]+Table2[[#This Row],[dry_line]]</f>
        <v>9.3576999999999995</v>
      </c>
    </row>
    <row r="290" spans="1:25" hidden="1" x14ac:dyDescent="0.25">
      <c r="A290">
        <v>288</v>
      </c>
      <c r="B290" t="b">
        <f>AND(Table2[[#This Row],[Row Labels]]&gt;=Sheet5!$J$43,Table2[[#This Row],[Row Labels]]&lt;=Sheet5!$K$43)</f>
        <v>0</v>
      </c>
      <c r="C290">
        <v>-1.9826999999999999</v>
      </c>
      <c r="D290">
        <f>-Table2[[#This Row],[dry_line]]</f>
        <v>1.9826999999999999</v>
      </c>
      <c r="E290">
        <v>-1.7274</v>
      </c>
      <c r="F290">
        <v>0.52459999999999996</v>
      </c>
      <c r="G290">
        <v>-0.85129999999999995</v>
      </c>
      <c r="H290">
        <v>5.7000000000000002E-3</v>
      </c>
      <c r="I290">
        <v>216.38300000000001</v>
      </c>
      <c r="J290">
        <v>302.56529999999998</v>
      </c>
      <c r="K290">
        <v>0.40820000000000001</v>
      </c>
      <c r="L290">
        <v>1</v>
      </c>
      <c r="M290">
        <v>1403.2669999999998</v>
      </c>
      <c r="N290">
        <f>-Table2[[#This Row],[right3]]</f>
        <v>-5.25</v>
      </c>
      <c r="O290">
        <v>8.85</v>
      </c>
      <c r="P290">
        <v>5.25</v>
      </c>
      <c r="Q290">
        <f>Table2[[#This Row],[x2]]+Table2[[#This Row],[x]]*Table2[[#This Row],[right3]]</f>
        <v>219.13715000000002</v>
      </c>
      <c r="R290">
        <f>Table2[[#This Row],[y2]]+Table2[[#This Row],[y]]*Table2[[#This Row],[right3]]</f>
        <v>298.09597499999995</v>
      </c>
      <c r="S290" s="1">
        <f>Table2[[#This Row],[x2]]-Table2[[#This Row],[x]]*Table2[[#This Row],[left]]</f>
        <v>211.74029000000002</v>
      </c>
      <c r="T290" s="1">
        <f>Table2[[#This Row],[y2]]-Table2[[#This Row],[y]]*Table2[[#This Row],[left]]</f>
        <v>310.09930499999996</v>
      </c>
      <c r="U290" s="3">
        <f>Table2[[#This Row],[x2]]+Table2[[#This Row],[x]]*Table2[[#This Row],[dry_line]]</f>
        <v>215.34287558</v>
      </c>
      <c r="V290" s="3">
        <f>Table2[[#This Row],[y2]]+Table2[[#This Row],[y]]*Table2[[#This Row],[dry_line]]</f>
        <v>304.25317250999996</v>
      </c>
      <c r="W290" s="3">
        <f>Table2[[#This Row],[z2]]+Table2[[#This Row],[z]]*Table2[[#This Row],[dry_line]]</f>
        <v>0.39689860999999999</v>
      </c>
      <c r="X290" s="3">
        <f>-Table2[[#This Row],[right3]]+Table2[[#This Row],[dry_line]]</f>
        <v>-7.2326999999999995</v>
      </c>
      <c r="Y290" s="3">
        <f>Table2[[#This Row],[left]]+Table2[[#This Row],[dry_line]]</f>
        <v>6.8673000000000002</v>
      </c>
    </row>
    <row r="291" spans="1:25" hidden="1" x14ac:dyDescent="0.25">
      <c r="A291">
        <v>289</v>
      </c>
      <c r="B291" t="b">
        <f>AND(Table2[[#This Row],[Row Labels]]&gt;=Sheet5!$J$43,Table2[[#This Row],[Row Labels]]&lt;=Sheet5!$K$43)</f>
        <v>0</v>
      </c>
      <c r="C291">
        <v>-1.9430000000000001</v>
      </c>
      <c r="D291">
        <f>-Table2[[#This Row],[dry_line]]</f>
        <v>1.9430000000000001</v>
      </c>
      <c r="E291">
        <v>-1.5969</v>
      </c>
      <c r="F291">
        <v>0.51790000000000003</v>
      </c>
      <c r="G291">
        <v>-0.85540000000000005</v>
      </c>
      <c r="H291">
        <v>-3.8E-3</v>
      </c>
      <c r="I291">
        <v>220.73650000000001</v>
      </c>
      <c r="J291">
        <v>305.23250000000002</v>
      </c>
      <c r="K291">
        <v>0.48599999999999999</v>
      </c>
      <c r="L291">
        <v>1</v>
      </c>
      <c r="M291">
        <v>1408.3729999999996</v>
      </c>
      <c r="N291">
        <f>-Table2[[#This Row],[right3]]</f>
        <v>-5.25</v>
      </c>
      <c r="O291">
        <v>5.95</v>
      </c>
      <c r="P291">
        <v>5.25</v>
      </c>
      <c r="Q291">
        <f>Table2[[#This Row],[x2]]+Table2[[#This Row],[x]]*Table2[[#This Row],[right3]]</f>
        <v>223.45547500000001</v>
      </c>
      <c r="R291">
        <f>Table2[[#This Row],[y2]]+Table2[[#This Row],[y]]*Table2[[#This Row],[right3]]</f>
        <v>300.74164999999999</v>
      </c>
      <c r="S291" s="1">
        <f>Table2[[#This Row],[x2]]-Table2[[#This Row],[x]]*Table2[[#This Row],[left]]</f>
        <v>217.65499500000001</v>
      </c>
      <c r="T291" s="1">
        <f>Table2[[#This Row],[y2]]-Table2[[#This Row],[y]]*Table2[[#This Row],[left]]</f>
        <v>310.32213000000002</v>
      </c>
      <c r="U291" s="3">
        <f>Table2[[#This Row],[x2]]+Table2[[#This Row],[x]]*Table2[[#This Row],[dry_line]]</f>
        <v>219.73022030000001</v>
      </c>
      <c r="V291" s="3">
        <f>Table2[[#This Row],[y2]]+Table2[[#This Row],[y]]*Table2[[#This Row],[dry_line]]</f>
        <v>306.89454219999999</v>
      </c>
      <c r="W291" s="3">
        <f>Table2[[#This Row],[z2]]+Table2[[#This Row],[z]]*Table2[[#This Row],[dry_line]]</f>
        <v>0.49338339999999997</v>
      </c>
      <c r="X291" s="3">
        <f>-Table2[[#This Row],[right3]]+Table2[[#This Row],[dry_line]]</f>
        <v>-7.1929999999999996</v>
      </c>
      <c r="Y291" s="3">
        <f>Table2[[#This Row],[left]]+Table2[[#This Row],[dry_line]]</f>
        <v>4.0069999999999997</v>
      </c>
    </row>
    <row r="292" spans="1:25" hidden="1" x14ac:dyDescent="0.25">
      <c r="A292">
        <v>290</v>
      </c>
      <c r="B292" t="b">
        <f>AND(Table2[[#This Row],[Row Labels]]&gt;=Sheet5!$J$43,Table2[[#This Row],[Row Labels]]&lt;=Sheet5!$K$43)</f>
        <v>0</v>
      </c>
      <c r="C292">
        <v>-1.8383</v>
      </c>
      <c r="D292">
        <f>-Table2[[#This Row],[dry_line]]</f>
        <v>1.8383</v>
      </c>
      <c r="E292">
        <v>-1.5065999999999999</v>
      </c>
      <c r="F292">
        <v>0.50839999999999996</v>
      </c>
      <c r="G292">
        <v>-0.86080000000000001</v>
      </c>
      <c r="H292">
        <v>-2.0899999999999998E-2</v>
      </c>
      <c r="I292">
        <v>225.15360000000001</v>
      </c>
      <c r="J292">
        <v>307.8741</v>
      </c>
      <c r="K292">
        <v>0.61890000000000001</v>
      </c>
      <c r="L292">
        <v>1</v>
      </c>
      <c r="M292">
        <v>1413.5220000000008</v>
      </c>
      <c r="N292">
        <f>-Table2[[#This Row],[right3]]</f>
        <v>-5.2249999999999996</v>
      </c>
      <c r="O292">
        <v>3.8250000000000002</v>
      </c>
      <c r="P292">
        <v>5.2249999999999996</v>
      </c>
      <c r="Q292">
        <f>Table2[[#This Row],[x2]]+Table2[[#This Row],[x]]*Table2[[#This Row],[right3]]</f>
        <v>227.80999</v>
      </c>
      <c r="R292">
        <f>Table2[[#This Row],[y2]]+Table2[[#This Row],[y]]*Table2[[#This Row],[right3]]</f>
        <v>303.37642</v>
      </c>
      <c r="S292" s="1">
        <f>Table2[[#This Row],[x2]]-Table2[[#This Row],[x]]*Table2[[#This Row],[left]]</f>
        <v>223.20897000000002</v>
      </c>
      <c r="T292" s="1">
        <f>Table2[[#This Row],[y2]]-Table2[[#This Row],[y]]*Table2[[#This Row],[left]]</f>
        <v>311.16665999999998</v>
      </c>
      <c r="U292" s="3">
        <f>Table2[[#This Row],[x2]]+Table2[[#This Row],[x]]*Table2[[#This Row],[dry_line]]</f>
        <v>224.21900828000003</v>
      </c>
      <c r="V292" s="3">
        <f>Table2[[#This Row],[y2]]+Table2[[#This Row],[y]]*Table2[[#This Row],[dry_line]]</f>
        <v>309.45650863999998</v>
      </c>
      <c r="W292" s="3">
        <f>Table2[[#This Row],[z2]]+Table2[[#This Row],[z]]*Table2[[#This Row],[dry_line]]</f>
        <v>0.65732047000000005</v>
      </c>
      <c r="X292" s="3">
        <f>-Table2[[#This Row],[right3]]+Table2[[#This Row],[dry_line]]</f>
        <v>-7.0632999999999999</v>
      </c>
      <c r="Y292" s="3">
        <f>Table2[[#This Row],[left]]+Table2[[#This Row],[dry_line]]</f>
        <v>1.9867000000000001</v>
      </c>
    </row>
    <row r="293" spans="1:25" hidden="1" x14ac:dyDescent="0.25">
      <c r="A293">
        <v>291</v>
      </c>
      <c r="B293" t="b">
        <f>AND(Table2[[#This Row],[Row Labels]]&gt;=Sheet5!$J$43,Table2[[#This Row],[Row Labels]]&lt;=Sheet5!$K$43)</f>
        <v>0</v>
      </c>
      <c r="C293">
        <v>-1.6807000000000001</v>
      </c>
      <c r="D293">
        <f>-Table2[[#This Row],[dry_line]]</f>
        <v>1.6807000000000001</v>
      </c>
      <c r="E293">
        <v>-1.4551000000000001</v>
      </c>
      <c r="F293">
        <v>0.4985</v>
      </c>
      <c r="G293">
        <v>-0.86619999999999997</v>
      </c>
      <c r="H293">
        <v>-3.3399999999999999E-2</v>
      </c>
      <c r="I293">
        <v>229.5566</v>
      </c>
      <c r="J293">
        <v>310.43520000000001</v>
      </c>
      <c r="K293">
        <v>0.78259999999999996</v>
      </c>
      <c r="L293">
        <v>1</v>
      </c>
      <c r="M293">
        <v>1418.6180000000004</v>
      </c>
      <c r="N293">
        <f>-Table2[[#This Row],[right3]]</f>
        <v>-5.125</v>
      </c>
      <c r="O293">
        <v>3.9</v>
      </c>
      <c r="P293">
        <v>5.125</v>
      </c>
      <c r="Q293">
        <f>Table2[[#This Row],[x2]]+Table2[[#This Row],[x]]*Table2[[#This Row],[right3]]</f>
        <v>232.1114125</v>
      </c>
      <c r="R293">
        <f>Table2[[#This Row],[y2]]+Table2[[#This Row],[y]]*Table2[[#This Row],[right3]]</f>
        <v>305.995925</v>
      </c>
      <c r="S293" s="1">
        <f>Table2[[#This Row],[x2]]-Table2[[#This Row],[x]]*Table2[[#This Row],[left]]</f>
        <v>227.61245</v>
      </c>
      <c r="T293" s="1">
        <f>Table2[[#This Row],[y2]]-Table2[[#This Row],[y]]*Table2[[#This Row],[left]]</f>
        <v>313.81338</v>
      </c>
      <c r="U293" s="3">
        <f>Table2[[#This Row],[x2]]+Table2[[#This Row],[x]]*Table2[[#This Row],[dry_line]]</f>
        <v>228.71877105000002</v>
      </c>
      <c r="V293" s="3">
        <f>Table2[[#This Row],[y2]]+Table2[[#This Row],[y]]*Table2[[#This Row],[dry_line]]</f>
        <v>311.89102234000001</v>
      </c>
      <c r="W293" s="3">
        <f>Table2[[#This Row],[z2]]+Table2[[#This Row],[z]]*Table2[[#This Row],[dry_line]]</f>
        <v>0.83873537999999992</v>
      </c>
      <c r="X293" s="3">
        <f>-Table2[[#This Row],[right3]]+Table2[[#This Row],[dry_line]]</f>
        <v>-6.8056999999999999</v>
      </c>
      <c r="Y293" s="3">
        <f>Table2[[#This Row],[left]]+Table2[[#This Row],[dry_line]]</f>
        <v>2.2192999999999996</v>
      </c>
    </row>
    <row r="294" spans="1:25" hidden="1" x14ac:dyDescent="0.25">
      <c r="A294">
        <v>292</v>
      </c>
      <c r="B294" t="b">
        <f>AND(Table2[[#This Row],[Row Labels]]&gt;=Sheet5!$J$43,Table2[[#This Row],[Row Labels]]&lt;=Sheet5!$K$43)</f>
        <v>0</v>
      </c>
      <c r="C294">
        <v>-1.4529000000000001</v>
      </c>
      <c r="D294">
        <f>-Table2[[#This Row],[dry_line]]</f>
        <v>1.4529000000000001</v>
      </c>
      <c r="E294">
        <v>-1.4271</v>
      </c>
      <c r="F294">
        <v>0.48930000000000001</v>
      </c>
      <c r="G294">
        <v>-0.87070000000000003</v>
      </c>
      <c r="H294">
        <v>-0.05</v>
      </c>
      <c r="I294">
        <v>234.0127</v>
      </c>
      <c r="J294">
        <v>312.95819999999998</v>
      </c>
      <c r="K294">
        <v>0.97770000000000001</v>
      </c>
      <c r="L294">
        <v>1</v>
      </c>
      <c r="M294">
        <v>1423.7420000000002</v>
      </c>
      <c r="N294">
        <f>-Table2[[#This Row],[right3]]</f>
        <v>-4.9749999999999996</v>
      </c>
      <c r="O294">
        <v>4</v>
      </c>
      <c r="P294">
        <v>4.9749999999999996</v>
      </c>
      <c r="Q294">
        <f>Table2[[#This Row],[x2]]+Table2[[#This Row],[x]]*Table2[[#This Row],[right3]]</f>
        <v>236.4469675</v>
      </c>
      <c r="R294">
        <f>Table2[[#This Row],[y2]]+Table2[[#This Row],[y]]*Table2[[#This Row],[right3]]</f>
        <v>308.62646749999999</v>
      </c>
      <c r="S294" s="1">
        <f>Table2[[#This Row],[x2]]-Table2[[#This Row],[x]]*Table2[[#This Row],[left]]</f>
        <v>232.05549999999999</v>
      </c>
      <c r="T294" s="1">
        <f>Table2[[#This Row],[y2]]-Table2[[#This Row],[y]]*Table2[[#This Row],[left]]</f>
        <v>316.44099999999997</v>
      </c>
      <c r="U294" s="3">
        <f>Table2[[#This Row],[x2]]+Table2[[#This Row],[x]]*Table2[[#This Row],[dry_line]]</f>
        <v>233.30179602999999</v>
      </c>
      <c r="V294" s="3">
        <f>Table2[[#This Row],[y2]]+Table2[[#This Row],[y]]*Table2[[#This Row],[dry_line]]</f>
        <v>314.22324003</v>
      </c>
      <c r="W294" s="3">
        <f>Table2[[#This Row],[z2]]+Table2[[#This Row],[z]]*Table2[[#This Row],[dry_line]]</f>
        <v>1.0503450000000001</v>
      </c>
      <c r="X294" s="3">
        <f>-Table2[[#This Row],[right3]]+Table2[[#This Row],[dry_line]]</f>
        <v>-6.4278999999999993</v>
      </c>
      <c r="Y294" s="3">
        <f>Table2[[#This Row],[left]]+Table2[[#This Row],[dry_line]]</f>
        <v>2.5470999999999999</v>
      </c>
    </row>
    <row r="295" spans="1:25" hidden="1" x14ac:dyDescent="0.25">
      <c r="A295">
        <v>293</v>
      </c>
      <c r="B295" t="b">
        <f>AND(Table2[[#This Row],[Row Labels]]&gt;=Sheet5!$J$43,Table2[[#This Row],[Row Labels]]&lt;=Sheet5!$K$43)</f>
        <v>0</v>
      </c>
      <c r="C295">
        <v>-1.2029000000000001</v>
      </c>
      <c r="D295">
        <f>-Table2[[#This Row],[dry_line]]</f>
        <v>1.2029000000000001</v>
      </c>
      <c r="E295">
        <v>-1.4034</v>
      </c>
      <c r="F295">
        <v>0.4803</v>
      </c>
      <c r="G295">
        <v>-0.87460000000000004</v>
      </c>
      <c r="H295">
        <v>-6.6400000000000001E-2</v>
      </c>
      <c r="I295">
        <v>238.41820000000001</v>
      </c>
      <c r="J295">
        <v>315.39269999999999</v>
      </c>
      <c r="K295">
        <v>1.1587000000000001</v>
      </c>
      <c r="L295">
        <v>1</v>
      </c>
      <c r="M295">
        <v>1428.7790000000005</v>
      </c>
      <c r="N295">
        <f>-Table2[[#This Row],[right3]]</f>
        <v>-5.4249999999999998</v>
      </c>
      <c r="O295">
        <v>4.2</v>
      </c>
      <c r="P295">
        <v>5.4249999999999998</v>
      </c>
      <c r="Q295">
        <f>Table2[[#This Row],[x2]]+Table2[[#This Row],[x]]*Table2[[#This Row],[right3]]</f>
        <v>241.02382750000001</v>
      </c>
      <c r="R295">
        <f>Table2[[#This Row],[y2]]+Table2[[#This Row],[y]]*Table2[[#This Row],[right3]]</f>
        <v>310.64799499999998</v>
      </c>
      <c r="S295" s="1">
        <f>Table2[[#This Row],[x2]]-Table2[[#This Row],[x]]*Table2[[#This Row],[left]]</f>
        <v>236.40094000000002</v>
      </c>
      <c r="T295" s="1">
        <f>Table2[[#This Row],[y2]]-Table2[[#This Row],[y]]*Table2[[#This Row],[left]]</f>
        <v>319.06601999999998</v>
      </c>
      <c r="U295" s="3">
        <f>Table2[[#This Row],[x2]]+Table2[[#This Row],[x]]*Table2[[#This Row],[dry_line]]</f>
        <v>237.84044713</v>
      </c>
      <c r="V295" s="3">
        <f>Table2[[#This Row],[y2]]+Table2[[#This Row],[y]]*Table2[[#This Row],[dry_line]]</f>
        <v>316.44475633999997</v>
      </c>
      <c r="W295" s="3">
        <f>Table2[[#This Row],[z2]]+Table2[[#This Row],[z]]*Table2[[#This Row],[dry_line]]</f>
        <v>1.2385725600000002</v>
      </c>
      <c r="X295" s="3">
        <f>-Table2[[#This Row],[right3]]+Table2[[#This Row],[dry_line]]</f>
        <v>-6.6279000000000003</v>
      </c>
      <c r="Y295" s="3">
        <f>Table2[[#This Row],[left]]+Table2[[#This Row],[dry_line]]</f>
        <v>2.9971000000000001</v>
      </c>
    </row>
    <row r="296" spans="1:25" hidden="1" x14ac:dyDescent="0.25">
      <c r="A296">
        <v>294</v>
      </c>
      <c r="B296" t="b">
        <f>AND(Table2[[#This Row],[Row Labels]]&gt;=Sheet5!$J$43,Table2[[#This Row],[Row Labels]]&lt;=Sheet5!$K$43)</f>
        <v>0</v>
      </c>
      <c r="C296">
        <v>-0.85850000000000004</v>
      </c>
      <c r="D296">
        <f>-Table2[[#This Row],[dry_line]]</f>
        <v>0.85850000000000004</v>
      </c>
      <c r="E296">
        <v>-1.3567</v>
      </c>
      <c r="F296">
        <v>0.4698</v>
      </c>
      <c r="G296">
        <v>-0.87949999999999995</v>
      </c>
      <c r="H296">
        <v>-7.6300000000000007E-2</v>
      </c>
      <c r="I296">
        <v>242.96119999999999</v>
      </c>
      <c r="J296">
        <v>317.83999999999997</v>
      </c>
      <c r="K296">
        <v>1.3858999999999999</v>
      </c>
      <c r="L296">
        <v>1</v>
      </c>
      <c r="M296">
        <v>1433.9439999999995</v>
      </c>
      <c r="N296">
        <f>-Table2[[#This Row],[right3]]</f>
        <v>-5.6749999999999998</v>
      </c>
      <c r="O296">
        <v>4.4249999999999998</v>
      </c>
      <c r="P296">
        <v>5.6749999999999998</v>
      </c>
      <c r="Q296">
        <f>Table2[[#This Row],[x2]]+Table2[[#This Row],[x]]*Table2[[#This Row],[right3]]</f>
        <v>245.62731499999998</v>
      </c>
      <c r="R296">
        <f>Table2[[#This Row],[y2]]+Table2[[#This Row],[y]]*Table2[[#This Row],[right3]]</f>
        <v>312.8488375</v>
      </c>
      <c r="S296" s="1">
        <f>Table2[[#This Row],[x2]]-Table2[[#This Row],[x]]*Table2[[#This Row],[left]]</f>
        <v>240.88233499999998</v>
      </c>
      <c r="T296" s="1">
        <f>Table2[[#This Row],[y2]]-Table2[[#This Row],[y]]*Table2[[#This Row],[left]]</f>
        <v>321.7317875</v>
      </c>
      <c r="U296" s="3">
        <f>Table2[[#This Row],[x2]]+Table2[[#This Row],[x]]*Table2[[#This Row],[dry_line]]</f>
        <v>242.55787669999998</v>
      </c>
      <c r="V296" s="3">
        <f>Table2[[#This Row],[y2]]+Table2[[#This Row],[y]]*Table2[[#This Row],[dry_line]]</f>
        <v>318.59505074999998</v>
      </c>
      <c r="W296" s="3">
        <f>Table2[[#This Row],[z2]]+Table2[[#This Row],[z]]*Table2[[#This Row],[dry_line]]</f>
        <v>1.45140355</v>
      </c>
      <c r="X296" s="3">
        <f>-Table2[[#This Row],[right3]]+Table2[[#This Row],[dry_line]]</f>
        <v>-6.5335000000000001</v>
      </c>
      <c r="Y296" s="3">
        <f>Table2[[#This Row],[left]]+Table2[[#This Row],[dry_line]]</f>
        <v>3.5664999999999996</v>
      </c>
    </row>
    <row r="297" spans="1:25" hidden="1" x14ac:dyDescent="0.25">
      <c r="A297">
        <v>295</v>
      </c>
      <c r="B297" t="b">
        <f>AND(Table2[[#This Row],[Row Labels]]&gt;=Sheet5!$J$43,Table2[[#This Row],[Row Labels]]&lt;=Sheet5!$K$43)</f>
        <v>0</v>
      </c>
      <c r="C297">
        <v>-0.45639999999999997</v>
      </c>
      <c r="D297">
        <f>-Table2[[#This Row],[dry_line]]</f>
        <v>0.45639999999999997</v>
      </c>
      <c r="E297">
        <v>-1.2528999999999999</v>
      </c>
      <c r="F297">
        <v>0.45850000000000002</v>
      </c>
      <c r="G297">
        <v>-0.88490000000000002</v>
      </c>
      <c r="H297">
        <v>-8.14E-2</v>
      </c>
      <c r="I297">
        <v>247.5384</v>
      </c>
      <c r="J297">
        <v>320.22149999999999</v>
      </c>
      <c r="K297">
        <v>1.643</v>
      </c>
      <c r="L297">
        <v>1</v>
      </c>
      <c r="M297">
        <v>1439.1100000000006</v>
      </c>
      <c r="N297">
        <f>-Table2[[#This Row],[right3]]</f>
        <v>-5.55</v>
      </c>
      <c r="O297">
        <v>4.5999999999999996</v>
      </c>
      <c r="P297">
        <v>5.55</v>
      </c>
      <c r="Q297">
        <f>Table2[[#This Row],[x2]]+Table2[[#This Row],[x]]*Table2[[#This Row],[right3]]</f>
        <v>250.08307500000001</v>
      </c>
      <c r="R297">
        <f>Table2[[#This Row],[y2]]+Table2[[#This Row],[y]]*Table2[[#This Row],[right3]]</f>
        <v>315.31030499999997</v>
      </c>
      <c r="S297" s="1">
        <f>Table2[[#This Row],[x2]]-Table2[[#This Row],[x]]*Table2[[#This Row],[left]]</f>
        <v>245.42929999999998</v>
      </c>
      <c r="T297" s="1">
        <f>Table2[[#This Row],[y2]]-Table2[[#This Row],[y]]*Table2[[#This Row],[left]]</f>
        <v>324.29203999999999</v>
      </c>
      <c r="U297" s="3">
        <f>Table2[[#This Row],[x2]]+Table2[[#This Row],[x]]*Table2[[#This Row],[dry_line]]</f>
        <v>247.32914059999999</v>
      </c>
      <c r="V297" s="3">
        <f>Table2[[#This Row],[y2]]+Table2[[#This Row],[y]]*Table2[[#This Row],[dry_line]]</f>
        <v>320.62536835999998</v>
      </c>
      <c r="W297" s="3">
        <f>Table2[[#This Row],[z2]]+Table2[[#This Row],[z]]*Table2[[#This Row],[dry_line]]</f>
        <v>1.68015096</v>
      </c>
      <c r="X297" s="3">
        <f>-Table2[[#This Row],[right3]]+Table2[[#This Row],[dry_line]]</f>
        <v>-6.0064000000000002</v>
      </c>
      <c r="Y297" s="3">
        <f>Table2[[#This Row],[left]]+Table2[[#This Row],[dry_line]]</f>
        <v>4.1435999999999993</v>
      </c>
    </row>
    <row r="298" spans="1:25" hidden="1" x14ac:dyDescent="0.25">
      <c r="A298">
        <v>296</v>
      </c>
      <c r="B298" t="b">
        <f>AND(Table2[[#This Row],[Row Labels]]&gt;=Sheet5!$J$43,Table2[[#This Row],[Row Labels]]&lt;=Sheet5!$K$43)</f>
        <v>0</v>
      </c>
      <c r="C298">
        <v>6.7999999999999996E-3</v>
      </c>
      <c r="D298">
        <f>-Table2[[#This Row],[dry_line]]</f>
        <v>-6.7999999999999996E-3</v>
      </c>
      <c r="E298">
        <v>-1.0620000000000001</v>
      </c>
      <c r="F298">
        <v>0.4451</v>
      </c>
      <c r="G298">
        <v>-0.89119999999999999</v>
      </c>
      <c r="H298">
        <v>-8.7900000000000006E-2</v>
      </c>
      <c r="I298">
        <v>252.0479</v>
      </c>
      <c r="J298">
        <v>322.49810000000002</v>
      </c>
      <c r="K298">
        <v>1.9373</v>
      </c>
      <c r="L298">
        <v>1</v>
      </c>
      <c r="M298">
        <v>1444.1710000000003</v>
      </c>
      <c r="N298">
        <f>-Table2[[#This Row],[right3]]</f>
        <v>-5.5250000000000004</v>
      </c>
      <c r="O298">
        <v>4.7</v>
      </c>
      <c r="P298">
        <v>5.5250000000000004</v>
      </c>
      <c r="Q298">
        <f>Table2[[#This Row],[x2]]+Table2[[#This Row],[x]]*Table2[[#This Row],[right3]]</f>
        <v>254.50707750000001</v>
      </c>
      <c r="R298">
        <f>Table2[[#This Row],[y2]]+Table2[[#This Row],[y]]*Table2[[#This Row],[right3]]</f>
        <v>317.57422000000003</v>
      </c>
      <c r="S298" s="1">
        <f>Table2[[#This Row],[x2]]-Table2[[#This Row],[x]]*Table2[[#This Row],[left]]</f>
        <v>249.95593</v>
      </c>
      <c r="T298" s="1">
        <f>Table2[[#This Row],[y2]]-Table2[[#This Row],[y]]*Table2[[#This Row],[left]]</f>
        <v>326.68674000000004</v>
      </c>
      <c r="U298" s="3">
        <f>Table2[[#This Row],[x2]]+Table2[[#This Row],[x]]*Table2[[#This Row],[dry_line]]</f>
        <v>252.05092668</v>
      </c>
      <c r="V298" s="3">
        <f>Table2[[#This Row],[y2]]+Table2[[#This Row],[y]]*Table2[[#This Row],[dry_line]]</f>
        <v>322.49203984000002</v>
      </c>
      <c r="W298" s="3">
        <f>Table2[[#This Row],[z2]]+Table2[[#This Row],[z]]*Table2[[#This Row],[dry_line]]</f>
        <v>1.93670228</v>
      </c>
      <c r="X298" s="3">
        <f>-Table2[[#This Row],[right3]]+Table2[[#This Row],[dry_line]]</f>
        <v>-5.5182000000000002</v>
      </c>
      <c r="Y298" s="3">
        <f>Table2[[#This Row],[left]]+Table2[[#This Row],[dry_line]]</f>
        <v>4.7068000000000003</v>
      </c>
    </row>
    <row r="299" spans="1:25" hidden="1" x14ac:dyDescent="0.25">
      <c r="A299">
        <v>297</v>
      </c>
      <c r="B299" t="b">
        <f>AND(Table2[[#This Row],[Row Labels]]&gt;=Sheet5!$J$43,Table2[[#This Row],[Row Labels]]&lt;=Sheet5!$K$43)</f>
        <v>0</v>
      </c>
      <c r="C299">
        <v>0.49540000000000001</v>
      </c>
      <c r="D299">
        <f>-Table2[[#This Row],[dry_line]]</f>
        <v>-0.49540000000000001</v>
      </c>
      <c r="E299">
        <v>-0.82809999999999995</v>
      </c>
      <c r="F299">
        <v>0.42549999999999999</v>
      </c>
      <c r="G299">
        <v>-0.90080000000000005</v>
      </c>
      <c r="H299">
        <v>-8.6900000000000005E-2</v>
      </c>
      <c r="I299">
        <v>256.59039999999999</v>
      </c>
      <c r="J299">
        <v>324.68340000000001</v>
      </c>
      <c r="K299">
        <v>2.2534000000000001</v>
      </c>
      <c r="L299">
        <v>1</v>
      </c>
      <c r="M299">
        <v>1449.2209999999995</v>
      </c>
      <c r="N299">
        <f>-Table2[[#This Row],[right3]]</f>
        <v>-5.55</v>
      </c>
      <c r="O299">
        <v>4.75</v>
      </c>
      <c r="P299">
        <v>5.55</v>
      </c>
      <c r="Q299">
        <f>Table2[[#This Row],[x2]]+Table2[[#This Row],[x]]*Table2[[#This Row],[right3]]</f>
        <v>258.95192499999996</v>
      </c>
      <c r="R299">
        <f>Table2[[#This Row],[y2]]+Table2[[#This Row],[y]]*Table2[[#This Row],[right3]]</f>
        <v>319.68396000000001</v>
      </c>
      <c r="S299" s="1">
        <f>Table2[[#This Row],[x2]]-Table2[[#This Row],[x]]*Table2[[#This Row],[left]]</f>
        <v>254.56927499999998</v>
      </c>
      <c r="T299" s="1">
        <f>Table2[[#This Row],[y2]]-Table2[[#This Row],[y]]*Table2[[#This Row],[left]]</f>
        <v>328.9622</v>
      </c>
      <c r="U299" s="3">
        <f>Table2[[#This Row],[x2]]+Table2[[#This Row],[x]]*Table2[[#This Row],[dry_line]]</f>
        <v>256.8011927</v>
      </c>
      <c r="V299" s="3">
        <f>Table2[[#This Row],[y2]]+Table2[[#This Row],[y]]*Table2[[#This Row],[dry_line]]</f>
        <v>324.23714368000003</v>
      </c>
      <c r="W299" s="3">
        <f>Table2[[#This Row],[z2]]+Table2[[#This Row],[z]]*Table2[[#This Row],[dry_line]]</f>
        <v>2.2103497400000003</v>
      </c>
      <c r="X299" s="3">
        <f>-Table2[[#This Row],[right3]]+Table2[[#This Row],[dry_line]]</f>
        <v>-5.0545999999999998</v>
      </c>
      <c r="Y299" s="3">
        <f>Table2[[#This Row],[left]]+Table2[[#This Row],[dry_line]]</f>
        <v>5.2454000000000001</v>
      </c>
    </row>
    <row r="300" spans="1:25" hidden="1" x14ac:dyDescent="0.25">
      <c r="A300">
        <v>298</v>
      </c>
      <c r="B300" t="b">
        <f>AND(Table2[[#This Row],[Row Labels]]&gt;=Sheet5!$J$43,Table2[[#This Row],[Row Labels]]&lt;=Sheet5!$K$43)</f>
        <v>0</v>
      </c>
      <c r="C300">
        <v>1.0079</v>
      </c>
      <c r="D300">
        <f>-Table2[[#This Row],[dry_line]]</f>
        <v>-1.0079</v>
      </c>
      <c r="E300">
        <v>-0.57110000000000005</v>
      </c>
      <c r="F300">
        <v>0.40300000000000002</v>
      </c>
      <c r="G300">
        <v>-0.91139999999999999</v>
      </c>
      <c r="H300">
        <v>-8.3799999999999999E-2</v>
      </c>
      <c r="I300">
        <v>261.19740000000002</v>
      </c>
      <c r="J300">
        <v>326.75639999999999</v>
      </c>
      <c r="K300">
        <v>2.6055999999999999</v>
      </c>
      <c r="L300">
        <v>1</v>
      </c>
      <c r="M300">
        <v>1454.2860000000001</v>
      </c>
      <c r="N300">
        <f>-Table2[[#This Row],[right3]]</f>
        <v>-5.75</v>
      </c>
      <c r="O300">
        <v>4.7750000000000004</v>
      </c>
      <c r="P300">
        <v>5.75</v>
      </c>
      <c r="Q300">
        <f>Table2[[#This Row],[x2]]+Table2[[#This Row],[x]]*Table2[[#This Row],[right3]]</f>
        <v>263.51465000000002</v>
      </c>
      <c r="R300">
        <f>Table2[[#This Row],[y2]]+Table2[[#This Row],[y]]*Table2[[#This Row],[right3]]</f>
        <v>321.51585</v>
      </c>
      <c r="S300" s="1">
        <f>Table2[[#This Row],[x2]]-Table2[[#This Row],[x]]*Table2[[#This Row],[left]]</f>
        <v>259.27307500000001</v>
      </c>
      <c r="T300" s="1">
        <f>Table2[[#This Row],[y2]]-Table2[[#This Row],[y]]*Table2[[#This Row],[left]]</f>
        <v>331.10833500000001</v>
      </c>
      <c r="U300" s="3">
        <f>Table2[[#This Row],[x2]]+Table2[[#This Row],[x]]*Table2[[#This Row],[dry_line]]</f>
        <v>261.6035837</v>
      </c>
      <c r="V300" s="3">
        <f>Table2[[#This Row],[y2]]+Table2[[#This Row],[y]]*Table2[[#This Row],[dry_line]]</f>
        <v>325.83779993999997</v>
      </c>
      <c r="W300" s="3">
        <f>Table2[[#This Row],[z2]]+Table2[[#This Row],[z]]*Table2[[#This Row],[dry_line]]</f>
        <v>2.5211379799999998</v>
      </c>
      <c r="X300" s="3">
        <f>-Table2[[#This Row],[right3]]+Table2[[#This Row],[dry_line]]</f>
        <v>-4.7420999999999998</v>
      </c>
      <c r="Y300" s="3">
        <f>Table2[[#This Row],[left]]+Table2[[#This Row],[dry_line]]</f>
        <v>5.7829000000000006</v>
      </c>
    </row>
    <row r="301" spans="1:25" hidden="1" x14ac:dyDescent="0.25">
      <c r="A301">
        <v>299</v>
      </c>
      <c r="B301" t="b">
        <f>AND(Table2[[#This Row],[Row Labels]]&gt;=Sheet5!$J$43,Table2[[#This Row],[Row Labels]]&lt;=Sheet5!$K$43)</f>
        <v>0</v>
      </c>
      <c r="C301">
        <v>1.5329999999999999</v>
      </c>
      <c r="D301">
        <f>-Table2[[#This Row],[dry_line]]</f>
        <v>-1.5329999999999999</v>
      </c>
      <c r="E301">
        <v>-0.30509999999999998</v>
      </c>
      <c r="F301">
        <v>0.37840000000000001</v>
      </c>
      <c r="G301">
        <v>-0.92200000000000004</v>
      </c>
      <c r="H301">
        <v>-8.2199999999999995E-2</v>
      </c>
      <c r="I301">
        <v>265.79790000000003</v>
      </c>
      <c r="J301">
        <v>328.68970000000002</v>
      </c>
      <c r="K301">
        <v>2.9666999999999999</v>
      </c>
      <c r="L301">
        <v>1</v>
      </c>
      <c r="M301">
        <v>1459.2890000000007</v>
      </c>
      <c r="N301">
        <f>-Table2[[#This Row],[right3]]</f>
        <v>-4.625</v>
      </c>
      <c r="O301">
        <v>4.8250000000000002</v>
      </c>
      <c r="P301">
        <v>4.625</v>
      </c>
      <c r="Q301">
        <f>Table2[[#This Row],[x2]]+Table2[[#This Row],[x]]*Table2[[#This Row],[right3]]</f>
        <v>267.548</v>
      </c>
      <c r="R301">
        <f>Table2[[#This Row],[y2]]+Table2[[#This Row],[y]]*Table2[[#This Row],[right3]]</f>
        <v>324.42545000000001</v>
      </c>
      <c r="S301" s="1">
        <f>Table2[[#This Row],[x2]]-Table2[[#This Row],[x]]*Table2[[#This Row],[left]]</f>
        <v>263.97212000000002</v>
      </c>
      <c r="T301" s="1">
        <f>Table2[[#This Row],[y2]]-Table2[[#This Row],[y]]*Table2[[#This Row],[left]]</f>
        <v>333.13835</v>
      </c>
      <c r="U301" s="3">
        <f>Table2[[#This Row],[x2]]+Table2[[#This Row],[x]]*Table2[[#This Row],[dry_line]]</f>
        <v>266.37798720000001</v>
      </c>
      <c r="V301" s="3">
        <f>Table2[[#This Row],[y2]]+Table2[[#This Row],[y]]*Table2[[#This Row],[dry_line]]</f>
        <v>327.276274</v>
      </c>
      <c r="W301" s="3">
        <f>Table2[[#This Row],[z2]]+Table2[[#This Row],[z]]*Table2[[#This Row],[dry_line]]</f>
        <v>2.8406873999999998</v>
      </c>
      <c r="X301" s="3">
        <f>-Table2[[#This Row],[right3]]+Table2[[#This Row],[dry_line]]</f>
        <v>-3.0920000000000001</v>
      </c>
      <c r="Y301" s="3">
        <f>Table2[[#This Row],[left]]+Table2[[#This Row],[dry_line]]</f>
        <v>6.3580000000000005</v>
      </c>
    </row>
    <row r="302" spans="1:25" hidden="1" x14ac:dyDescent="0.25">
      <c r="A302">
        <v>300</v>
      </c>
      <c r="B302" t="b">
        <f>AND(Table2[[#This Row],[Row Labels]]&gt;=Sheet5!$J$43,Table2[[#This Row],[Row Labels]]&lt;=Sheet5!$K$43)</f>
        <v>0</v>
      </c>
      <c r="C302">
        <v>2.0099</v>
      </c>
      <c r="D302">
        <f>-Table2[[#This Row],[dry_line]]</f>
        <v>-2.0099</v>
      </c>
      <c r="E302">
        <v>-6.6900000000000001E-2</v>
      </c>
      <c r="F302">
        <v>0.35010000000000002</v>
      </c>
      <c r="G302">
        <v>-0.93269999999999997</v>
      </c>
      <c r="H302">
        <v>-8.6599999999999996E-2</v>
      </c>
      <c r="I302">
        <v>270.54860000000002</v>
      </c>
      <c r="J302">
        <v>330.53370000000001</v>
      </c>
      <c r="K302">
        <v>3.3001999999999998</v>
      </c>
      <c r="L302">
        <v>1</v>
      </c>
      <c r="M302">
        <v>1464.3960000000006</v>
      </c>
      <c r="N302">
        <f>-Table2[[#This Row],[right3]]</f>
        <v>-16.274999999999999</v>
      </c>
      <c r="O302">
        <v>4.8499999999999996</v>
      </c>
      <c r="P302">
        <v>16.274999999999999</v>
      </c>
      <c r="Q302">
        <f>Table2[[#This Row],[x2]]+Table2[[#This Row],[x]]*Table2[[#This Row],[right3]]</f>
        <v>276.24647750000003</v>
      </c>
      <c r="R302">
        <f>Table2[[#This Row],[y2]]+Table2[[#This Row],[y]]*Table2[[#This Row],[right3]]</f>
        <v>315.35400750000002</v>
      </c>
      <c r="S302" s="1">
        <f>Table2[[#This Row],[x2]]-Table2[[#This Row],[x]]*Table2[[#This Row],[left]]</f>
        <v>268.850615</v>
      </c>
      <c r="T302" s="1">
        <f>Table2[[#This Row],[y2]]-Table2[[#This Row],[y]]*Table2[[#This Row],[left]]</f>
        <v>335.05729500000001</v>
      </c>
      <c r="U302" s="3">
        <f>Table2[[#This Row],[x2]]+Table2[[#This Row],[x]]*Table2[[#This Row],[dry_line]]</f>
        <v>271.25226599000001</v>
      </c>
      <c r="V302" s="3">
        <f>Table2[[#This Row],[y2]]+Table2[[#This Row],[y]]*Table2[[#This Row],[dry_line]]</f>
        <v>328.65906626999998</v>
      </c>
      <c r="W302" s="3">
        <f>Table2[[#This Row],[z2]]+Table2[[#This Row],[z]]*Table2[[#This Row],[dry_line]]</f>
        <v>3.1261426599999997</v>
      </c>
      <c r="X302" s="3">
        <f>-Table2[[#This Row],[right3]]+Table2[[#This Row],[dry_line]]</f>
        <v>-14.265099999999999</v>
      </c>
      <c r="Y302" s="3">
        <f>Table2[[#This Row],[left]]+Table2[[#This Row],[dry_line]]</f>
        <v>6.8598999999999997</v>
      </c>
    </row>
    <row r="303" spans="1:25" hidden="1" x14ac:dyDescent="0.25">
      <c r="A303">
        <v>301</v>
      </c>
      <c r="B303" t="b">
        <f>AND(Table2[[#This Row],[Row Labels]]&gt;=Sheet5!$J$43,Table2[[#This Row],[Row Labels]]&lt;=Sheet5!$K$43)</f>
        <v>0</v>
      </c>
      <c r="C303">
        <v>2.3271999999999999</v>
      </c>
      <c r="D303">
        <f>-Table2[[#This Row],[dry_line]]</f>
        <v>-2.3271999999999999</v>
      </c>
      <c r="E303">
        <v>6.2899999999999998E-2</v>
      </c>
      <c r="F303">
        <v>0.3155</v>
      </c>
      <c r="G303">
        <v>-0.94430000000000003</v>
      </c>
      <c r="H303">
        <v>-9.3200000000000005E-2</v>
      </c>
      <c r="I303">
        <v>275.31099999999998</v>
      </c>
      <c r="J303">
        <v>332.20370000000003</v>
      </c>
      <c r="K303">
        <v>3.5596000000000001</v>
      </c>
      <c r="L303">
        <v>1</v>
      </c>
      <c r="M303">
        <v>1469.4490000000005</v>
      </c>
      <c r="N303">
        <f>-Table2[[#This Row],[right3]]</f>
        <v>-14.574999999999999</v>
      </c>
      <c r="O303">
        <v>4.9249999999999998</v>
      </c>
      <c r="P303">
        <v>14.574999999999999</v>
      </c>
      <c r="Q303">
        <f>Table2[[#This Row],[x2]]+Table2[[#This Row],[x]]*Table2[[#This Row],[right3]]</f>
        <v>279.90941249999997</v>
      </c>
      <c r="R303">
        <f>Table2[[#This Row],[y2]]+Table2[[#This Row],[y]]*Table2[[#This Row],[right3]]</f>
        <v>318.44052750000003</v>
      </c>
      <c r="S303" s="1">
        <f>Table2[[#This Row],[x2]]-Table2[[#This Row],[x]]*Table2[[#This Row],[left]]</f>
        <v>273.75716249999999</v>
      </c>
      <c r="T303" s="1">
        <f>Table2[[#This Row],[y2]]-Table2[[#This Row],[y]]*Table2[[#This Row],[left]]</f>
        <v>336.8543775</v>
      </c>
      <c r="U303" s="3">
        <f>Table2[[#This Row],[x2]]+Table2[[#This Row],[x]]*Table2[[#This Row],[dry_line]]</f>
        <v>276.04523159999997</v>
      </c>
      <c r="V303" s="3">
        <f>Table2[[#This Row],[y2]]+Table2[[#This Row],[y]]*Table2[[#This Row],[dry_line]]</f>
        <v>330.00612504000003</v>
      </c>
      <c r="W303" s="3">
        <f>Table2[[#This Row],[z2]]+Table2[[#This Row],[z]]*Table2[[#This Row],[dry_line]]</f>
        <v>3.3427049600000003</v>
      </c>
      <c r="X303" s="3">
        <f>-Table2[[#This Row],[right3]]+Table2[[#This Row],[dry_line]]</f>
        <v>-12.2478</v>
      </c>
      <c r="Y303" s="3">
        <f>Table2[[#This Row],[left]]+Table2[[#This Row],[dry_line]]</f>
        <v>7.2522000000000002</v>
      </c>
    </row>
    <row r="304" spans="1:25" hidden="1" x14ac:dyDescent="0.25">
      <c r="A304">
        <v>302</v>
      </c>
      <c r="B304" t="b">
        <f>AND(Table2[[#This Row],[Row Labels]]&gt;=Sheet5!$J$43,Table2[[#This Row],[Row Labels]]&lt;=Sheet5!$K$43)</f>
        <v>0</v>
      </c>
      <c r="C304">
        <v>2.5175000000000001</v>
      </c>
      <c r="D304">
        <f>-Table2[[#This Row],[dry_line]]</f>
        <v>-2.5175000000000001</v>
      </c>
      <c r="E304">
        <v>7.8700000000000006E-2</v>
      </c>
      <c r="F304">
        <v>0.28000000000000003</v>
      </c>
      <c r="G304">
        <v>-0.95440000000000003</v>
      </c>
      <c r="H304">
        <v>-0.1031</v>
      </c>
      <c r="I304">
        <v>280.16079999999999</v>
      </c>
      <c r="J304">
        <v>333.69170000000003</v>
      </c>
      <c r="K304">
        <v>3.7972000000000001</v>
      </c>
      <c r="L304">
        <v>1</v>
      </c>
      <c r="M304">
        <v>1474.5280000000002</v>
      </c>
      <c r="N304">
        <f>-Table2[[#This Row],[right3]]</f>
        <v>-13.75</v>
      </c>
      <c r="O304">
        <v>5.0750000000000002</v>
      </c>
      <c r="P304">
        <v>13.75</v>
      </c>
      <c r="Q304">
        <f>Table2[[#This Row],[x2]]+Table2[[#This Row],[x]]*Table2[[#This Row],[right3]]</f>
        <v>284.01080000000002</v>
      </c>
      <c r="R304">
        <f>Table2[[#This Row],[y2]]+Table2[[#This Row],[y]]*Table2[[#This Row],[right3]]</f>
        <v>320.56870000000004</v>
      </c>
      <c r="S304" s="1">
        <f>Table2[[#This Row],[x2]]-Table2[[#This Row],[x]]*Table2[[#This Row],[left]]</f>
        <v>278.7398</v>
      </c>
      <c r="T304" s="1">
        <f>Table2[[#This Row],[y2]]-Table2[[#This Row],[y]]*Table2[[#This Row],[left]]</f>
        <v>338.53528</v>
      </c>
      <c r="U304" s="3">
        <f>Table2[[#This Row],[x2]]+Table2[[#This Row],[x]]*Table2[[#This Row],[dry_line]]</f>
        <v>280.8657</v>
      </c>
      <c r="V304" s="3">
        <f>Table2[[#This Row],[y2]]+Table2[[#This Row],[y]]*Table2[[#This Row],[dry_line]]</f>
        <v>331.28899800000005</v>
      </c>
      <c r="W304" s="3">
        <f>Table2[[#This Row],[z2]]+Table2[[#This Row],[z]]*Table2[[#This Row],[dry_line]]</f>
        <v>3.5376457500000003</v>
      </c>
      <c r="X304" s="3">
        <f>-Table2[[#This Row],[right3]]+Table2[[#This Row],[dry_line]]</f>
        <v>-11.2325</v>
      </c>
      <c r="Y304" s="3">
        <f>Table2[[#This Row],[left]]+Table2[[#This Row],[dry_line]]</f>
        <v>7.5925000000000002</v>
      </c>
    </row>
    <row r="305" spans="1:25" hidden="1" x14ac:dyDescent="0.25">
      <c r="A305">
        <v>303</v>
      </c>
      <c r="B305" t="b">
        <f>AND(Table2[[#This Row],[Row Labels]]&gt;=Sheet5!$J$43,Table2[[#This Row],[Row Labels]]&lt;=Sheet5!$K$43)</f>
        <v>0</v>
      </c>
      <c r="C305">
        <v>2.6191</v>
      </c>
      <c r="D305">
        <f>-Table2[[#This Row],[dry_line]]</f>
        <v>-2.6191</v>
      </c>
      <c r="E305">
        <v>4.3400000000000001E-2</v>
      </c>
      <c r="F305">
        <v>0.24590000000000001</v>
      </c>
      <c r="G305">
        <v>-0.96209999999999996</v>
      </c>
      <c r="H305">
        <v>-0.1177</v>
      </c>
      <c r="I305">
        <v>285.01639999999998</v>
      </c>
      <c r="J305">
        <v>335.00229999999999</v>
      </c>
      <c r="K305">
        <v>4.0282</v>
      </c>
      <c r="L305">
        <v>1</v>
      </c>
      <c r="M305">
        <v>1479.5619999999999</v>
      </c>
      <c r="N305">
        <f>-Table2[[#This Row],[right3]]</f>
        <v>-12.725</v>
      </c>
      <c r="O305">
        <v>5.15</v>
      </c>
      <c r="P305">
        <v>12.725</v>
      </c>
      <c r="Q305">
        <f>Table2[[#This Row],[x2]]+Table2[[#This Row],[x]]*Table2[[#This Row],[right3]]</f>
        <v>288.14547749999997</v>
      </c>
      <c r="R305">
        <f>Table2[[#This Row],[y2]]+Table2[[#This Row],[y]]*Table2[[#This Row],[right3]]</f>
        <v>322.75957749999998</v>
      </c>
      <c r="S305" s="1">
        <f>Table2[[#This Row],[x2]]-Table2[[#This Row],[x]]*Table2[[#This Row],[left]]</f>
        <v>283.75001499999996</v>
      </c>
      <c r="T305" s="1">
        <f>Table2[[#This Row],[y2]]-Table2[[#This Row],[y]]*Table2[[#This Row],[left]]</f>
        <v>339.95711499999999</v>
      </c>
      <c r="U305" s="3">
        <f>Table2[[#This Row],[x2]]+Table2[[#This Row],[x]]*Table2[[#This Row],[dry_line]]</f>
        <v>285.66043668999998</v>
      </c>
      <c r="V305" s="3">
        <f>Table2[[#This Row],[y2]]+Table2[[#This Row],[y]]*Table2[[#This Row],[dry_line]]</f>
        <v>332.48246388999996</v>
      </c>
      <c r="W305" s="3">
        <f>Table2[[#This Row],[z2]]+Table2[[#This Row],[z]]*Table2[[#This Row],[dry_line]]</f>
        <v>3.71993193</v>
      </c>
      <c r="X305" s="3">
        <f>-Table2[[#This Row],[right3]]+Table2[[#This Row],[dry_line]]</f>
        <v>-10.1059</v>
      </c>
      <c r="Y305" s="3">
        <f>Table2[[#This Row],[left]]+Table2[[#This Row],[dry_line]]</f>
        <v>7.7690999999999999</v>
      </c>
    </row>
    <row r="306" spans="1:25" hidden="1" x14ac:dyDescent="0.25">
      <c r="A306">
        <v>304</v>
      </c>
      <c r="B306" t="b">
        <f>AND(Table2[[#This Row],[Row Labels]]&gt;=Sheet5!$J$43,Table2[[#This Row],[Row Labels]]&lt;=Sheet5!$K$43)</f>
        <v>0</v>
      </c>
      <c r="C306">
        <v>2.6362000000000001</v>
      </c>
      <c r="D306">
        <f>-Table2[[#This Row],[dry_line]]</f>
        <v>-2.6362000000000001</v>
      </c>
      <c r="E306">
        <v>-3.1600000000000003E-2</v>
      </c>
      <c r="F306">
        <v>0.2122</v>
      </c>
      <c r="G306">
        <v>-0.96930000000000005</v>
      </c>
      <c r="H306">
        <v>-0.124</v>
      </c>
      <c r="I306">
        <v>289.94299999999998</v>
      </c>
      <c r="J306">
        <v>336.14109999999999</v>
      </c>
      <c r="K306">
        <v>4.2519</v>
      </c>
      <c r="L306">
        <v>1</v>
      </c>
      <c r="M306">
        <v>1484.6239999999998</v>
      </c>
      <c r="N306">
        <f>-Table2[[#This Row],[right3]]</f>
        <v>-11.15</v>
      </c>
      <c r="O306">
        <v>5.2750000000000004</v>
      </c>
      <c r="P306">
        <v>11.15</v>
      </c>
      <c r="Q306">
        <f>Table2[[#This Row],[x2]]+Table2[[#This Row],[x]]*Table2[[#This Row],[right3]]</f>
        <v>292.30903000000001</v>
      </c>
      <c r="R306">
        <f>Table2[[#This Row],[y2]]+Table2[[#This Row],[y]]*Table2[[#This Row],[right3]]</f>
        <v>325.33340499999997</v>
      </c>
      <c r="S306" s="1">
        <f>Table2[[#This Row],[x2]]-Table2[[#This Row],[x]]*Table2[[#This Row],[left]]</f>
        <v>288.823645</v>
      </c>
      <c r="T306" s="1">
        <f>Table2[[#This Row],[y2]]-Table2[[#This Row],[y]]*Table2[[#This Row],[left]]</f>
        <v>341.25415750000002</v>
      </c>
      <c r="U306" s="3">
        <f>Table2[[#This Row],[x2]]+Table2[[#This Row],[x]]*Table2[[#This Row],[dry_line]]</f>
        <v>290.50240163999996</v>
      </c>
      <c r="V306" s="3">
        <f>Table2[[#This Row],[y2]]+Table2[[#This Row],[y]]*Table2[[#This Row],[dry_line]]</f>
        <v>333.58583133999997</v>
      </c>
      <c r="W306" s="3">
        <f>Table2[[#This Row],[z2]]+Table2[[#This Row],[z]]*Table2[[#This Row],[dry_line]]</f>
        <v>3.9250112000000001</v>
      </c>
      <c r="X306" s="3">
        <f>-Table2[[#This Row],[right3]]+Table2[[#This Row],[dry_line]]</f>
        <v>-8.5137999999999998</v>
      </c>
      <c r="Y306" s="3">
        <f>Table2[[#This Row],[left]]+Table2[[#This Row],[dry_line]]</f>
        <v>7.9112000000000009</v>
      </c>
    </row>
    <row r="307" spans="1:25" hidden="1" x14ac:dyDescent="0.25">
      <c r="A307">
        <v>305</v>
      </c>
      <c r="B307" t="b">
        <f>AND(Table2[[#This Row],[Row Labels]]&gt;=Sheet5!$J$43,Table2[[#This Row],[Row Labels]]&lt;=Sheet5!$K$43)</f>
        <v>0</v>
      </c>
      <c r="C307">
        <v>2.5912999999999999</v>
      </c>
      <c r="D307">
        <f>-Table2[[#This Row],[dry_line]]</f>
        <v>-2.5912999999999999</v>
      </c>
      <c r="E307">
        <v>-0.1081</v>
      </c>
      <c r="F307">
        <v>0.184</v>
      </c>
      <c r="G307">
        <v>-0.97499999999999998</v>
      </c>
      <c r="H307">
        <v>-0.12429999999999999</v>
      </c>
      <c r="I307">
        <v>294.87020000000001</v>
      </c>
      <c r="J307">
        <v>337.10489999999999</v>
      </c>
      <c r="K307">
        <v>4.4565000000000001</v>
      </c>
      <c r="L307">
        <v>1</v>
      </c>
      <c r="M307">
        <v>1489.6479999999992</v>
      </c>
      <c r="N307">
        <f>-Table2[[#This Row],[right3]]</f>
        <v>-9.7750000000000004</v>
      </c>
      <c r="O307">
        <v>5.35</v>
      </c>
      <c r="P307">
        <v>9.7750000000000004</v>
      </c>
      <c r="Q307">
        <f>Table2[[#This Row],[x2]]+Table2[[#This Row],[x]]*Table2[[#This Row],[right3]]</f>
        <v>296.66880000000003</v>
      </c>
      <c r="R307">
        <f>Table2[[#This Row],[y2]]+Table2[[#This Row],[y]]*Table2[[#This Row],[right3]]</f>
        <v>327.574275</v>
      </c>
      <c r="S307" s="1">
        <f>Table2[[#This Row],[x2]]-Table2[[#This Row],[x]]*Table2[[#This Row],[left]]</f>
        <v>293.88580000000002</v>
      </c>
      <c r="T307" s="1">
        <f>Table2[[#This Row],[y2]]-Table2[[#This Row],[y]]*Table2[[#This Row],[left]]</f>
        <v>342.32114999999999</v>
      </c>
      <c r="U307" s="3">
        <f>Table2[[#This Row],[x2]]+Table2[[#This Row],[x]]*Table2[[#This Row],[dry_line]]</f>
        <v>295.34699920000003</v>
      </c>
      <c r="V307" s="3">
        <f>Table2[[#This Row],[y2]]+Table2[[#This Row],[y]]*Table2[[#This Row],[dry_line]]</f>
        <v>334.57838249999998</v>
      </c>
      <c r="W307" s="3">
        <f>Table2[[#This Row],[z2]]+Table2[[#This Row],[z]]*Table2[[#This Row],[dry_line]]</f>
        <v>4.1344014100000006</v>
      </c>
      <c r="X307" s="3">
        <f>-Table2[[#This Row],[right3]]+Table2[[#This Row],[dry_line]]</f>
        <v>-7.1837</v>
      </c>
      <c r="Y307" s="3">
        <f>Table2[[#This Row],[left]]+Table2[[#This Row],[dry_line]]</f>
        <v>7.9413</v>
      </c>
    </row>
    <row r="308" spans="1:25" hidden="1" x14ac:dyDescent="0.25">
      <c r="A308">
        <v>306</v>
      </c>
      <c r="B308" t="b">
        <f>AND(Table2[[#This Row],[Row Labels]]&gt;=Sheet5!$J$43,Table2[[#This Row],[Row Labels]]&lt;=Sheet5!$K$43)</f>
        <v>0</v>
      </c>
      <c r="C308">
        <v>2.5404</v>
      </c>
      <c r="D308">
        <f>-Table2[[#This Row],[dry_line]]</f>
        <v>-2.5404</v>
      </c>
      <c r="E308">
        <v>-0.17460000000000001</v>
      </c>
      <c r="F308">
        <v>0.15909999999999999</v>
      </c>
      <c r="G308">
        <v>-0.97970000000000002</v>
      </c>
      <c r="H308">
        <v>-0.1217</v>
      </c>
      <c r="I308">
        <v>299.94310000000002</v>
      </c>
      <c r="J308">
        <v>337.97809999999998</v>
      </c>
      <c r="K308">
        <v>4.6475</v>
      </c>
      <c r="L308">
        <v>1</v>
      </c>
      <c r="M308">
        <v>1494.7990000000009</v>
      </c>
      <c r="N308">
        <f>-Table2[[#This Row],[right3]]</f>
        <v>-8.5250000000000004</v>
      </c>
      <c r="O308">
        <v>5.45</v>
      </c>
      <c r="P308">
        <v>8.5250000000000004</v>
      </c>
      <c r="Q308">
        <f>Table2[[#This Row],[x2]]+Table2[[#This Row],[x]]*Table2[[#This Row],[right3]]</f>
        <v>301.29942750000004</v>
      </c>
      <c r="R308">
        <f>Table2[[#This Row],[y2]]+Table2[[#This Row],[y]]*Table2[[#This Row],[right3]]</f>
        <v>329.62615749999998</v>
      </c>
      <c r="S308" s="1">
        <f>Table2[[#This Row],[x2]]-Table2[[#This Row],[x]]*Table2[[#This Row],[left]]</f>
        <v>299.07600500000001</v>
      </c>
      <c r="T308" s="1">
        <f>Table2[[#This Row],[y2]]-Table2[[#This Row],[y]]*Table2[[#This Row],[left]]</f>
        <v>343.31746499999997</v>
      </c>
      <c r="U308" s="3">
        <f>Table2[[#This Row],[x2]]+Table2[[#This Row],[x]]*Table2[[#This Row],[dry_line]]</f>
        <v>300.34727764000002</v>
      </c>
      <c r="V308" s="3">
        <f>Table2[[#This Row],[y2]]+Table2[[#This Row],[y]]*Table2[[#This Row],[dry_line]]</f>
        <v>335.48927011999996</v>
      </c>
      <c r="W308" s="3">
        <f>Table2[[#This Row],[z2]]+Table2[[#This Row],[z]]*Table2[[#This Row],[dry_line]]</f>
        <v>4.3383333200000003</v>
      </c>
      <c r="X308" s="3">
        <f>-Table2[[#This Row],[right3]]+Table2[[#This Row],[dry_line]]</f>
        <v>-5.9846000000000004</v>
      </c>
      <c r="Y308" s="3">
        <f>Table2[[#This Row],[left]]+Table2[[#This Row],[dry_line]]</f>
        <v>7.9904000000000002</v>
      </c>
    </row>
    <row r="309" spans="1:25" hidden="1" x14ac:dyDescent="0.25">
      <c r="A309">
        <v>307</v>
      </c>
      <c r="B309" t="b">
        <f>AND(Table2[[#This Row],[Row Labels]]&gt;=Sheet5!$J$43,Table2[[#This Row],[Row Labels]]&lt;=Sheet5!$K$43)</f>
        <v>0</v>
      </c>
      <c r="C309">
        <v>2.4710999999999999</v>
      </c>
      <c r="D309">
        <f>-Table2[[#This Row],[dry_line]]</f>
        <v>-2.4710999999999999</v>
      </c>
      <c r="E309">
        <v>-0.27360000000000001</v>
      </c>
      <c r="F309">
        <v>0.13439999999999999</v>
      </c>
      <c r="G309">
        <v>-0.98399999999999999</v>
      </c>
      <c r="H309">
        <v>-0.1173</v>
      </c>
      <c r="I309">
        <v>304.92</v>
      </c>
      <c r="J309">
        <v>338.69159999999999</v>
      </c>
      <c r="K309">
        <v>4.8166000000000002</v>
      </c>
      <c r="L309">
        <v>1</v>
      </c>
      <c r="M309">
        <v>1499.83</v>
      </c>
      <c r="N309">
        <f>-Table2[[#This Row],[right3]]</f>
        <v>-7.65</v>
      </c>
      <c r="O309">
        <v>5.4</v>
      </c>
      <c r="P309">
        <v>7.65</v>
      </c>
      <c r="Q309">
        <f>Table2[[#This Row],[x2]]+Table2[[#This Row],[x]]*Table2[[#This Row],[right3]]</f>
        <v>305.94816000000003</v>
      </c>
      <c r="R309">
        <f>Table2[[#This Row],[y2]]+Table2[[#This Row],[y]]*Table2[[#This Row],[right3]]</f>
        <v>331.16399999999999</v>
      </c>
      <c r="S309" s="1">
        <f>Table2[[#This Row],[x2]]-Table2[[#This Row],[x]]*Table2[[#This Row],[left]]</f>
        <v>304.19424000000004</v>
      </c>
      <c r="T309" s="1">
        <f>Table2[[#This Row],[y2]]-Table2[[#This Row],[y]]*Table2[[#This Row],[left]]</f>
        <v>344.0052</v>
      </c>
      <c r="U309" s="3">
        <f>Table2[[#This Row],[x2]]+Table2[[#This Row],[x]]*Table2[[#This Row],[dry_line]]</f>
        <v>305.25211583999999</v>
      </c>
      <c r="V309" s="3">
        <f>Table2[[#This Row],[y2]]+Table2[[#This Row],[y]]*Table2[[#This Row],[dry_line]]</f>
        <v>336.26003759999998</v>
      </c>
      <c r="W309" s="3">
        <f>Table2[[#This Row],[z2]]+Table2[[#This Row],[z]]*Table2[[#This Row],[dry_line]]</f>
        <v>4.5267399700000004</v>
      </c>
      <c r="X309" s="3">
        <f>-Table2[[#This Row],[right3]]+Table2[[#This Row],[dry_line]]</f>
        <v>-5.1789000000000005</v>
      </c>
      <c r="Y309" s="3">
        <f>Table2[[#This Row],[left]]+Table2[[#This Row],[dry_line]]</f>
        <v>7.8711000000000002</v>
      </c>
    </row>
    <row r="310" spans="1:25" hidden="1" x14ac:dyDescent="0.25">
      <c r="A310">
        <v>308</v>
      </c>
      <c r="B310" t="b">
        <f>AND(Table2[[#This Row],[Row Labels]]&gt;=Sheet5!$J$43,Table2[[#This Row],[Row Labels]]&lt;=Sheet5!$K$43)</f>
        <v>0</v>
      </c>
      <c r="C310">
        <v>2.3679000000000001</v>
      </c>
      <c r="D310">
        <f>-Table2[[#This Row],[dry_line]]</f>
        <v>-2.3679000000000001</v>
      </c>
      <c r="E310">
        <v>-0.3871</v>
      </c>
      <c r="F310">
        <v>0.1105</v>
      </c>
      <c r="G310">
        <v>-0.98760000000000003</v>
      </c>
      <c r="H310">
        <v>-0.1118</v>
      </c>
      <c r="I310">
        <v>309.88560000000001</v>
      </c>
      <c r="J310">
        <v>339.30259999999998</v>
      </c>
      <c r="K310">
        <v>4.9276999999999997</v>
      </c>
      <c r="L310">
        <v>1</v>
      </c>
      <c r="M310">
        <v>1504.8340000000007</v>
      </c>
      <c r="N310">
        <f>-Table2[[#This Row],[right3]]</f>
        <v>-6.8250000000000002</v>
      </c>
      <c r="O310">
        <v>5.3250000000000002</v>
      </c>
      <c r="P310">
        <v>6.8250000000000002</v>
      </c>
      <c r="Q310">
        <f>Table2[[#This Row],[x2]]+Table2[[#This Row],[x]]*Table2[[#This Row],[right3]]</f>
        <v>310.63976250000002</v>
      </c>
      <c r="R310">
        <f>Table2[[#This Row],[y2]]+Table2[[#This Row],[y]]*Table2[[#This Row],[right3]]</f>
        <v>332.56223</v>
      </c>
      <c r="S310" s="1">
        <f>Table2[[#This Row],[x2]]-Table2[[#This Row],[x]]*Table2[[#This Row],[left]]</f>
        <v>309.29718750000001</v>
      </c>
      <c r="T310" s="1">
        <f>Table2[[#This Row],[y2]]-Table2[[#This Row],[y]]*Table2[[#This Row],[left]]</f>
        <v>344.56156999999996</v>
      </c>
      <c r="U310" s="3">
        <f>Table2[[#This Row],[x2]]+Table2[[#This Row],[x]]*Table2[[#This Row],[dry_line]]</f>
        <v>310.14725295</v>
      </c>
      <c r="V310" s="3">
        <f>Table2[[#This Row],[y2]]+Table2[[#This Row],[y]]*Table2[[#This Row],[dry_line]]</f>
        <v>336.96406195999998</v>
      </c>
      <c r="W310" s="3">
        <f>Table2[[#This Row],[z2]]+Table2[[#This Row],[z]]*Table2[[#This Row],[dry_line]]</f>
        <v>4.6629687799999999</v>
      </c>
      <c r="X310" s="3">
        <f>-Table2[[#This Row],[right3]]+Table2[[#This Row],[dry_line]]</f>
        <v>-4.4571000000000005</v>
      </c>
      <c r="Y310" s="3">
        <f>Table2[[#This Row],[left]]+Table2[[#This Row],[dry_line]]</f>
        <v>7.6928999999999998</v>
      </c>
    </row>
    <row r="311" spans="1:25" hidden="1" x14ac:dyDescent="0.25">
      <c r="A311">
        <v>309</v>
      </c>
      <c r="B311" t="b">
        <f>AND(Table2[[#This Row],[Row Labels]]&gt;=Sheet5!$J$43,Table2[[#This Row],[Row Labels]]&lt;=Sheet5!$K$43)</f>
        <v>0</v>
      </c>
      <c r="C311">
        <v>2.2576999999999998</v>
      </c>
      <c r="D311">
        <f>-Table2[[#This Row],[dry_line]]</f>
        <v>-2.2576999999999998</v>
      </c>
      <c r="E311">
        <v>-0.55030000000000001</v>
      </c>
      <c r="F311">
        <v>8.2799999999999999E-2</v>
      </c>
      <c r="G311">
        <v>-0.99129999999999996</v>
      </c>
      <c r="H311">
        <v>-0.10249999999999999</v>
      </c>
      <c r="I311">
        <v>314.90499999999997</v>
      </c>
      <c r="J311">
        <v>339.78539999999998</v>
      </c>
      <c r="K311">
        <v>5.0415999999999999</v>
      </c>
      <c r="L311">
        <v>1</v>
      </c>
      <c r="M311">
        <v>1509.8780000000006</v>
      </c>
      <c r="N311">
        <f>-Table2[[#This Row],[right3]]</f>
        <v>-6.15</v>
      </c>
      <c r="O311">
        <v>5.2249999999999996</v>
      </c>
      <c r="P311">
        <v>6.15</v>
      </c>
      <c r="Q311">
        <f>Table2[[#This Row],[x2]]+Table2[[#This Row],[x]]*Table2[[#This Row],[right3]]</f>
        <v>315.41422</v>
      </c>
      <c r="R311">
        <f>Table2[[#This Row],[y2]]+Table2[[#This Row],[y]]*Table2[[#This Row],[right3]]</f>
        <v>333.68890499999998</v>
      </c>
      <c r="S311" s="1">
        <f>Table2[[#This Row],[x2]]-Table2[[#This Row],[x]]*Table2[[#This Row],[left]]</f>
        <v>314.47236999999996</v>
      </c>
      <c r="T311" s="1">
        <f>Table2[[#This Row],[y2]]-Table2[[#This Row],[y]]*Table2[[#This Row],[left]]</f>
        <v>344.96494250000001</v>
      </c>
      <c r="U311" s="3">
        <f>Table2[[#This Row],[x2]]+Table2[[#This Row],[x]]*Table2[[#This Row],[dry_line]]</f>
        <v>315.09193755999996</v>
      </c>
      <c r="V311" s="3">
        <f>Table2[[#This Row],[y2]]+Table2[[#This Row],[y]]*Table2[[#This Row],[dry_line]]</f>
        <v>337.54734199000001</v>
      </c>
      <c r="W311" s="3">
        <f>Table2[[#This Row],[z2]]+Table2[[#This Row],[z]]*Table2[[#This Row],[dry_line]]</f>
        <v>4.8101857499999996</v>
      </c>
      <c r="X311" s="3">
        <f>-Table2[[#This Row],[right3]]+Table2[[#This Row],[dry_line]]</f>
        <v>-3.8923000000000005</v>
      </c>
      <c r="Y311" s="3">
        <f>Table2[[#This Row],[left]]+Table2[[#This Row],[dry_line]]</f>
        <v>7.4826999999999995</v>
      </c>
    </row>
    <row r="312" spans="1:25" hidden="1" x14ac:dyDescent="0.25">
      <c r="A312">
        <v>310</v>
      </c>
      <c r="B312" t="b">
        <f>AND(Table2[[#This Row],[Row Labels]]&gt;=Sheet5!$J$43,Table2[[#This Row],[Row Labels]]&lt;=Sheet5!$K$43)</f>
        <v>0</v>
      </c>
      <c r="C312">
        <v>2.0508000000000002</v>
      </c>
      <c r="D312">
        <f>-Table2[[#This Row],[dry_line]]</f>
        <v>-2.0508000000000002</v>
      </c>
      <c r="E312">
        <v>-0.7379</v>
      </c>
      <c r="F312">
        <v>5.8099999999999999E-2</v>
      </c>
      <c r="G312">
        <v>-0.99450000000000005</v>
      </c>
      <c r="H312">
        <v>-8.6800000000000002E-2</v>
      </c>
      <c r="I312">
        <v>319.98399999999998</v>
      </c>
      <c r="J312">
        <v>340.12959999999998</v>
      </c>
      <c r="K312">
        <v>5.0911</v>
      </c>
      <c r="L312">
        <v>1</v>
      </c>
      <c r="M312">
        <v>1514.9689999999991</v>
      </c>
      <c r="N312">
        <f>-Table2[[#This Row],[right3]]</f>
        <v>-5.15</v>
      </c>
      <c r="O312">
        <v>5.0999999999999996</v>
      </c>
      <c r="P312">
        <v>5.15</v>
      </c>
      <c r="Q312">
        <f>Table2[[#This Row],[x2]]+Table2[[#This Row],[x]]*Table2[[#This Row],[right3]]</f>
        <v>320.28321499999998</v>
      </c>
      <c r="R312">
        <f>Table2[[#This Row],[y2]]+Table2[[#This Row],[y]]*Table2[[#This Row],[right3]]</f>
        <v>335.007925</v>
      </c>
      <c r="S312" s="1">
        <f>Table2[[#This Row],[x2]]-Table2[[#This Row],[x]]*Table2[[#This Row],[left]]</f>
        <v>319.68768999999998</v>
      </c>
      <c r="T312" s="1">
        <f>Table2[[#This Row],[y2]]-Table2[[#This Row],[y]]*Table2[[#This Row],[left]]</f>
        <v>345.20155</v>
      </c>
      <c r="U312" s="3">
        <f>Table2[[#This Row],[x2]]+Table2[[#This Row],[x]]*Table2[[#This Row],[dry_line]]</f>
        <v>320.10315148000001</v>
      </c>
      <c r="V312" s="3">
        <f>Table2[[#This Row],[y2]]+Table2[[#This Row],[y]]*Table2[[#This Row],[dry_line]]</f>
        <v>338.09007939999998</v>
      </c>
      <c r="W312" s="3">
        <f>Table2[[#This Row],[z2]]+Table2[[#This Row],[z]]*Table2[[#This Row],[dry_line]]</f>
        <v>4.9130905599999997</v>
      </c>
      <c r="X312" s="3">
        <f>-Table2[[#This Row],[right3]]+Table2[[#This Row],[dry_line]]</f>
        <v>-3.0992000000000002</v>
      </c>
      <c r="Y312" s="3">
        <f>Table2[[#This Row],[left]]+Table2[[#This Row],[dry_line]]</f>
        <v>7.1508000000000003</v>
      </c>
    </row>
    <row r="313" spans="1:25" hidden="1" x14ac:dyDescent="0.25">
      <c r="A313">
        <v>311</v>
      </c>
      <c r="B313" t="b">
        <f>AND(Table2[[#This Row],[Row Labels]]&gt;=Sheet5!$J$43,Table2[[#This Row],[Row Labels]]&lt;=Sheet5!$K$43)</f>
        <v>0</v>
      </c>
      <c r="C313">
        <v>1.86</v>
      </c>
      <c r="D313">
        <f>-Table2[[#This Row],[dry_line]]</f>
        <v>-1.86</v>
      </c>
      <c r="E313">
        <v>-0.91149999999999998</v>
      </c>
      <c r="F313">
        <v>3.7600000000000001E-2</v>
      </c>
      <c r="G313">
        <v>-0.99690000000000001</v>
      </c>
      <c r="H313">
        <v>-6.9500000000000006E-2</v>
      </c>
      <c r="I313">
        <v>325.04079999999999</v>
      </c>
      <c r="J313">
        <v>340.36840000000001</v>
      </c>
      <c r="K313">
        <v>5.1380999999999997</v>
      </c>
      <c r="L313">
        <v>1</v>
      </c>
      <c r="M313">
        <v>1520.0319999999992</v>
      </c>
      <c r="N313">
        <f>-Table2[[#This Row],[right3]]</f>
        <v>-4.2249999999999996</v>
      </c>
      <c r="O313">
        <v>5</v>
      </c>
      <c r="P313">
        <v>4.2249999999999996</v>
      </c>
      <c r="Q313">
        <f>Table2[[#This Row],[x2]]+Table2[[#This Row],[x]]*Table2[[#This Row],[right3]]</f>
        <v>325.19965999999999</v>
      </c>
      <c r="R313">
        <f>Table2[[#This Row],[y2]]+Table2[[#This Row],[y]]*Table2[[#This Row],[right3]]</f>
        <v>336.1564975</v>
      </c>
      <c r="S313" s="1">
        <f>Table2[[#This Row],[x2]]-Table2[[#This Row],[x]]*Table2[[#This Row],[left]]</f>
        <v>324.8528</v>
      </c>
      <c r="T313" s="1">
        <f>Table2[[#This Row],[y2]]-Table2[[#This Row],[y]]*Table2[[#This Row],[left]]</f>
        <v>345.35290000000003</v>
      </c>
      <c r="U313" s="3">
        <f>Table2[[#This Row],[x2]]+Table2[[#This Row],[x]]*Table2[[#This Row],[dry_line]]</f>
        <v>325.11073599999997</v>
      </c>
      <c r="V313" s="3">
        <f>Table2[[#This Row],[y2]]+Table2[[#This Row],[y]]*Table2[[#This Row],[dry_line]]</f>
        <v>338.51416599999999</v>
      </c>
      <c r="W313" s="3">
        <f>Table2[[#This Row],[z2]]+Table2[[#This Row],[z]]*Table2[[#This Row],[dry_line]]</f>
        <v>5.0088299999999997</v>
      </c>
      <c r="X313" s="3">
        <f>-Table2[[#This Row],[right3]]+Table2[[#This Row],[dry_line]]</f>
        <v>-2.3649999999999993</v>
      </c>
      <c r="Y313" s="3">
        <f>Table2[[#This Row],[left]]+Table2[[#This Row],[dry_line]]</f>
        <v>6.86</v>
      </c>
    </row>
    <row r="314" spans="1:25" hidden="1" x14ac:dyDescent="0.25">
      <c r="A314">
        <v>312</v>
      </c>
      <c r="B314" t="b">
        <f>AND(Table2[[#This Row],[Row Labels]]&gt;=Sheet5!$J$43,Table2[[#This Row],[Row Labels]]&lt;=Sheet5!$K$43)</f>
        <v>0</v>
      </c>
      <c r="C314">
        <v>1.5760000000000001</v>
      </c>
      <c r="D314">
        <f>-Table2[[#This Row],[dry_line]]</f>
        <v>-1.5760000000000001</v>
      </c>
      <c r="E314">
        <v>-1.1007</v>
      </c>
      <c r="F314">
        <v>1.7899999999999999E-2</v>
      </c>
      <c r="G314">
        <v>-0.99770000000000003</v>
      </c>
      <c r="H314">
        <v>-6.5100000000000005E-2</v>
      </c>
      <c r="I314">
        <v>330.08690000000001</v>
      </c>
      <c r="J314">
        <v>340.51100000000002</v>
      </c>
      <c r="K314">
        <v>5.0872000000000002</v>
      </c>
      <c r="L314">
        <v>1</v>
      </c>
      <c r="M314">
        <v>1525.08</v>
      </c>
      <c r="N314">
        <f>-Table2[[#This Row],[right3]]</f>
        <v>-4.4000000000000004</v>
      </c>
      <c r="O314">
        <v>4.7750000000000004</v>
      </c>
      <c r="P314">
        <v>4.4000000000000004</v>
      </c>
      <c r="Q314">
        <f>Table2[[#This Row],[x2]]+Table2[[#This Row],[x]]*Table2[[#This Row],[right3]]</f>
        <v>330.16566</v>
      </c>
      <c r="R314">
        <f>Table2[[#This Row],[y2]]+Table2[[#This Row],[y]]*Table2[[#This Row],[right3]]</f>
        <v>336.12112000000002</v>
      </c>
      <c r="S314" s="1">
        <f>Table2[[#This Row],[x2]]-Table2[[#This Row],[x]]*Table2[[#This Row],[left]]</f>
        <v>330.00142750000003</v>
      </c>
      <c r="T314" s="1">
        <f>Table2[[#This Row],[y2]]-Table2[[#This Row],[y]]*Table2[[#This Row],[left]]</f>
        <v>345.27501750000005</v>
      </c>
      <c r="U314" s="3">
        <f>Table2[[#This Row],[x2]]+Table2[[#This Row],[x]]*Table2[[#This Row],[dry_line]]</f>
        <v>330.11511039999999</v>
      </c>
      <c r="V314" s="3">
        <f>Table2[[#This Row],[y2]]+Table2[[#This Row],[y]]*Table2[[#This Row],[dry_line]]</f>
        <v>338.93862480000001</v>
      </c>
      <c r="W314" s="3">
        <f>Table2[[#This Row],[z2]]+Table2[[#This Row],[z]]*Table2[[#This Row],[dry_line]]</f>
        <v>4.9846024</v>
      </c>
      <c r="X314" s="3">
        <f>-Table2[[#This Row],[right3]]+Table2[[#This Row],[dry_line]]</f>
        <v>-2.8240000000000003</v>
      </c>
      <c r="Y314" s="3">
        <f>Table2[[#This Row],[left]]+Table2[[#This Row],[dry_line]]</f>
        <v>6.3510000000000009</v>
      </c>
    </row>
    <row r="315" spans="1:25" hidden="1" x14ac:dyDescent="0.25">
      <c r="A315">
        <v>313</v>
      </c>
      <c r="B315" t="b">
        <f>AND(Table2[[#This Row],[Row Labels]]&gt;=Sheet5!$J$43,Table2[[#This Row],[Row Labels]]&lt;=Sheet5!$K$43)</f>
        <v>0</v>
      </c>
      <c r="C315">
        <v>1.1839</v>
      </c>
      <c r="D315">
        <f>-Table2[[#This Row],[dry_line]]</f>
        <v>-1.1839</v>
      </c>
      <c r="E315">
        <v>-1.3587</v>
      </c>
      <c r="F315">
        <v>-3.5999999999999999E-3</v>
      </c>
      <c r="G315">
        <v>-0.99829999999999997</v>
      </c>
      <c r="H315">
        <v>-5.8799999999999998E-2</v>
      </c>
      <c r="I315">
        <v>335.13490000000002</v>
      </c>
      <c r="J315">
        <v>340.55860000000001</v>
      </c>
      <c r="K315">
        <v>4.9943</v>
      </c>
      <c r="L315">
        <v>1</v>
      </c>
      <c r="M315">
        <v>1530.1290000000008</v>
      </c>
      <c r="N315">
        <f>-Table2[[#This Row],[right3]]</f>
        <v>-4.5</v>
      </c>
      <c r="O315">
        <v>4.45</v>
      </c>
      <c r="P315">
        <v>4.5</v>
      </c>
      <c r="Q315">
        <f>Table2[[#This Row],[x2]]+Table2[[#This Row],[x]]*Table2[[#This Row],[right3]]</f>
        <v>335.11869999999999</v>
      </c>
      <c r="R315">
        <f>Table2[[#This Row],[y2]]+Table2[[#This Row],[y]]*Table2[[#This Row],[right3]]</f>
        <v>336.06625000000003</v>
      </c>
      <c r="S315" s="1">
        <f>Table2[[#This Row],[x2]]-Table2[[#This Row],[x]]*Table2[[#This Row],[left]]</f>
        <v>335.15092000000004</v>
      </c>
      <c r="T315" s="1">
        <f>Table2[[#This Row],[y2]]-Table2[[#This Row],[y]]*Table2[[#This Row],[left]]</f>
        <v>345.001035</v>
      </c>
      <c r="U315" s="3">
        <f>Table2[[#This Row],[x2]]+Table2[[#This Row],[x]]*Table2[[#This Row],[dry_line]]</f>
        <v>335.13063796</v>
      </c>
      <c r="V315" s="3">
        <f>Table2[[#This Row],[y2]]+Table2[[#This Row],[y]]*Table2[[#This Row],[dry_line]]</f>
        <v>339.37671262999999</v>
      </c>
      <c r="W315" s="3">
        <f>Table2[[#This Row],[z2]]+Table2[[#This Row],[z]]*Table2[[#This Row],[dry_line]]</f>
        <v>4.9246866799999998</v>
      </c>
      <c r="X315" s="3">
        <f>-Table2[[#This Row],[right3]]+Table2[[#This Row],[dry_line]]</f>
        <v>-3.3161</v>
      </c>
      <c r="Y315" s="3">
        <f>Table2[[#This Row],[left]]+Table2[[#This Row],[dry_line]]</f>
        <v>5.6339000000000006</v>
      </c>
    </row>
    <row r="316" spans="1:25" hidden="1" x14ac:dyDescent="0.25">
      <c r="A316">
        <v>314</v>
      </c>
      <c r="B316" t="b">
        <f>AND(Table2[[#This Row],[Row Labels]]&gt;=Sheet5!$J$43,Table2[[#This Row],[Row Labels]]&lt;=Sheet5!$K$43)</f>
        <v>0</v>
      </c>
      <c r="C316">
        <v>0.69230000000000003</v>
      </c>
      <c r="D316">
        <f>-Table2[[#This Row],[dry_line]]</f>
        <v>-0.69230000000000003</v>
      </c>
      <c r="E316">
        <v>-1.6848000000000001</v>
      </c>
      <c r="F316">
        <v>-2.18E-2</v>
      </c>
      <c r="G316">
        <v>-0.99850000000000005</v>
      </c>
      <c r="H316">
        <v>-4.9599999999999998E-2</v>
      </c>
      <c r="I316">
        <v>340.2647</v>
      </c>
      <c r="J316">
        <v>340.48559999999998</v>
      </c>
      <c r="K316">
        <v>4.8975</v>
      </c>
      <c r="L316">
        <v>1</v>
      </c>
      <c r="M316">
        <v>1535.2600000000002</v>
      </c>
      <c r="N316">
        <f>-Table2[[#This Row],[right3]]</f>
        <v>-4.5999999999999996</v>
      </c>
      <c r="O316">
        <v>4.4749999999999996</v>
      </c>
      <c r="P316">
        <v>4.5999999999999996</v>
      </c>
      <c r="Q316">
        <f>Table2[[#This Row],[x2]]+Table2[[#This Row],[x]]*Table2[[#This Row],[right3]]</f>
        <v>340.16442000000001</v>
      </c>
      <c r="R316">
        <f>Table2[[#This Row],[y2]]+Table2[[#This Row],[y]]*Table2[[#This Row],[right3]]</f>
        <v>335.89249999999998</v>
      </c>
      <c r="S316" s="1">
        <f>Table2[[#This Row],[x2]]-Table2[[#This Row],[x]]*Table2[[#This Row],[left]]</f>
        <v>340.362255</v>
      </c>
      <c r="T316" s="1">
        <f>Table2[[#This Row],[y2]]-Table2[[#This Row],[y]]*Table2[[#This Row],[left]]</f>
        <v>344.95388749999995</v>
      </c>
      <c r="U316" s="3">
        <f>Table2[[#This Row],[x2]]+Table2[[#This Row],[x]]*Table2[[#This Row],[dry_line]]</f>
        <v>340.24960786000003</v>
      </c>
      <c r="V316" s="3">
        <f>Table2[[#This Row],[y2]]+Table2[[#This Row],[y]]*Table2[[#This Row],[dry_line]]</f>
        <v>339.79433845</v>
      </c>
      <c r="W316" s="3">
        <f>Table2[[#This Row],[z2]]+Table2[[#This Row],[z]]*Table2[[#This Row],[dry_line]]</f>
        <v>4.8631619199999996</v>
      </c>
      <c r="X316" s="3">
        <f>-Table2[[#This Row],[right3]]+Table2[[#This Row],[dry_line]]</f>
        <v>-3.9076999999999997</v>
      </c>
      <c r="Y316" s="3">
        <f>Table2[[#This Row],[left]]+Table2[[#This Row],[dry_line]]</f>
        <v>5.1673</v>
      </c>
    </row>
    <row r="317" spans="1:25" hidden="1" x14ac:dyDescent="0.25">
      <c r="A317">
        <v>315</v>
      </c>
      <c r="B317" t="b">
        <f>AND(Table2[[#This Row],[Row Labels]]&gt;=Sheet5!$J$43,Table2[[#This Row],[Row Labels]]&lt;=Sheet5!$K$43)</f>
        <v>0</v>
      </c>
      <c r="C317">
        <v>0.1928</v>
      </c>
      <c r="D317">
        <f>-Table2[[#This Row],[dry_line]]</f>
        <v>-0.1928</v>
      </c>
      <c r="E317">
        <v>-1.9207000000000001</v>
      </c>
      <c r="F317">
        <v>-3.3799999999999997E-2</v>
      </c>
      <c r="G317">
        <v>-0.99860000000000004</v>
      </c>
      <c r="H317">
        <v>-4.1399999999999999E-2</v>
      </c>
      <c r="I317">
        <v>345.40129999999999</v>
      </c>
      <c r="J317">
        <v>340.34199999999998</v>
      </c>
      <c r="K317">
        <v>4.8461999999999996</v>
      </c>
      <c r="L317">
        <v>1</v>
      </c>
      <c r="M317">
        <v>1540.3989999999994</v>
      </c>
      <c r="N317">
        <f>-Table2[[#This Row],[right3]]</f>
        <v>-4.6749999999999998</v>
      </c>
      <c r="O317">
        <v>4.4000000000000004</v>
      </c>
      <c r="P317">
        <v>4.6749999999999998</v>
      </c>
      <c r="Q317">
        <f>Table2[[#This Row],[x2]]+Table2[[#This Row],[x]]*Table2[[#This Row],[right3]]</f>
        <v>345.24328500000001</v>
      </c>
      <c r="R317">
        <f>Table2[[#This Row],[y2]]+Table2[[#This Row],[y]]*Table2[[#This Row],[right3]]</f>
        <v>335.67354499999999</v>
      </c>
      <c r="S317" s="1">
        <f>Table2[[#This Row],[x2]]-Table2[[#This Row],[x]]*Table2[[#This Row],[left]]</f>
        <v>345.55002000000002</v>
      </c>
      <c r="T317" s="1">
        <f>Table2[[#This Row],[y2]]-Table2[[#This Row],[y]]*Table2[[#This Row],[left]]</f>
        <v>344.73584</v>
      </c>
      <c r="U317" s="3">
        <f>Table2[[#This Row],[x2]]+Table2[[#This Row],[x]]*Table2[[#This Row],[dry_line]]</f>
        <v>345.39478336000002</v>
      </c>
      <c r="V317" s="3">
        <f>Table2[[#This Row],[y2]]+Table2[[#This Row],[y]]*Table2[[#This Row],[dry_line]]</f>
        <v>340.14946992</v>
      </c>
      <c r="W317" s="3">
        <f>Table2[[#This Row],[z2]]+Table2[[#This Row],[z]]*Table2[[#This Row],[dry_line]]</f>
        <v>4.8382180799999999</v>
      </c>
      <c r="X317" s="3">
        <f>-Table2[[#This Row],[right3]]+Table2[[#This Row],[dry_line]]</f>
        <v>-4.4821999999999997</v>
      </c>
      <c r="Y317" s="3">
        <f>Table2[[#This Row],[left]]+Table2[[#This Row],[dry_line]]</f>
        <v>4.5928000000000004</v>
      </c>
    </row>
    <row r="318" spans="1:25" hidden="1" x14ac:dyDescent="0.25">
      <c r="A318">
        <v>316</v>
      </c>
      <c r="B318" t="b">
        <f>AND(Table2[[#This Row],[Row Labels]]&gt;=Sheet5!$J$43,Table2[[#This Row],[Row Labels]]&lt;=Sheet5!$K$43)</f>
        <v>0</v>
      </c>
      <c r="C318">
        <v>-0.29149999999999998</v>
      </c>
      <c r="D318">
        <f>-Table2[[#This Row],[dry_line]]</f>
        <v>0.29149999999999998</v>
      </c>
      <c r="E318">
        <v>-2.0388999999999999</v>
      </c>
      <c r="F318">
        <v>-4.36E-2</v>
      </c>
      <c r="G318">
        <v>-0.99860000000000004</v>
      </c>
      <c r="H318">
        <v>-2.9600000000000001E-2</v>
      </c>
      <c r="I318">
        <v>350.47770000000003</v>
      </c>
      <c r="J318">
        <v>340.14280000000002</v>
      </c>
      <c r="K318">
        <v>4.8352000000000004</v>
      </c>
      <c r="L318">
        <v>1</v>
      </c>
      <c r="M318">
        <v>1545.4799999999996</v>
      </c>
      <c r="N318">
        <f>-Table2[[#This Row],[right3]]</f>
        <v>-4.7</v>
      </c>
      <c r="O318">
        <v>4.2750000000000004</v>
      </c>
      <c r="P318">
        <v>4.7</v>
      </c>
      <c r="Q318">
        <f>Table2[[#This Row],[x2]]+Table2[[#This Row],[x]]*Table2[[#This Row],[right3]]</f>
        <v>350.27278000000001</v>
      </c>
      <c r="R318">
        <f>Table2[[#This Row],[y2]]+Table2[[#This Row],[y]]*Table2[[#This Row],[right3]]</f>
        <v>335.44938000000002</v>
      </c>
      <c r="S318" s="1">
        <f>Table2[[#This Row],[x2]]-Table2[[#This Row],[x]]*Table2[[#This Row],[left]]</f>
        <v>350.66409000000004</v>
      </c>
      <c r="T318" s="1">
        <f>Table2[[#This Row],[y2]]-Table2[[#This Row],[y]]*Table2[[#This Row],[left]]</f>
        <v>344.41181500000005</v>
      </c>
      <c r="U318" s="3">
        <f>Table2[[#This Row],[x2]]+Table2[[#This Row],[x]]*Table2[[#This Row],[dry_line]]</f>
        <v>350.49040940000003</v>
      </c>
      <c r="V318" s="3">
        <f>Table2[[#This Row],[y2]]+Table2[[#This Row],[y]]*Table2[[#This Row],[dry_line]]</f>
        <v>340.43389190000005</v>
      </c>
      <c r="W318" s="3">
        <f>Table2[[#This Row],[z2]]+Table2[[#This Row],[z]]*Table2[[#This Row],[dry_line]]</f>
        <v>4.8438284000000005</v>
      </c>
      <c r="X318" s="3">
        <f>-Table2[[#This Row],[right3]]+Table2[[#This Row],[dry_line]]</f>
        <v>-4.9915000000000003</v>
      </c>
      <c r="Y318" s="3">
        <f>Table2[[#This Row],[left]]+Table2[[#This Row],[dry_line]]</f>
        <v>3.9835000000000003</v>
      </c>
    </row>
    <row r="319" spans="1:25" hidden="1" x14ac:dyDescent="0.25">
      <c r="A319">
        <v>317</v>
      </c>
      <c r="B319" t="b">
        <f>AND(Table2[[#This Row],[Row Labels]]&gt;=Sheet5!$J$43,Table2[[#This Row],[Row Labels]]&lt;=Sheet5!$K$43)</f>
        <v>0</v>
      </c>
      <c r="C319">
        <v>-0.75600000000000001</v>
      </c>
      <c r="D319">
        <f>-Table2[[#This Row],[dry_line]]</f>
        <v>0.75600000000000001</v>
      </c>
      <c r="E319">
        <v>-2.0966999999999998</v>
      </c>
      <c r="F319">
        <v>-4.9700000000000001E-2</v>
      </c>
      <c r="G319">
        <v>-0.99860000000000004</v>
      </c>
      <c r="H319">
        <v>-1.8800000000000001E-2</v>
      </c>
      <c r="I319">
        <v>355.50279999999998</v>
      </c>
      <c r="J319">
        <v>339.90170000000001</v>
      </c>
      <c r="K319">
        <v>4.8255999999999997</v>
      </c>
      <c r="L319">
        <v>1</v>
      </c>
      <c r="M319">
        <v>1550.5100000000002</v>
      </c>
      <c r="N319">
        <f>-Table2[[#This Row],[right3]]</f>
        <v>-4.75</v>
      </c>
      <c r="O319">
        <v>4.3</v>
      </c>
      <c r="P319">
        <v>4.75</v>
      </c>
      <c r="Q319">
        <f>Table2[[#This Row],[x2]]+Table2[[#This Row],[x]]*Table2[[#This Row],[right3]]</f>
        <v>355.26672499999995</v>
      </c>
      <c r="R319">
        <f>Table2[[#This Row],[y2]]+Table2[[#This Row],[y]]*Table2[[#This Row],[right3]]</f>
        <v>335.15834999999998</v>
      </c>
      <c r="S319" s="1">
        <f>Table2[[#This Row],[x2]]-Table2[[#This Row],[x]]*Table2[[#This Row],[left]]</f>
        <v>355.71650999999997</v>
      </c>
      <c r="T319" s="1">
        <f>Table2[[#This Row],[y2]]-Table2[[#This Row],[y]]*Table2[[#This Row],[left]]</f>
        <v>344.19567999999998</v>
      </c>
      <c r="U319" s="3">
        <f>Table2[[#This Row],[x2]]+Table2[[#This Row],[x]]*Table2[[#This Row],[dry_line]]</f>
        <v>355.54037319999998</v>
      </c>
      <c r="V319" s="3">
        <f>Table2[[#This Row],[y2]]+Table2[[#This Row],[y]]*Table2[[#This Row],[dry_line]]</f>
        <v>340.6566416</v>
      </c>
      <c r="W319" s="3">
        <f>Table2[[#This Row],[z2]]+Table2[[#This Row],[z]]*Table2[[#This Row],[dry_line]]</f>
        <v>4.8398127999999998</v>
      </c>
      <c r="X319" s="3">
        <f>-Table2[[#This Row],[right3]]+Table2[[#This Row],[dry_line]]</f>
        <v>-5.5060000000000002</v>
      </c>
      <c r="Y319" s="3">
        <f>Table2[[#This Row],[left]]+Table2[[#This Row],[dry_line]]</f>
        <v>3.5439999999999996</v>
      </c>
    </row>
    <row r="320" spans="1:25" hidden="1" x14ac:dyDescent="0.25">
      <c r="A320">
        <v>318</v>
      </c>
      <c r="B320" t="b">
        <f>AND(Table2[[#This Row],[Row Labels]]&gt;=Sheet5!$J$43,Table2[[#This Row],[Row Labels]]&lt;=Sheet5!$K$43)</f>
        <v>0</v>
      </c>
      <c r="C320">
        <v>-1.1836</v>
      </c>
      <c r="D320">
        <f>-Table2[[#This Row],[dry_line]]</f>
        <v>1.1836</v>
      </c>
      <c r="E320">
        <v>-2.1013000000000002</v>
      </c>
      <c r="F320">
        <v>-5.28E-2</v>
      </c>
      <c r="G320">
        <v>-0.99860000000000004</v>
      </c>
      <c r="H320">
        <v>-0.01</v>
      </c>
      <c r="I320">
        <v>360.64449999999999</v>
      </c>
      <c r="J320">
        <v>339.63709999999998</v>
      </c>
      <c r="K320">
        <v>4.8079999999999998</v>
      </c>
      <c r="L320">
        <v>1</v>
      </c>
      <c r="M320">
        <v>1555.6589999999997</v>
      </c>
      <c r="N320">
        <f>-Table2[[#This Row],[right3]]</f>
        <v>-4.8250000000000002</v>
      </c>
      <c r="O320">
        <v>4.9749999999999996</v>
      </c>
      <c r="P320">
        <v>4.8250000000000002</v>
      </c>
      <c r="Q320">
        <f>Table2[[#This Row],[x2]]+Table2[[#This Row],[x]]*Table2[[#This Row],[right3]]</f>
        <v>360.38974000000002</v>
      </c>
      <c r="R320">
        <f>Table2[[#This Row],[y2]]+Table2[[#This Row],[y]]*Table2[[#This Row],[right3]]</f>
        <v>334.81885499999999</v>
      </c>
      <c r="S320" s="1">
        <f>Table2[[#This Row],[x2]]-Table2[[#This Row],[x]]*Table2[[#This Row],[left]]</f>
        <v>360.90717999999998</v>
      </c>
      <c r="T320" s="1">
        <f>Table2[[#This Row],[y2]]-Table2[[#This Row],[y]]*Table2[[#This Row],[left]]</f>
        <v>344.60513499999996</v>
      </c>
      <c r="U320" s="3">
        <f>Table2[[#This Row],[x2]]+Table2[[#This Row],[x]]*Table2[[#This Row],[dry_line]]</f>
        <v>360.70699408000002</v>
      </c>
      <c r="V320" s="3">
        <f>Table2[[#This Row],[y2]]+Table2[[#This Row],[y]]*Table2[[#This Row],[dry_line]]</f>
        <v>340.81904295999999</v>
      </c>
      <c r="W320" s="3">
        <f>Table2[[#This Row],[z2]]+Table2[[#This Row],[z]]*Table2[[#This Row],[dry_line]]</f>
        <v>4.8198359999999996</v>
      </c>
      <c r="X320" s="3">
        <f>-Table2[[#This Row],[right3]]+Table2[[#This Row],[dry_line]]</f>
        <v>-6.0086000000000004</v>
      </c>
      <c r="Y320" s="3">
        <f>Table2[[#This Row],[left]]+Table2[[#This Row],[dry_line]]</f>
        <v>3.7913999999999994</v>
      </c>
    </row>
    <row r="321" spans="1:25" hidden="1" x14ac:dyDescent="0.25">
      <c r="A321">
        <v>319</v>
      </c>
      <c r="B321" t="b">
        <f>AND(Table2[[#This Row],[Row Labels]]&gt;=Sheet5!$J$43,Table2[[#This Row],[Row Labels]]&lt;=Sheet5!$K$43)</f>
        <v>0</v>
      </c>
      <c r="C321">
        <v>-1.5461</v>
      </c>
      <c r="D321">
        <f>-Table2[[#This Row],[dry_line]]</f>
        <v>1.5461</v>
      </c>
      <c r="E321">
        <v>-2.0425</v>
      </c>
      <c r="F321">
        <v>-5.4800000000000001E-2</v>
      </c>
      <c r="G321">
        <v>-0.99850000000000005</v>
      </c>
      <c r="H321">
        <v>-5.7999999999999996E-3</v>
      </c>
      <c r="I321">
        <v>365.75580000000002</v>
      </c>
      <c r="J321">
        <v>339.3605</v>
      </c>
      <c r="K321">
        <v>4.7712000000000003</v>
      </c>
      <c r="L321">
        <v>1</v>
      </c>
      <c r="M321">
        <v>1560.7780000000002</v>
      </c>
      <c r="N321">
        <f>-Table2[[#This Row],[right3]]</f>
        <v>-4.9000000000000004</v>
      </c>
      <c r="O321">
        <v>5.2249999999999996</v>
      </c>
      <c r="P321">
        <v>4.9000000000000004</v>
      </c>
      <c r="Q321">
        <f>Table2[[#This Row],[x2]]+Table2[[#This Row],[x]]*Table2[[#This Row],[right3]]</f>
        <v>365.48728</v>
      </c>
      <c r="R321">
        <f>Table2[[#This Row],[y2]]+Table2[[#This Row],[y]]*Table2[[#This Row],[right3]]</f>
        <v>334.46785</v>
      </c>
      <c r="S321" s="1">
        <f>Table2[[#This Row],[x2]]-Table2[[#This Row],[x]]*Table2[[#This Row],[left]]</f>
        <v>366.04213000000004</v>
      </c>
      <c r="T321" s="1">
        <f>Table2[[#This Row],[y2]]-Table2[[#This Row],[y]]*Table2[[#This Row],[left]]</f>
        <v>344.57766249999997</v>
      </c>
      <c r="U321" s="3">
        <f>Table2[[#This Row],[x2]]+Table2[[#This Row],[x]]*Table2[[#This Row],[dry_line]]</f>
        <v>365.84052628000001</v>
      </c>
      <c r="V321" s="3">
        <f>Table2[[#This Row],[y2]]+Table2[[#This Row],[y]]*Table2[[#This Row],[dry_line]]</f>
        <v>340.90428085000002</v>
      </c>
      <c r="W321" s="3">
        <f>Table2[[#This Row],[z2]]+Table2[[#This Row],[z]]*Table2[[#This Row],[dry_line]]</f>
        <v>4.78016738</v>
      </c>
      <c r="X321" s="3">
        <f>-Table2[[#This Row],[right3]]+Table2[[#This Row],[dry_line]]</f>
        <v>-6.4461000000000004</v>
      </c>
      <c r="Y321" s="3">
        <f>Table2[[#This Row],[left]]+Table2[[#This Row],[dry_line]]</f>
        <v>3.6788999999999996</v>
      </c>
    </row>
    <row r="322" spans="1:25" hidden="1" x14ac:dyDescent="0.25">
      <c r="A322">
        <v>320</v>
      </c>
      <c r="B322" t="b">
        <f>AND(Table2[[#This Row],[Row Labels]]&gt;=Sheet5!$J$43,Table2[[#This Row],[Row Labels]]&lt;=Sheet5!$K$43)</f>
        <v>0</v>
      </c>
      <c r="C322">
        <v>-1.8078000000000001</v>
      </c>
      <c r="D322">
        <f>-Table2[[#This Row],[dry_line]]</f>
        <v>1.8078000000000001</v>
      </c>
      <c r="E322">
        <v>-1.9273</v>
      </c>
      <c r="F322">
        <v>-5.5500000000000001E-2</v>
      </c>
      <c r="G322">
        <v>-0.99850000000000005</v>
      </c>
      <c r="H322">
        <v>-3.3999999999999998E-3</v>
      </c>
      <c r="I322">
        <v>370.75549999999998</v>
      </c>
      <c r="J322">
        <v>339.08240000000001</v>
      </c>
      <c r="K322">
        <v>4.7317999999999998</v>
      </c>
      <c r="L322">
        <v>1</v>
      </c>
      <c r="M322">
        <v>1565.7860000000001</v>
      </c>
      <c r="N322">
        <f>-Table2[[#This Row],[right3]]</f>
        <v>-4.9749999999999996</v>
      </c>
      <c r="O322">
        <v>5.1749999999999998</v>
      </c>
      <c r="P322">
        <v>4.9749999999999996</v>
      </c>
      <c r="Q322">
        <f>Table2[[#This Row],[x2]]+Table2[[#This Row],[x]]*Table2[[#This Row],[right3]]</f>
        <v>370.47938749999997</v>
      </c>
      <c r="R322">
        <f>Table2[[#This Row],[y2]]+Table2[[#This Row],[y]]*Table2[[#This Row],[right3]]</f>
        <v>334.11486250000002</v>
      </c>
      <c r="S322" s="1">
        <f>Table2[[#This Row],[x2]]-Table2[[#This Row],[x]]*Table2[[#This Row],[left]]</f>
        <v>371.04271249999999</v>
      </c>
      <c r="T322" s="1">
        <f>Table2[[#This Row],[y2]]-Table2[[#This Row],[y]]*Table2[[#This Row],[left]]</f>
        <v>344.24963750000001</v>
      </c>
      <c r="U322" s="3">
        <f>Table2[[#This Row],[x2]]+Table2[[#This Row],[x]]*Table2[[#This Row],[dry_line]]</f>
        <v>370.8558329</v>
      </c>
      <c r="V322" s="3">
        <f>Table2[[#This Row],[y2]]+Table2[[#This Row],[y]]*Table2[[#This Row],[dry_line]]</f>
        <v>340.88748830000003</v>
      </c>
      <c r="W322" s="3">
        <f>Table2[[#This Row],[z2]]+Table2[[#This Row],[z]]*Table2[[#This Row],[dry_line]]</f>
        <v>4.7379465199999995</v>
      </c>
      <c r="X322" s="3">
        <f>-Table2[[#This Row],[right3]]+Table2[[#This Row],[dry_line]]</f>
        <v>-6.7827999999999999</v>
      </c>
      <c r="Y322" s="3">
        <f>Table2[[#This Row],[left]]+Table2[[#This Row],[dry_line]]</f>
        <v>3.3671999999999995</v>
      </c>
    </row>
    <row r="323" spans="1:25" hidden="1" x14ac:dyDescent="0.25">
      <c r="A323">
        <v>321</v>
      </c>
      <c r="B323" t="b">
        <f>AND(Table2[[#This Row],[Row Labels]]&gt;=Sheet5!$J$43,Table2[[#This Row],[Row Labels]]&lt;=Sheet5!$K$43)</f>
        <v>0</v>
      </c>
      <c r="C323">
        <v>-1.9658</v>
      </c>
      <c r="D323">
        <f>-Table2[[#This Row],[dry_line]]</f>
        <v>1.9658</v>
      </c>
      <c r="E323">
        <v>-1.7642</v>
      </c>
      <c r="F323">
        <v>-5.5399999999999998E-2</v>
      </c>
      <c r="G323">
        <v>-0.99850000000000005</v>
      </c>
      <c r="H323">
        <v>-1.5E-3</v>
      </c>
      <c r="I323">
        <v>375.88099999999997</v>
      </c>
      <c r="J323">
        <v>338.79750000000001</v>
      </c>
      <c r="K323">
        <v>4.7007000000000003</v>
      </c>
      <c r="L323">
        <v>1</v>
      </c>
      <c r="M323">
        <v>1570.9189999999999</v>
      </c>
      <c r="N323">
        <f>-Table2[[#This Row],[right3]]</f>
        <v>-4.9249999999999998</v>
      </c>
      <c r="O323">
        <v>5.125</v>
      </c>
      <c r="P323">
        <v>4.9249999999999998</v>
      </c>
      <c r="Q323">
        <f>Table2[[#This Row],[x2]]+Table2[[#This Row],[x]]*Table2[[#This Row],[right3]]</f>
        <v>375.60815499999995</v>
      </c>
      <c r="R323">
        <f>Table2[[#This Row],[y2]]+Table2[[#This Row],[y]]*Table2[[#This Row],[right3]]</f>
        <v>333.8798875</v>
      </c>
      <c r="S323" s="1">
        <f>Table2[[#This Row],[x2]]-Table2[[#This Row],[x]]*Table2[[#This Row],[left]]</f>
        <v>376.16492499999998</v>
      </c>
      <c r="T323" s="1">
        <f>Table2[[#This Row],[y2]]-Table2[[#This Row],[y]]*Table2[[#This Row],[left]]</f>
        <v>343.91481250000004</v>
      </c>
      <c r="U323" s="3">
        <f>Table2[[#This Row],[x2]]+Table2[[#This Row],[x]]*Table2[[#This Row],[dry_line]]</f>
        <v>375.98990531999999</v>
      </c>
      <c r="V323" s="3">
        <f>Table2[[#This Row],[y2]]+Table2[[#This Row],[y]]*Table2[[#This Row],[dry_line]]</f>
        <v>340.76035130000002</v>
      </c>
      <c r="W323" s="3">
        <f>Table2[[#This Row],[z2]]+Table2[[#This Row],[z]]*Table2[[#This Row],[dry_line]]</f>
        <v>4.7036487000000005</v>
      </c>
      <c r="X323" s="3">
        <f>-Table2[[#This Row],[right3]]+Table2[[#This Row],[dry_line]]</f>
        <v>-6.8907999999999996</v>
      </c>
      <c r="Y323" s="3">
        <f>Table2[[#This Row],[left]]+Table2[[#This Row],[dry_line]]</f>
        <v>3.1592000000000002</v>
      </c>
    </row>
    <row r="324" spans="1:25" hidden="1" x14ac:dyDescent="0.25">
      <c r="A324">
        <v>322</v>
      </c>
      <c r="B324" t="b">
        <f>AND(Table2[[#This Row],[Row Labels]]&gt;=Sheet5!$J$43,Table2[[#This Row],[Row Labels]]&lt;=Sheet5!$K$43)</f>
        <v>0</v>
      </c>
      <c r="C324">
        <v>-2.0301</v>
      </c>
      <c r="D324">
        <f>-Table2[[#This Row],[dry_line]]</f>
        <v>2.0301</v>
      </c>
      <c r="E324">
        <v>-1.585</v>
      </c>
      <c r="F324">
        <v>-5.62E-2</v>
      </c>
      <c r="G324">
        <v>-0.99839999999999995</v>
      </c>
      <c r="H324">
        <v>0</v>
      </c>
      <c r="I324">
        <v>380.97669999999999</v>
      </c>
      <c r="J324">
        <v>338.51530000000002</v>
      </c>
      <c r="K324">
        <v>4.6620999999999997</v>
      </c>
      <c r="L324">
        <v>1</v>
      </c>
      <c r="M324">
        <v>1576.0229999999992</v>
      </c>
      <c r="N324">
        <f>-Table2[[#This Row],[right3]]</f>
        <v>-5.0250000000000004</v>
      </c>
      <c r="O324">
        <v>5.1749999999999998</v>
      </c>
      <c r="P324">
        <v>5.0250000000000004</v>
      </c>
      <c r="Q324">
        <f>Table2[[#This Row],[x2]]+Table2[[#This Row],[x]]*Table2[[#This Row],[right3]]</f>
        <v>380.69429500000001</v>
      </c>
      <c r="R324">
        <f>Table2[[#This Row],[y2]]+Table2[[#This Row],[y]]*Table2[[#This Row],[right3]]</f>
        <v>333.49834000000004</v>
      </c>
      <c r="S324" s="1">
        <f>Table2[[#This Row],[x2]]-Table2[[#This Row],[x]]*Table2[[#This Row],[left]]</f>
        <v>381.26753500000001</v>
      </c>
      <c r="T324" s="1">
        <f>Table2[[#This Row],[y2]]-Table2[[#This Row],[y]]*Table2[[#This Row],[left]]</f>
        <v>343.68202000000002</v>
      </c>
      <c r="U324" s="3">
        <f>Table2[[#This Row],[x2]]+Table2[[#This Row],[x]]*Table2[[#This Row],[dry_line]]</f>
        <v>381.09079162</v>
      </c>
      <c r="V324" s="3">
        <f>Table2[[#This Row],[y2]]+Table2[[#This Row],[y]]*Table2[[#This Row],[dry_line]]</f>
        <v>340.54215184000003</v>
      </c>
      <c r="W324" s="3">
        <f>Table2[[#This Row],[z2]]+Table2[[#This Row],[z]]*Table2[[#This Row],[dry_line]]</f>
        <v>4.6620999999999997</v>
      </c>
      <c r="X324" s="3">
        <f>-Table2[[#This Row],[right3]]+Table2[[#This Row],[dry_line]]</f>
        <v>-7.0551000000000004</v>
      </c>
      <c r="Y324" s="3">
        <f>Table2[[#This Row],[left]]+Table2[[#This Row],[dry_line]]</f>
        <v>3.1448999999999998</v>
      </c>
    </row>
    <row r="325" spans="1:25" hidden="1" x14ac:dyDescent="0.25">
      <c r="A325">
        <v>323</v>
      </c>
      <c r="B325" t="b">
        <f>AND(Table2[[#This Row],[Row Labels]]&gt;=Sheet5!$J$43,Table2[[#This Row],[Row Labels]]&lt;=Sheet5!$K$43)</f>
        <v>0</v>
      </c>
      <c r="C325">
        <v>-2.0470000000000002</v>
      </c>
      <c r="D325">
        <f>-Table2[[#This Row],[dry_line]]</f>
        <v>2.0470000000000002</v>
      </c>
      <c r="E325">
        <v>-1.4181999999999999</v>
      </c>
      <c r="F325">
        <v>-5.9299999999999999E-2</v>
      </c>
      <c r="G325">
        <v>-0.99819999999999998</v>
      </c>
      <c r="H325">
        <v>2.7000000000000001E-3</v>
      </c>
      <c r="I325">
        <v>386.04829999999998</v>
      </c>
      <c r="J325">
        <v>338.2253</v>
      </c>
      <c r="K325">
        <v>4.6101999999999999</v>
      </c>
      <c r="L325">
        <v>1</v>
      </c>
      <c r="M325">
        <v>1581.1029999999992</v>
      </c>
      <c r="N325">
        <f>-Table2[[#This Row],[right3]]</f>
        <v>-5.125</v>
      </c>
      <c r="O325">
        <v>4.9249999999999998</v>
      </c>
      <c r="P325">
        <v>5.125</v>
      </c>
      <c r="Q325">
        <f>Table2[[#This Row],[x2]]+Table2[[#This Row],[x]]*Table2[[#This Row],[right3]]</f>
        <v>385.74438749999996</v>
      </c>
      <c r="R325">
        <f>Table2[[#This Row],[y2]]+Table2[[#This Row],[y]]*Table2[[#This Row],[right3]]</f>
        <v>333.10952500000002</v>
      </c>
      <c r="S325" s="1">
        <f>Table2[[#This Row],[x2]]-Table2[[#This Row],[x]]*Table2[[#This Row],[left]]</f>
        <v>386.34035249999999</v>
      </c>
      <c r="T325" s="1">
        <f>Table2[[#This Row],[y2]]-Table2[[#This Row],[y]]*Table2[[#This Row],[left]]</f>
        <v>343.141435</v>
      </c>
      <c r="U325" s="3">
        <f>Table2[[#This Row],[x2]]+Table2[[#This Row],[x]]*Table2[[#This Row],[dry_line]]</f>
        <v>386.16968709999998</v>
      </c>
      <c r="V325" s="3">
        <f>Table2[[#This Row],[y2]]+Table2[[#This Row],[y]]*Table2[[#This Row],[dry_line]]</f>
        <v>340.26861539999999</v>
      </c>
      <c r="W325" s="3">
        <f>Table2[[#This Row],[z2]]+Table2[[#This Row],[z]]*Table2[[#This Row],[dry_line]]</f>
        <v>4.6046731000000003</v>
      </c>
      <c r="X325" s="3">
        <f>-Table2[[#This Row],[right3]]+Table2[[#This Row],[dry_line]]</f>
        <v>-7.1720000000000006</v>
      </c>
      <c r="Y325" s="3">
        <f>Table2[[#This Row],[left]]+Table2[[#This Row],[dry_line]]</f>
        <v>2.8779999999999997</v>
      </c>
    </row>
    <row r="326" spans="1:25" hidden="1" x14ac:dyDescent="0.25">
      <c r="A326">
        <v>324</v>
      </c>
      <c r="B326" t="b">
        <f>AND(Table2[[#This Row],[Row Labels]]&gt;=Sheet5!$J$43,Table2[[#This Row],[Row Labels]]&lt;=Sheet5!$K$43)</f>
        <v>0</v>
      </c>
      <c r="C326">
        <v>-2.0283000000000002</v>
      </c>
      <c r="D326">
        <f>-Table2[[#This Row],[dry_line]]</f>
        <v>2.0283000000000002</v>
      </c>
      <c r="E326">
        <v>-1.2782</v>
      </c>
      <c r="F326">
        <v>-6.4000000000000001E-2</v>
      </c>
      <c r="G326">
        <v>-0.99790000000000001</v>
      </c>
      <c r="H326">
        <v>0.01</v>
      </c>
      <c r="I326">
        <v>391.42610000000002</v>
      </c>
      <c r="J326">
        <v>337.89440000000002</v>
      </c>
      <c r="K326">
        <v>4.5605000000000002</v>
      </c>
      <c r="L326">
        <v>1</v>
      </c>
      <c r="M326">
        <v>1586.491</v>
      </c>
      <c r="N326">
        <f>-Table2[[#This Row],[right3]]</f>
        <v>-5.2</v>
      </c>
      <c r="O326">
        <v>3.95</v>
      </c>
      <c r="P326">
        <v>5.2</v>
      </c>
      <c r="Q326">
        <f>Table2[[#This Row],[x2]]+Table2[[#This Row],[x]]*Table2[[#This Row],[right3]]</f>
        <v>391.0933</v>
      </c>
      <c r="R326">
        <f>Table2[[#This Row],[y2]]+Table2[[#This Row],[y]]*Table2[[#This Row],[right3]]</f>
        <v>332.70532000000003</v>
      </c>
      <c r="S326" s="1">
        <f>Table2[[#This Row],[x2]]-Table2[[#This Row],[x]]*Table2[[#This Row],[left]]</f>
        <v>391.6789</v>
      </c>
      <c r="T326" s="1">
        <f>Table2[[#This Row],[y2]]-Table2[[#This Row],[y]]*Table2[[#This Row],[left]]</f>
        <v>341.83610500000003</v>
      </c>
      <c r="U326" s="3">
        <f>Table2[[#This Row],[x2]]+Table2[[#This Row],[x]]*Table2[[#This Row],[dry_line]]</f>
        <v>391.55591120000003</v>
      </c>
      <c r="V326" s="3">
        <f>Table2[[#This Row],[y2]]+Table2[[#This Row],[y]]*Table2[[#This Row],[dry_line]]</f>
        <v>339.91844057000003</v>
      </c>
      <c r="W326" s="3">
        <f>Table2[[#This Row],[z2]]+Table2[[#This Row],[z]]*Table2[[#This Row],[dry_line]]</f>
        <v>4.5402170000000002</v>
      </c>
      <c r="X326" s="3">
        <f>-Table2[[#This Row],[right3]]+Table2[[#This Row],[dry_line]]</f>
        <v>-7.2283000000000008</v>
      </c>
      <c r="Y326" s="3">
        <f>Table2[[#This Row],[left]]+Table2[[#This Row],[dry_line]]</f>
        <v>1.9217</v>
      </c>
    </row>
    <row r="327" spans="1:25" hidden="1" x14ac:dyDescent="0.25">
      <c r="A327">
        <v>325</v>
      </c>
      <c r="B327" t="b">
        <f>AND(Table2[[#This Row],[Row Labels]]&gt;=Sheet5!$J$43,Table2[[#This Row],[Row Labels]]&lt;=Sheet5!$K$43)</f>
        <v>0</v>
      </c>
      <c r="C327">
        <v>-1.9833000000000001</v>
      </c>
      <c r="D327">
        <f>-Table2[[#This Row],[dry_line]]</f>
        <v>1.9833000000000001</v>
      </c>
      <c r="E327">
        <v>-1.1998</v>
      </c>
      <c r="F327">
        <v>-6.88E-2</v>
      </c>
      <c r="G327">
        <v>-0.99750000000000005</v>
      </c>
      <c r="H327">
        <v>1.5599999999999999E-2</v>
      </c>
      <c r="I327">
        <v>396.52789999999999</v>
      </c>
      <c r="J327">
        <v>337.5521</v>
      </c>
      <c r="K327">
        <v>4.5259999999999998</v>
      </c>
      <c r="L327">
        <v>1</v>
      </c>
      <c r="M327">
        <v>1591.6039999999994</v>
      </c>
      <c r="N327">
        <f>-Table2[[#This Row],[right3]]</f>
        <v>-5.2249999999999996</v>
      </c>
      <c r="O327">
        <v>3.6749999999999998</v>
      </c>
      <c r="P327">
        <v>5.2249999999999996</v>
      </c>
      <c r="Q327">
        <f>Table2[[#This Row],[x2]]+Table2[[#This Row],[x]]*Table2[[#This Row],[right3]]</f>
        <v>396.16841999999997</v>
      </c>
      <c r="R327">
        <f>Table2[[#This Row],[y2]]+Table2[[#This Row],[y]]*Table2[[#This Row],[right3]]</f>
        <v>332.34016250000002</v>
      </c>
      <c r="S327" s="1">
        <f>Table2[[#This Row],[x2]]-Table2[[#This Row],[x]]*Table2[[#This Row],[left]]</f>
        <v>396.78073999999998</v>
      </c>
      <c r="T327" s="1">
        <f>Table2[[#This Row],[y2]]-Table2[[#This Row],[y]]*Table2[[#This Row],[left]]</f>
        <v>341.21791250000001</v>
      </c>
      <c r="U327" s="3">
        <f>Table2[[#This Row],[x2]]+Table2[[#This Row],[x]]*Table2[[#This Row],[dry_line]]</f>
        <v>396.66435103999999</v>
      </c>
      <c r="V327" s="3">
        <f>Table2[[#This Row],[y2]]+Table2[[#This Row],[y]]*Table2[[#This Row],[dry_line]]</f>
        <v>339.53044175000002</v>
      </c>
      <c r="W327" s="3">
        <f>Table2[[#This Row],[z2]]+Table2[[#This Row],[z]]*Table2[[#This Row],[dry_line]]</f>
        <v>4.49506052</v>
      </c>
      <c r="X327" s="3">
        <f>-Table2[[#This Row],[right3]]+Table2[[#This Row],[dry_line]]</f>
        <v>-7.2082999999999995</v>
      </c>
      <c r="Y327" s="3">
        <f>Table2[[#This Row],[left]]+Table2[[#This Row],[dry_line]]</f>
        <v>1.6916999999999998</v>
      </c>
    </row>
    <row r="328" spans="1:25" hidden="1" x14ac:dyDescent="0.25">
      <c r="A328">
        <v>326</v>
      </c>
      <c r="B328" t="b">
        <f>AND(Table2[[#This Row],[Row Labels]]&gt;=Sheet5!$J$43,Table2[[#This Row],[Row Labels]]&lt;=Sheet5!$K$43)</f>
        <v>0</v>
      </c>
      <c r="C328">
        <v>-1.9424999999999999</v>
      </c>
      <c r="D328">
        <f>-Table2[[#This Row],[dry_line]]</f>
        <v>1.9424999999999999</v>
      </c>
      <c r="E328">
        <v>-1.1644000000000001</v>
      </c>
      <c r="F328">
        <v>-7.2900000000000006E-2</v>
      </c>
      <c r="G328">
        <v>-0.99719999999999998</v>
      </c>
      <c r="H328">
        <v>1.8100000000000002E-2</v>
      </c>
      <c r="I328">
        <v>401.51749999999998</v>
      </c>
      <c r="J328">
        <v>337.19709999999998</v>
      </c>
      <c r="K328">
        <v>4.4739000000000004</v>
      </c>
      <c r="L328">
        <v>1</v>
      </c>
      <c r="M328">
        <v>1596.607</v>
      </c>
      <c r="N328">
        <f>-Table2[[#This Row],[right3]]</f>
        <v>-5.375</v>
      </c>
      <c r="O328">
        <v>3.625</v>
      </c>
      <c r="P328">
        <v>5.375</v>
      </c>
      <c r="Q328">
        <f>Table2[[#This Row],[x2]]+Table2[[#This Row],[x]]*Table2[[#This Row],[right3]]</f>
        <v>401.12566249999998</v>
      </c>
      <c r="R328">
        <f>Table2[[#This Row],[y2]]+Table2[[#This Row],[y]]*Table2[[#This Row],[right3]]</f>
        <v>331.83714999999995</v>
      </c>
      <c r="S328" s="1">
        <f>Table2[[#This Row],[x2]]-Table2[[#This Row],[x]]*Table2[[#This Row],[left]]</f>
        <v>401.78176249999996</v>
      </c>
      <c r="T328" s="1">
        <f>Table2[[#This Row],[y2]]-Table2[[#This Row],[y]]*Table2[[#This Row],[left]]</f>
        <v>340.81194999999997</v>
      </c>
      <c r="U328" s="3">
        <f>Table2[[#This Row],[x2]]+Table2[[#This Row],[x]]*Table2[[#This Row],[dry_line]]</f>
        <v>401.65910824999997</v>
      </c>
      <c r="V328" s="3">
        <f>Table2[[#This Row],[y2]]+Table2[[#This Row],[y]]*Table2[[#This Row],[dry_line]]</f>
        <v>339.13416099999995</v>
      </c>
      <c r="W328" s="3">
        <f>Table2[[#This Row],[z2]]+Table2[[#This Row],[z]]*Table2[[#This Row],[dry_line]]</f>
        <v>4.43874075</v>
      </c>
      <c r="X328" s="3">
        <f>-Table2[[#This Row],[right3]]+Table2[[#This Row],[dry_line]]</f>
        <v>-7.3174999999999999</v>
      </c>
      <c r="Y328" s="3">
        <f>Table2[[#This Row],[left]]+Table2[[#This Row],[dry_line]]</f>
        <v>1.6825000000000001</v>
      </c>
    </row>
    <row r="329" spans="1:25" hidden="1" x14ac:dyDescent="0.25">
      <c r="A329">
        <v>327</v>
      </c>
      <c r="B329" t="b">
        <f>AND(Table2[[#This Row],[Row Labels]]&gt;=Sheet5!$J$43,Table2[[#This Row],[Row Labels]]&lt;=Sheet5!$K$43)</f>
        <v>0</v>
      </c>
      <c r="C329">
        <v>-1.9461999999999999</v>
      </c>
      <c r="D329">
        <f>-Table2[[#This Row],[dry_line]]</f>
        <v>1.9461999999999999</v>
      </c>
      <c r="E329">
        <v>-1.1636</v>
      </c>
      <c r="F329">
        <v>-7.7399999999999997E-2</v>
      </c>
      <c r="G329">
        <v>-0.99680000000000002</v>
      </c>
      <c r="H329">
        <v>1.7899999999999999E-2</v>
      </c>
      <c r="I329">
        <v>406.66399999999999</v>
      </c>
      <c r="J329">
        <v>336.80919999999998</v>
      </c>
      <c r="K329">
        <v>4.4130000000000003</v>
      </c>
      <c r="L329">
        <v>1</v>
      </c>
      <c r="M329">
        <v>1601.768</v>
      </c>
      <c r="N329">
        <f>-Table2[[#This Row],[right3]]</f>
        <v>-5.375</v>
      </c>
      <c r="O329">
        <v>3.65</v>
      </c>
      <c r="P329">
        <v>5.375</v>
      </c>
      <c r="Q329">
        <f>Table2[[#This Row],[x2]]+Table2[[#This Row],[x]]*Table2[[#This Row],[right3]]</f>
        <v>406.247975</v>
      </c>
      <c r="R329">
        <f>Table2[[#This Row],[y2]]+Table2[[#This Row],[y]]*Table2[[#This Row],[right3]]</f>
        <v>331.45139999999998</v>
      </c>
      <c r="S329" s="1">
        <f>Table2[[#This Row],[x2]]-Table2[[#This Row],[x]]*Table2[[#This Row],[left]]</f>
        <v>406.94650999999999</v>
      </c>
      <c r="T329" s="1">
        <f>Table2[[#This Row],[y2]]-Table2[[#This Row],[y]]*Table2[[#This Row],[left]]</f>
        <v>340.44752</v>
      </c>
      <c r="U329" s="3">
        <f>Table2[[#This Row],[x2]]+Table2[[#This Row],[x]]*Table2[[#This Row],[dry_line]]</f>
        <v>406.81463587999997</v>
      </c>
      <c r="V329" s="3">
        <f>Table2[[#This Row],[y2]]+Table2[[#This Row],[y]]*Table2[[#This Row],[dry_line]]</f>
        <v>338.74917216</v>
      </c>
      <c r="W329" s="3">
        <f>Table2[[#This Row],[z2]]+Table2[[#This Row],[z]]*Table2[[#This Row],[dry_line]]</f>
        <v>4.3781630200000006</v>
      </c>
      <c r="X329" s="3">
        <f>-Table2[[#This Row],[right3]]+Table2[[#This Row],[dry_line]]</f>
        <v>-7.3212000000000002</v>
      </c>
      <c r="Y329" s="3">
        <f>Table2[[#This Row],[left]]+Table2[[#This Row],[dry_line]]</f>
        <v>1.7038</v>
      </c>
    </row>
    <row r="330" spans="1:25" hidden="1" x14ac:dyDescent="0.25">
      <c r="A330">
        <v>328</v>
      </c>
      <c r="B330" t="b">
        <f>AND(Table2[[#This Row],[Row Labels]]&gt;=Sheet5!$J$43,Table2[[#This Row],[Row Labels]]&lt;=Sheet5!$K$43)</f>
        <v>0</v>
      </c>
      <c r="C330">
        <v>-2.0062000000000002</v>
      </c>
      <c r="D330">
        <f>-Table2[[#This Row],[dry_line]]</f>
        <v>2.0062000000000002</v>
      </c>
      <c r="E330">
        <v>-1.2050000000000001</v>
      </c>
      <c r="F330">
        <v>-8.2199999999999995E-2</v>
      </c>
      <c r="G330">
        <v>-0.99660000000000004</v>
      </c>
      <c r="H330">
        <v>1.0500000000000001E-2</v>
      </c>
      <c r="I330">
        <v>411.71190000000001</v>
      </c>
      <c r="J330">
        <v>336.40320000000003</v>
      </c>
      <c r="K330">
        <v>4.3364000000000003</v>
      </c>
      <c r="L330">
        <v>1</v>
      </c>
      <c r="M330">
        <v>1606.8330000000005</v>
      </c>
      <c r="N330">
        <f>-Table2[[#This Row],[right3]]</f>
        <v>-5.3250000000000002</v>
      </c>
      <c r="O330">
        <v>3.7</v>
      </c>
      <c r="P330">
        <v>5.3250000000000002</v>
      </c>
      <c r="Q330">
        <f>Table2[[#This Row],[x2]]+Table2[[#This Row],[x]]*Table2[[#This Row],[right3]]</f>
        <v>411.27418499999999</v>
      </c>
      <c r="R330">
        <f>Table2[[#This Row],[y2]]+Table2[[#This Row],[y]]*Table2[[#This Row],[right3]]</f>
        <v>331.09630500000003</v>
      </c>
      <c r="S330" s="1">
        <f>Table2[[#This Row],[x2]]-Table2[[#This Row],[x]]*Table2[[#This Row],[left]]</f>
        <v>412.01604000000003</v>
      </c>
      <c r="T330" s="1">
        <f>Table2[[#This Row],[y2]]-Table2[[#This Row],[y]]*Table2[[#This Row],[left]]</f>
        <v>340.09062</v>
      </c>
      <c r="U330" s="3">
        <f>Table2[[#This Row],[x2]]+Table2[[#This Row],[x]]*Table2[[#This Row],[dry_line]]</f>
        <v>411.87680964000003</v>
      </c>
      <c r="V330" s="3">
        <f>Table2[[#This Row],[y2]]+Table2[[#This Row],[y]]*Table2[[#This Row],[dry_line]]</f>
        <v>338.40257892000005</v>
      </c>
      <c r="W330" s="3">
        <f>Table2[[#This Row],[z2]]+Table2[[#This Row],[z]]*Table2[[#This Row],[dry_line]]</f>
        <v>4.3153348999999999</v>
      </c>
      <c r="X330" s="3">
        <f>-Table2[[#This Row],[right3]]+Table2[[#This Row],[dry_line]]</f>
        <v>-7.3312000000000008</v>
      </c>
      <c r="Y330" s="3">
        <f>Table2[[#This Row],[left]]+Table2[[#This Row],[dry_line]]</f>
        <v>1.6938</v>
      </c>
    </row>
    <row r="331" spans="1:25" hidden="1" x14ac:dyDescent="0.25">
      <c r="A331">
        <v>329</v>
      </c>
      <c r="B331" t="b">
        <f>AND(Table2[[#This Row],[Row Labels]]&gt;=Sheet5!$J$43,Table2[[#This Row],[Row Labels]]&lt;=Sheet5!$K$43)</f>
        <v>0</v>
      </c>
      <c r="C331">
        <v>-2.1246</v>
      </c>
      <c r="D331">
        <f>-Table2[[#This Row],[dry_line]]</f>
        <v>2.1246</v>
      </c>
      <c r="E331">
        <v>-1.2847</v>
      </c>
      <c r="F331">
        <v>-8.72E-2</v>
      </c>
      <c r="G331">
        <v>-0.99619999999999997</v>
      </c>
      <c r="H331">
        <v>8.0000000000000004E-4</v>
      </c>
      <c r="I331">
        <v>416.774</v>
      </c>
      <c r="J331">
        <v>335.97280000000001</v>
      </c>
      <c r="K331">
        <v>4.2148000000000003</v>
      </c>
      <c r="L331">
        <v>1</v>
      </c>
      <c r="M331">
        <v>1611.9150000000009</v>
      </c>
      <c r="N331">
        <f>-Table2[[#This Row],[right3]]</f>
        <v>-5.2750000000000004</v>
      </c>
      <c r="O331">
        <v>3.8</v>
      </c>
      <c r="P331">
        <v>5.2750000000000004</v>
      </c>
      <c r="Q331">
        <f>Table2[[#This Row],[x2]]+Table2[[#This Row],[x]]*Table2[[#This Row],[right3]]</f>
        <v>416.31402000000003</v>
      </c>
      <c r="R331">
        <f>Table2[[#This Row],[y2]]+Table2[[#This Row],[y]]*Table2[[#This Row],[right3]]</f>
        <v>330.71784500000001</v>
      </c>
      <c r="S331" s="1">
        <f>Table2[[#This Row],[x2]]-Table2[[#This Row],[x]]*Table2[[#This Row],[left]]</f>
        <v>417.10536000000002</v>
      </c>
      <c r="T331" s="1">
        <f>Table2[[#This Row],[y2]]-Table2[[#This Row],[y]]*Table2[[#This Row],[left]]</f>
        <v>339.75835999999998</v>
      </c>
      <c r="U331" s="3">
        <f>Table2[[#This Row],[x2]]+Table2[[#This Row],[x]]*Table2[[#This Row],[dry_line]]</f>
        <v>416.95926512</v>
      </c>
      <c r="V331" s="3">
        <f>Table2[[#This Row],[y2]]+Table2[[#This Row],[y]]*Table2[[#This Row],[dry_line]]</f>
        <v>338.08932651999999</v>
      </c>
      <c r="W331" s="3">
        <f>Table2[[#This Row],[z2]]+Table2[[#This Row],[z]]*Table2[[#This Row],[dry_line]]</f>
        <v>4.2131003200000006</v>
      </c>
      <c r="X331" s="3">
        <f>-Table2[[#This Row],[right3]]+Table2[[#This Row],[dry_line]]</f>
        <v>-7.3996000000000004</v>
      </c>
      <c r="Y331" s="3">
        <f>Table2[[#This Row],[left]]+Table2[[#This Row],[dry_line]]</f>
        <v>1.6753999999999998</v>
      </c>
    </row>
    <row r="332" spans="1:25" hidden="1" x14ac:dyDescent="0.25">
      <c r="A332">
        <v>330</v>
      </c>
      <c r="B332" t="b">
        <f>AND(Table2[[#This Row],[Row Labels]]&gt;=Sheet5!$J$43,Table2[[#This Row],[Row Labels]]&lt;=Sheet5!$K$43)</f>
        <v>0</v>
      </c>
      <c r="C332">
        <v>-2.2646999999999999</v>
      </c>
      <c r="D332">
        <f>-Table2[[#This Row],[dry_line]]</f>
        <v>2.2646999999999999</v>
      </c>
      <c r="E332">
        <v>-1.3960999999999999</v>
      </c>
      <c r="F332">
        <v>-9.2899999999999996E-2</v>
      </c>
      <c r="G332">
        <v>-0.99560000000000004</v>
      </c>
      <c r="H332">
        <v>-1.2999999999999999E-2</v>
      </c>
      <c r="I332">
        <v>421.77789999999999</v>
      </c>
      <c r="J332">
        <v>335.52210000000002</v>
      </c>
      <c r="K332">
        <v>4.1058000000000003</v>
      </c>
      <c r="L332">
        <v>1</v>
      </c>
      <c r="M332">
        <v>1616.9400000000005</v>
      </c>
      <c r="N332">
        <f>-Table2[[#This Row],[right3]]</f>
        <v>-5.1749999999999998</v>
      </c>
      <c r="O332">
        <v>13.577</v>
      </c>
      <c r="P332">
        <v>5.1749999999999998</v>
      </c>
      <c r="Q332">
        <f>Table2[[#This Row],[x2]]+Table2[[#This Row],[x]]*Table2[[#This Row],[right3]]</f>
        <v>421.29714250000001</v>
      </c>
      <c r="R332">
        <f>Table2[[#This Row],[y2]]+Table2[[#This Row],[y]]*Table2[[#This Row],[right3]]</f>
        <v>330.36987000000005</v>
      </c>
      <c r="S332" s="1">
        <f>Table2[[#This Row],[x2]]-Table2[[#This Row],[x]]*Table2[[#This Row],[left]]</f>
        <v>423.0392033</v>
      </c>
      <c r="T332" s="1">
        <f>Table2[[#This Row],[y2]]-Table2[[#This Row],[y]]*Table2[[#This Row],[left]]</f>
        <v>349.03936120000003</v>
      </c>
      <c r="U332" s="3">
        <f>Table2[[#This Row],[x2]]+Table2[[#This Row],[x]]*Table2[[#This Row],[dry_line]]</f>
        <v>421.98829062999999</v>
      </c>
      <c r="V332" s="3">
        <f>Table2[[#This Row],[y2]]+Table2[[#This Row],[y]]*Table2[[#This Row],[dry_line]]</f>
        <v>337.77683532000003</v>
      </c>
      <c r="W332" s="3">
        <f>Table2[[#This Row],[z2]]+Table2[[#This Row],[z]]*Table2[[#This Row],[dry_line]]</f>
        <v>4.1352411</v>
      </c>
      <c r="X332" s="3">
        <f>-Table2[[#This Row],[right3]]+Table2[[#This Row],[dry_line]]</f>
        <v>-7.4397000000000002</v>
      </c>
      <c r="Y332" s="3">
        <f>Table2[[#This Row],[left]]+Table2[[#This Row],[dry_line]]</f>
        <v>11.3123</v>
      </c>
    </row>
    <row r="333" spans="1:25" hidden="1" x14ac:dyDescent="0.25">
      <c r="A333">
        <v>331</v>
      </c>
      <c r="B333" t="b">
        <f>AND(Table2[[#This Row],[Row Labels]]&gt;=Sheet5!$J$43,Table2[[#This Row],[Row Labels]]&lt;=Sheet5!$K$43)</f>
        <v>0</v>
      </c>
      <c r="C333">
        <v>-2.407</v>
      </c>
      <c r="D333">
        <f>-Table2[[#This Row],[dry_line]]</f>
        <v>2.407</v>
      </c>
      <c r="E333">
        <v>-1.5364</v>
      </c>
      <c r="F333">
        <v>-9.9099999999999994E-2</v>
      </c>
      <c r="G333">
        <v>-0.99450000000000005</v>
      </c>
      <c r="H333">
        <v>-3.5200000000000002E-2</v>
      </c>
      <c r="I333">
        <v>426.85059999999999</v>
      </c>
      <c r="J333">
        <v>335.03620000000001</v>
      </c>
      <c r="K333">
        <v>3.9295</v>
      </c>
      <c r="L333">
        <v>1</v>
      </c>
      <c r="M333">
        <v>1622.0390000000007</v>
      </c>
      <c r="N333">
        <f>-Table2[[#This Row],[right3]]</f>
        <v>-5.05</v>
      </c>
      <c r="O333">
        <v>10.25</v>
      </c>
      <c r="P333">
        <v>5.05</v>
      </c>
      <c r="Q333">
        <f>Table2[[#This Row],[x2]]+Table2[[#This Row],[x]]*Table2[[#This Row],[right3]]</f>
        <v>426.350145</v>
      </c>
      <c r="R333">
        <f>Table2[[#This Row],[y2]]+Table2[[#This Row],[y]]*Table2[[#This Row],[right3]]</f>
        <v>330.01397500000002</v>
      </c>
      <c r="S333" s="1">
        <f>Table2[[#This Row],[x2]]-Table2[[#This Row],[x]]*Table2[[#This Row],[left]]</f>
        <v>427.86637500000001</v>
      </c>
      <c r="T333" s="1">
        <f>Table2[[#This Row],[y2]]-Table2[[#This Row],[y]]*Table2[[#This Row],[left]]</f>
        <v>345.22982500000001</v>
      </c>
      <c r="U333" s="3">
        <f>Table2[[#This Row],[x2]]+Table2[[#This Row],[x]]*Table2[[#This Row],[dry_line]]</f>
        <v>427.08913369999999</v>
      </c>
      <c r="V333" s="3">
        <f>Table2[[#This Row],[y2]]+Table2[[#This Row],[y]]*Table2[[#This Row],[dry_line]]</f>
        <v>337.42996149999999</v>
      </c>
      <c r="W333" s="3">
        <f>Table2[[#This Row],[z2]]+Table2[[#This Row],[z]]*Table2[[#This Row],[dry_line]]</f>
        <v>4.0142264000000001</v>
      </c>
      <c r="X333" s="3">
        <f>-Table2[[#This Row],[right3]]+Table2[[#This Row],[dry_line]]</f>
        <v>-7.4569999999999999</v>
      </c>
      <c r="Y333" s="3">
        <f>Table2[[#This Row],[left]]+Table2[[#This Row],[dry_line]]</f>
        <v>7.843</v>
      </c>
    </row>
    <row r="334" spans="1:25" hidden="1" x14ac:dyDescent="0.25">
      <c r="A334">
        <v>332</v>
      </c>
      <c r="B334" t="b">
        <f>AND(Table2[[#This Row],[Row Labels]]&gt;=Sheet5!$J$43,Table2[[#This Row],[Row Labels]]&lt;=Sheet5!$K$43)</f>
        <v>0</v>
      </c>
      <c r="C334">
        <v>-2.5371000000000001</v>
      </c>
      <c r="D334">
        <f>-Table2[[#This Row],[dry_line]]</f>
        <v>2.5371000000000001</v>
      </c>
      <c r="E334">
        <v>-1.6951000000000001</v>
      </c>
      <c r="F334">
        <v>-0.1091</v>
      </c>
      <c r="G334">
        <v>-0.99270000000000003</v>
      </c>
      <c r="H334">
        <v>-5.0700000000000002E-2</v>
      </c>
      <c r="I334">
        <v>431.89409999999998</v>
      </c>
      <c r="J334">
        <v>334.52820000000003</v>
      </c>
      <c r="K334">
        <v>3.7056</v>
      </c>
      <c r="L334">
        <v>1</v>
      </c>
      <c r="M334">
        <v>1627.1129999999994</v>
      </c>
      <c r="N334">
        <f>-Table2[[#This Row],[right3]]</f>
        <v>-4.9000000000000004</v>
      </c>
      <c r="O334">
        <v>7.8250000000000002</v>
      </c>
      <c r="P334">
        <v>4.9000000000000004</v>
      </c>
      <c r="Q334">
        <f>Table2[[#This Row],[x2]]+Table2[[#This Row],[x]]*Table2[[#This Row],[right3]]</f>
        <v>431.35951</v>
      </c>
      <c r="R334">
        <f>Table2[[#This Row],[y2]]+Table2[[#This Row],[y]]*Table2[[#This Row],[right3]]</f>
        <v>329.66397000000001</v>
      </c>
      <c r="S334" s="1">
        <f>Table2[[#This Row],[x2]]-Table2[[#This Row],[x]]*Table2[[#This Row],[left]]</f>
        <v>432.74780749999996</v>
      </c>
      <c r="T334" s="1">
        <f>Table2[[#This Row],[y2]]-Table2[[#This Row],[y]]*Table2[[#This Row],[left]]</f>
        <v>342.29607750000002</v>
      </c>
      <c r="U334" s="3">
        <f>Table2[[#This Row],[x2]]+Table2[[#This Row],[x]]*Table2[[#This Row],[dry_line]]</f>
        <v>432.17089761</v>
      </c>
      <c r="V334" s="3">
        <f>Table2[[#This Row],[y2]]+Table2[[#This Row],[y]]*Table2[[#This Row],[dry_line]]</f>
        <v>337.04677917000004</v>
      </c>
      <c r="W334" s="3">
        <f>Table2[[#This Row],[z2]]+Table2[[#This Row],[z]]*Table2[[#This Row],[dry_line]]</f>
        <v>3.8342309700000001</v>
      </c>
      <c r="X334" s="3">
        <f>-Table2[[#This Row],[right3]]+Table2[[#This Row],[dry_line]]</f>
        <v>-7.4371000000000009</v>
      </c>
      <c r="Y334" s="3">
        <f>Table2[[#This Row],[left]]+Table2[[#This Row],[dry_line]]</f>
        <v>5.2879000000000005</v>
      </c>
    </row>
    <row r="335" spans="1:25" hidden="1" x14ac:dyDescent="0.25">
      <c r="A335">
        <v>333</v>
      </c>
      <c r="B335" t="b">
        <f>AND(Table2[[#This Row],[Row Labels]]&gt;=Sheet5!$J$43,Table2[[#This Row],[Row Labels]]&lt;=Sheet5!$K$43)</f>
        <v>0</v>
      </c>
      <c r="C335">
        <v>-2.6476999999999999</v>
      </c>
      <c r="D335">
        <f>-Table2[[#This Row],[dry_line]]</f>
        <v>2.6476999999999999</v>
      </c>
      <c r="E335">
        <v>-1.9025000000000001</v>
      </c>
      <c r="F335">
        <v>-0.12130000000000001</v>
      </c>
      <c r="G335">
        <v>-0.99080000000000001</v>
      </c>
      <c r="H335">
        <v>-5.9799999999999999E-2</v>
      </c>
      <c r="I335">
        <v>436.9538</v>
      </c>
      <c r="J335">
        <v>333.95100000000002</v>
      </c>
      <c r="K335">
        <v>3.4416000000000002</v>
      </c>
      <c r="L335">
        <v>1</v>
      </c>
      <c r="M335">
        <v>1632.2129999999997</v>
      </c>
      <c r="N335">
        <f>-Table2[[#This Row],[right3]]</f>
        <v>-4.7249999999999996</v>
      </c>
      <c r="O335">
        <v>5.7</v>
      </c>
      <c r="P335">
        <v>4.7249999999999996</v>
      </c>
      <c r="Q335">
        <f>Table2[[#This Row],[x2]]+Table2[[#This Row],[x]]*Table2[[#This Row],[right3]]</f>
        <v>436.38065749999998</v>
      </c>
      <c r="R335">
        <f>Table2[[#This Row],[y2]]+Table2[[#This Row],[y]]*Table2[[#This Row],[right3]]</f>
        <v>329.26947000000001</v>
      </c>
      <c r="S335" s="1">
        <f>Table2[[#This Row],[x2]]-Table2[[#This Row],[x]]*Table2[[#This Row],[left]]</f>
        <v>437.64521000000002</v>
      </c>
      <c r="T335" s="1">
        <f>Table2[[#This Row],[y2]]-Table2[[#This Row],[y]]*Table2[[#This Row],[left]]</f>
        <v>339.59856000000002</v>
      </c>
      <c r="U335" s="3">
        <f>Table2[[#This Row],[x2]]+Table2[[#This Row],[x]]*Table2[[#This Row],[dry_line]]</f>
        <v>437.27496601000001</v>
      </c>
      <c r="V335" s="3">
        <f>Table2[[#This Row],[y2]]+Table2[[#This Row],[y]]*Table2[[#This Row],[dry_line]]</f>
        <v>336.57434116000002</v>
      </c>
      <c r="W335" s="3">
        <f>Table2[[#This Row],[z2]]+Table2[[#This Row],[z]]*Table2[[#This Row],[dry_line]]</f>
        <v>3.5999324600000002</v>
      </c>
      <c r="X335" s="3">
        <f>-Table2[[#This Row],[right3]]+Table2[[#This Row],[dry_line]]</f>
        <v>-7.3727</v>
      </c>
      <c r="Y335" s="3">
        <f>Table2[[#This Row],[left]]+Table2[[#This Row],[dry_line]]</f>
        <v>3.0523000000000002</v>
      </c>
    </row>
    <row r="336" spans="1:25" hidden="1" x14ac:dyDescent="0.25">
      <c r="A336">
        <v>334</v>
      </c>
      <c r="B336" t="b">
        <f>AND(Table2[[#This Row],[Row Labels]]&gt;=Sheet5!$J$43,Table2[[#This Row],[Row Labels]]&lt;=Sheet5!$K$43)</f>
        <v>0</v>
      </c>
      <c r="C336">
        <v>-2.6917</v>
      </c>
      <c r="D336">
        <f>-Table2[[#This Row],[dry_line]]</f>
        <v>2.6917</v>
      </c>
      <c r="E336">
        <v>-2.0811000000000002</v>
      </c>
      <c r="F336">
        <v>-0.12790000000000001</v>
      </c>
      <c r="G336">
        <v>-0.98970000000000002</v>
      </c>
      <c r="H336">
        <v>-6.3700000000000007E-2</v>
      </c>
      <c r="I336">
        <v>441.97660000000002</v>
      </c>
      <c r="J336">
        <v>333.32740000000001</v>
      </c>
      <c r="K336">
        <v>3.1469999999999998</v>
      </c>
      <c r="L336">
        <v>1</v>
      </c>
      <c r="M336">
        <v>1637.2829999999994</v>
      </c>
      <c r="N336">
        <f>-Table2[[#This Row],[right3]]</f>
        <v>-4.5250000000000004</v>
      </c>
      <c r="O336">
        <v>4.625</v>
      </c>
      <c r="P336">
        <v>4.5250000000000004</v>
      </c>
      <c r="Q336">
        <f>Table2[[#This Row],[x2]]+Table2[[#This Row],[x]]*Table2[[#This Row],[right3]]</f>
        <v>441.3978525</v>
      </c>
      <c r="R336">
        <f>Table2[[#This Row],[y2]]+Table2[[#This Row],[y]]*Table2[[#This Row],[right3]]</f>
        <v>328.84900750000003</v>
      </c>
      <c r="S336" s="1">
        <f>Table2[[#This Row],[x2]]-Table2[[#This Row],[x]]*Table2[[#This Row],[left]]</f>
        <v>442.56813750000003</v>
      </c>
      <c r="T336" s="1">
        <f>Table2[[#This Row],[y2]]-Table2[[#This Row],[y]]*Table2[[#This Row],[left]]</f>
        <v>337.9047625</v>
      </c>
      <c r="U336" s="3">
        <f>Table2[[#This Row],[x2]]+Table2[[#This Row],[x]]*Table2[[#This Row],[dry_line]]</f>
        <v>442.32086843000002</v>
      </c>
      <c r="V336" s="3">
        <f>Table2[[#This Row],[y2]]+Table2[[#This Row],[y]]*Table2[[#This Row],[dry_line]]</f>
        <v>335.99137549</v>
      </c>
      <c r="W336" s="3">
        <f>Table2[[#This Row],[z2]]+Table2[[#This Row],[z]]*Table2[[#This Row],[dry_line]]</f>
        <v>3.3184612899999997</v>
      </c>
      <c r="X336" s="3">
        <f>-Table2[[#This Row],[right3]]+Table2[[#This Row],[dry_line]]</f>
        <v>-7.2167000000000003</v>
      </c>
      <c r="Y336" s="3">
        <f>Table2[[#This Row],[left]]+Table2[[#This Row],[dry_line]]</f>
        <v>1.9333</v>
      </c>
    </row>
    <row r="337" spans="1:25" hidden="1" x14ac:dyDescent="0.25">
      <c r="A337">
        <v>335</v>
      </c>
      <c r="B337" t="b">
        <f>AND(Table2[[#This Row],[Row Labels]]&gt;=Sheet5!$J$43,Table2[[#This Row],[Row Labels]]&lt;=Sheet5!$K$43)</f>
        <v>0</v>
      </c>
      <c r="C337">
        <v>-2.5861999999999998</v>
      </c>
      <c r="D337">
        <f>-Table2[[#This Row],[dry_line]]</f>
        <v>2.5861999999999998</v>
      </c>
      <c r="E337">
        <v>-2.1337999999999999</v>
      </c>
      <c r="F337">
        <v>-0.12870000000000001</v>
      </c>
      <c r="G337">
        <v>-0.9899</v>
      </c>
      <c r="H337">
        <v>-5.9400000000000001E-2</v>
      </c>
      <c r="I337">
        <v>446.99360000000001</v>
      </c>
      <c r="J337">
        <v>332.69240000000002</v>
      </c>
      <c r="K337">
        <v>2.8458000000000001</v>
      </c>
      <c r="L337">
        <v>1</v>
      </c>
      <c r="M337">
        <v>1642.3490000000002</v>
      </c>
      <c r="N337">
        <f>-Table2[[#This Row],[right3]]</f>
        <v>-4.375</v>
      </c>
      <c r="O337">
        <v>4.9000000000000004</v>
      </c>
      <c r="P337">
        <v>4.375</v>
      </c>
      <c r="Q337">
        <f>Table2[[#This Row],[x2]]+Table2[[#This Row],[x]]*Table2[[#This Row],[right3]]</f>
        <v>446.43053750000001</v>
      </c>
      <c r="R337">
        <f>Table2[[#This Row],[y2]]+Table2[[#This Row],[y]]*Table2[[#This Row],[right3]]</f>
        <v>328.36158750000004</v>
      </c>
      <c r="S337" s="1">
        <f>Table2[[#This Row],[x2]]-Table2[[#This Row],[x]]*Table2[[#This Row],[left]]</f>
        <v>447.62423000000001</v>
      </c>
      <c r="T337" s="1">
        <f>Table2[[#This Row],[y2]]-Table2[[#This Row],[y]]*Table2[[#This Row],[left]]</f>
        <v>337.54291000000001</v>
      </c>
      <c r="U337" s="3">
        <f>Table2[[#This Row],[x2]]+Table2[[#This Row],[x]]*Table2[[#This Row],[dry_line]]</f>
        <v>447.32644393999999</v>
      </c>
      <c r="V337" s="3">
        <f>Table2[[#This Row],[y2]]+Table2[[#This Row],[y]]*Table2[[#This Row],[dry_line]]</f>
        <v>335.25247938000001</v>
      </c>
      <c r="W337" s="3">
        <f>Table2[[#This Row],[z2]]+Table2[[#This Row],[z]]*Table2[[#This Row],[dry_line]]</f>
        <v>2.9994202800000003</v>
      </c>
      <c r="X337" s="3">
        <f>-Table2[[#This Row],[right3]]+Table2[[#This Row],[dry_line]]</f>
        <v>-6.9611999999999998</v>
      </c>
      <c r="Y337" s="3">
        <f>Table2[[#This Row],[left]]+Table2[[#This Row],[dry_line]]</f>
        <v>2.3138000000000005</v>
      </c>
    </row>
    <row r="338" spans="1:25" hidden="1" x14ac:dyDescent="0.25">
      <c r="A338">
        <v>336</v>
      </c>
      <c r="B338" t="b">
        <f>AND(Table2[[#This Row],[Row Labels]]&gt;=Sheet5!$J$43,Table2[[#This Row],[Row Labels]]&lt;=Sheet5!$K$43)</f>
        <v>0</v>
      </c>
      <c r="C338">
        <v>-2.2669000000000001</v>
      </c>
      <c r="D338">
        <f>-Table2[[#This Row],[dry_line]]</f>
        <v>2.2669000000000001</v>
      </c>
      <c r="E338">
        <v>-1.9985999999999999</v>
      </c>
      <c r="F338">
        <v>-0.13189999999999999</v>
      </c>
      <c r="G338">
        <v>-0.98950000000000005</v>
      </c>
      <c r="H338">
        <v>-5.91E-2</v>
      </c>
      <c r="I338">
        <v>452.01350000000002</v>
      </c>
      <c r="J338">
        <v>332.0575</v>
      </c>
      <c r="K338">
        <v>2.5594999999999999</v>
      </c>
      <c r="L338">
        <v>1</v>
      </c>
      <c r="M338">
        <v>1647.4169999999995</v>
      </c>
      <c r="N338">
        <f>-Table2[[#This Row],[right3]]</f>
        <v>-4.3250000000000002</v>
      </c>
      <c r="O338">
        <v>4.875</v>
      </c>
      <c r="P338">
        <v>4.3250000000000002</v>
      </c>
      <c r="Q338">
        <f>Table2[[#This Row],[x2]]+Table2[[#This Row],[x]]*Table2[[#This Row],[right3]]</f>
        <v>451.44303250000002</v>
      </c>
      <c r="R338">
        <f>Table2[[#This Row],[y2]]+Table2[[#This Row],[y]]*Table2[[#This Row],[right3]]</f>
        <v>327.77791250000001</v>
      </c>
      <c r="S338" s="1">
        <f>Table2[[#This Row],[x2]]-Table2[[#This Row],[x]]*Table2[[#This Row],[left]]</f>
        <v>452.65651250000002</v>
      </c>
      <c r="T338" s="1">
        <f>Table2[[#This Row],[y2]]-Table2[[#This Row],[y]]*Table2[[#This Row],[left]]</f>
        <v>336.88131249999998</v>
      </c>
      <c r="U338" s="3">
        <f>Table2[[#This Row],[x2]]+Table2[[#This Row],[x]]*Table2[[#This Row],[dry_line]]</f>
        <v>452.31250411000002</v>
      </c>
      <c r="V338" s="3">
        <f>Table2[[#This Row],[y2]]+Table2[[#This Row],[y]]*Table2[[#This Row],[dry_line]]</f>
        <v>334.30059755000002</v>
      </c>
      <c r="W338" s="3">
        <f>Table2[[#This Row],[z2]]+Table2[[#This Row],[z]]*Table2[[#This Row],[dry_line]]</f>
        <v>2.6934737900000001</v>
      </c>
      <c r="X338" s="3">
        <f>-Table2[[#This Row],[right3]]+Table2[[#This Row],[dry_line]]</f>
        <v>-6.5919000000000008</v>
      </c>
      <c r="Y338" s="3">
        <f>Table2[[#This Row],[left]]+Table2[[#This Row],[dry_line]]</f>
        <v>2.6080999999999999</v>
      </c>
    </row>
    <row r="339" spans="1:25" hidden="1" x14ac:dyDescent="0.25">
      <c r="A339">
        <v>337</v>
      </c>
      <c r="B339" t="b">
        <f>AND(Table2[[#This Row],[Row Labels]]&gt;=Sheet5!$J$43,Table2[[#This Row],[Row Labels]]&lt;=Sheet5!$K$43)</f>
        <v>0</v>
      </c>
      <c r="C339">
        <v>-1.8248</v>
      </c>
      <c r="D339">
        <f>-Table2[[#This Row],[dry_line]]</f>
        <v>1.8248</v>
      </c>
      <c r="E339">
        <v>-1.6891</v>
      </c>
      <c r="F339">
        <v>-0.14480000000000001</v>
      </c>
      <c r="G339">
        <v>-0.98740000000000006</v>
      </c>
      <c r="H339">
        <v>-6.4199999999999993E-2</v>
      </c>
      <c r="I339">
        <v>457.01850000000002</v>
      </c>
      <c r="J339">
        <v>331.39109999999999</v>
      </c>
      <c r="K339">
        <v>2.2595000000000001</v>
      </c>
      <c r="L339">
        <v>1</v>
      </c>
      <c r="M339">
        <v>1652.4750000000004</v>
      </c>
      <c r="N339">
        <f>-Table2[[#This Row],[right3]]</f>
        <v>-4.45</v>
      </c>
      <c r="O339">
        <v>5.05</v>
      </c>
      <c r="P339">
        <v>4.45</v>
      </c>
      <c r="Q339">
        <f>Table2[[#This Row],[x2]]+Table2[[#This Row],[x]]*Table2[[#This Row],[right3]]</f>
        <v>456.37414000000001</v>
      </c>
      <c r="R339">
        <f>Table2[[#This Row],[y2]]+Table2[[#This Row],[y]]*Table2[[#This Row],[right3]]</f>
        <v>326.99716999999998</v>
      </c>
      <c r="S339" s="1">
        <f>Table2[[#This Row],[x2]]-Table2[[#This Row],[x]]*Table2[[#This Row],[left]]</f>
        <v>457.74974000000003</v>
      </c>
      <c r="T339" s="1">
        <f>Table2[[#This Row],[y2]]-Table2[[#This Row],[y]]*Table2[[#This Row],[left]]</f>
        <v>336.37747000000002</v>
      </c>
      <c r="U339" s="3">
        <f>Table2[[#This Row],[x2]]+Table2[[#This Row],[x]]*Table2[[#This Row],[dry_line]]</f>
        <v>457.28273104000004</v>
      </c>
      <c r="V339" s="3">
        <f>Table2[[#This Row],[y2]]+Table2[[#This Row],[y]]*Table2[[#This Row],[dry_line]]</f>
        <v>333.19290752000001</v>
      </c>
      <c r="W339" s="3">
        <f>Table2[[#This Row],[z2]]+Table2[[#This Row],[z]]*Table2[[#This Row],[dry_line]]</f>
        <v>2.3766521599999999</v>
      </c>
      <c r="X339" s="3">
        <f>-Table2[[#This Row],[right3]]+Table2[[#This Row],[dry_line]]</f>
        <v>-6.2747999999999999</v>
      </c>
      <c r="Y339" s="3">
        <f>Table2[[#This Row],[left]]+Table2[[#This Row],[dry_line]]</f>
        <v>3.2252000000000001</v>
      </c>
    </row>
    <row r="340" spans="1:25" hidden="1" x14ac:dyDescent="0.25">
      <c r="A340">
        <v>338</v>
      </c>
      <c r="B340" t="b">
        <f>AND(Table2[[#This Row],[Row Labels]]&gt;=Sheet5!$J$43,Table2[[#This Row],[Row Labels]]&lt;=Sheet5!$K$43)</f>
        <v>0</v>
      </c>
      <c r="C340">
        <v>-1.3081</v>
      </c>
      <c r="D340">
        <f>-Table2[[#This Row],[dry_line]]</f>
        <v>1.3081</v>
      </c>
      <c r="E340">
        <v>-1.2722</v>
      </c>
      <c r="F340">
        <v>-0.16930000000000001</v>
      </c>
      <c r="G340">
        <v>-0.98309999999999997</v>
      </c>
      <c r="H340">
        <v>-7.0400000000000004E-2</v>
      </c>
      <c r="I340">
        <v>462.02080000000001</v>
      </c>
      <c r="J340">
        <v>330.62819999999999</v>
      </c>
      <c r="K340">
        <v>1.9641999999999999</v>
      </c>
      <c r="L340">
        <v>1</v>
      </c>
      <c r="M340">
        <v>1657.5439999999999</v>
      </c>
      <c r="N340">
        <f>-Table2[[#This Row],[right3]]</f>
        <v>-4.6500000000000004</v>
      </c>
      <c r="O340">
        <v>4.95</v>
      </c>
      <c r="P340">
        <v>4.6500000000000004</v>
      </c>
      <c r="Q340">
        <f>Table2[[#This Row],[x2]]+Table2[[#This Row],[x]]*Table2[[#This Row],[right3]]</f>
        <v>461.23355500000002</v>
      </c>
      <c r="R340">
        <f>Table2[[#This Row],[y2]]+Table2[[#This Row],[y]]*Table2[[#This Row],[right3]]</f>
        <v>326.05678499999999</v>
      </c>
      <c r="S340" s="1">
        <f>Table2[[#This Row],[x2]]-Table2[[#This Row],[x]]*Table2[[#This Row],[left]]</f>
        <v>462.858835</v>
      </c>
      <c r="T340" s="1">
        <f>Table2[[#This Row],[y2]]-Table2[[#This Row],[y]]*Table2[[#This Row],[left]]</f>
        <v>335.49454500000002</v>
      </c>
      <c r="U340" s="3">
        <f>Table2[[#This Row],[x2]]+Table2[[#This Row],[x]]*Table2[[#This Row],[dry_line]]</f>
        <v>462.24226133000002</v>
      </c>
      <c r="V340" s="3">
        <f>Table2[[#This Row],[y2]]+Table2[[#This Row],[y]]*Table2[[#This Row],[dry_line]]</f>
        <v>331.91419310999999</v>
      </c>
      <c r="W340" s="3">
        <f>Table2[[#This Row],[z2]]+Table2[[#This Row],[z]]*Table2[[#This Row],[dry_line]]</f>
        <v>2.05629024</v>
      </c>
      <c r="X340" s="3">
        <f>-Table2[[#This Row],[right3]]+Table2[[#This Row],[dry_line]]</f>
        <v>-5.9581</v>
      </c>
      <c r="Y340" s="3">
        <f>Table2[[#This Row],[left]]+Table2[[#This Row],[dry_line]]</f>
        <v>3.6419000000000001</v>
      </c>
    </row>
    <row r="341" spans="1:25" hidden="1" x14ac:dyDescent="0.25">
      <c r="A341">
        <v>339</v>
      </c>
      <c r="B341" t="b">
        <f>AND(Table2[[#This Row],[Row Labels]]&gt;=Sheet5!$J$43,Table2[[#This Row],[Row Labels]]&lt;=Sheet5!$K$43)</f>
        <v>0</v>
      </c>
      <c r="C341">
        <v>-0.8427</v>
      </c>
      <c r="D341">
        <f>-Table2[[#This Row],[dry_line]]</f>
        <v>0.8427</v>
      </c>
      <c r="E341">
        <v>-0.8145</v>
      </c>
      <c r="F341">
        <v>-0.20269999999999999</v>
      </c>
      <c r="G341">
        <v>-0.97660000000000002</v>
      </c>
      <c r="H341">
        <v>-7.1999999999999995E-2</v>
      </c>
      <c r="I341">
        <v>466.96</v>
      </c>
      <c r="J341">
        <v>329.72269999999997</v>
      </c>
      <c r="K341">
        <v>1.6482000000000001</v>
      </c>
      <c r="L341">
        <v>1</v>
      </c>
      <c r="M341">
        <v>1662.5750000000007</v>
      </c>
      <c r="N341">
        <f>-Table2[[#This Row],[right3]]</f>
        <v>-4.8499999999999996</v>
      </c>
      <c r="O341">
        <v>4.7750000000000004</v>
      </c>
      <c r="P341">
        <v>4.8499999999999996</v>
      </c>
      <c r="Q341">
        <f>Table2[[#This Row],[x2]]+Table2[[#This Row],[x]]*Table2[[#This Row],[right3]]</f>
        <v>465.97690499999999</v>
      </c>
      <c r="R341">
        <f>Table2[[#This Row],[y2]]+Table2[[#This Row],[y]]*Table2[[#This Row],[right3]]</f>
        <v>324.98618999999997</v>
      </c>
      <c r="S341" s="1">
        <f>Table2[[#This Row],[x2]]-Table2[[#This Row],[x]]*Table2[[#This Row],[left]]</f>
        <v>467.92789249999998</v>
      </c>
      <c r="T341" s="1">
        <f>Table2[[#This Row],[y2]]-Table2[[#This Row],[y]]*Table2[[#This Row],[left]]</f>
        <v>334.385965</v>
      </c>
      <c r="U341" s="3">
        <f>Table2[[#This Row],[x2]]+Table2[[#This Row],[x]]*Table2[[#This Row],[dry_line]]</f>
        <v>467.13081528999999</v>
      </c>
      <c r="V341" s="3">
        <f>Table2[[#This Row],[y2]]+Table2[[#This Row],[y]]*Table2[[#This Row],[dry_line]]</f>
        <v>330.54568081999997</v>
      </c>
      <c r="W341" s="3">
        <f>Table2[[#This Row],[z2]]+Table2[[#This Row],[z]]*Table2[[#This Row],[dry_line]]</f>
        <v>1.7088744</v>
      </c>
      <c r="X341" s="3">
        <f>-Table2[[#This Row],[right3]]+Table2[[#This Row],[dry_line]]</f>
        <v>-5.6926999999999994</v>
      </c>
      <c r="Y341" s="3">
        <f>Table2[[#This Row],[left]]+Table2[[#This Row],[dry_line]]</f>
        <v>3.9323000000000006</v>
      </c>
    </row>
    <row r="342" spans="1:25" hidden="1" x14ac:dyDescent="0.25">
      <c r="A342">
        <v>340</v>
      </c>
      <c r="B342" t="b">
        <f>AND(Table2[[#This Row],[Row Labels]]&gt;=Sheet5!$J$43,Table2[[#This Row],[Row Labels]]&lt;=Sheet5!$K$43)</f>
        <v>0</v>
      </c>
      <c r="C342">
        <v>-0.37790000000000001</v>
      </c>
      <c r="D342">
        <f>-Table2[[#This Row],[dry_line]]</f>
        <v>0.37790000000000001</v>
      </c>
      <c r="E342">
        <v>-0.35730000000000001</v>
      </c>
      <c r="F342">
        <v>-0.2429</v>
      </c>
      <c r="G342">
        <v>-0.96730000000000005</v>
      </c>
      <c r="H342">
        <v>-7.2999999999999995E-2</v>
      </c>
      <c r="I342">
        <v>471.88670000000002</v>
      </c>
      <c r="J342">
        <v>328.6259</v>
      </c>
      <c r="K342">
        <v>1.3532</v>
      </c>
      <c r="L342">
        <v>1</v>
      </c>
      <c r="M342">
        <v>1667.6309999999994</v>
      </c>
      <c r="N342">
        <f>-Table2[[#This Row],[right3]]</f>
        <v>-5</v>
      </c>
      <c r="O342">
        <v>4.5999999999999996</v>
      </c>
      <c r="P342">
        <v>5</v>
      </c>
      <c r="Q342">
        <f>Table2[[#This Row],[x2]]+Table2[[#This Row],[x]]*Table2[[#This Row],[right3]]</f>
        <v>470.67220000000003</v>
      </c>
      <c r="R342">
        <f>Table2[[#This Row],[y2]]+Table2[[#This Row],[y]]*Table2[[#This Row],[right3]]</f>
        <v>323.7894</v>
      </c>
      <c r="S342" s="1">
        <f>Table2[[#This Row],[x2]]-Table2[[#This Row],[x]]*Table2[[#This Row],[left]]</f>
        <v>473.00404000000003</v>
      </c>
      <c r="T342" s="1">
        <f>Table2[[#This Row],[y2]]-Table2[[#This Row],[y]]*Table2[[#This Row],[left]]</f>
        <v>333.07548000000003</v>
      </c>
      <c r="U342" s="3">
        <f>Table2[[#This Row],[x2]]+Table2[[#This Row],[x]]*Table2[[#This Row],[dry_line]]</f>
        <v>471.97849191</v>
      </c>
      <c r="V342" s="3">
        <f>Table2[[#This Row],[y2]]+Table2[[#This Row],[y]]*Table2[[#This Row],[dry_line]]</f>
        <v>328.99144267000003</v>
      </c>
      <c r="W342" s="3">
        <f>Table2[[#This Row],[z2]]+Table2[[#This Row],[z]]*Table2[[#This Row],[dry_line]]</f>
        <v>1.3807867</v>
      </c>
      <c r="X342" s="3">
        <f>-Table2[[#This Row],[right3]]+Table2[[#This Row],[dry_line]]</f>
        <v>-5.3779000000000003</v>
      </c>
      <c r="Y342" s="3">
        <f>Table2[[#This Row],[left]]+Table2[[#This Row],[dry_line]]</f>
        <v>4.2220999999999993</v>
      </c>
    </row>
    <row r="343" spans="1:25" hidden="1" x14ac:dyDescent="0.25">
      <c r="A343">
        <v>341</v>
      </c>
      <c r="B343" t="b">
        <f>AND(Table2[[#This Row],[Row Labels]]&gt;=Sheet5!$J$43,Table2[[#This Row],[Row Labels]]&lt;=Sheet5!$K$43)</f>
        <v>0</v>
      </c>
      <c r="C343">
        <v>6.4299999999999996E-2</v>
      </c>
      <c r="D343">
        <f>-Table2[[#This Row],[dry_line]]</f>
        <v>-6.4299999999999996E-2</v>
      </c>
      <c r="E343">
        <v>0.12089999999999999</v>
      </c>
      <c r="F343">
        <v>-0.28710000000000002</v>
      </c>
      <c r="G343">
        <v>-0.95479999999999998</v>
      </c>
      <c r="H343">
        <v>-7.6600000000000001E-2</v>
      </c>
      <c r="I343">
        <v>476.7801</v>
      </c>
      <c r="J343">
        <v>327.298</v>
      </c>
      <c r="K343">
        <v>1.0984</v>
      </c>
      <c r="L343">
        <v>1</v>
      </c>
      <c r="M343">
        <v>1672.7080000000005</v>
      </c>
      <c r="N343">
        <f>-Table2[[#This Row],[right3]]</f>
        <v>-5.15</v>
      </c>
      <c r="O343">
        <v>4.4249999999999998</v>
      </c>
      <c r="P343">
        <v>5.15</v>
      </c>
      <c r="Q343">
        <f>Table2[[#This Row],[x2]]+Table2[[#This Row],[x]]*Table2[[#This Row],[right3]]</f>
        <v>475.301535</v>
      </c>
      <c r="R343">
        <f>Table2[[#This Row],[y2]]+Table2[[#This Row],[y]]*Table2[[#This Row],[right3]]</f>
        <v>322.38078000000002</v>
      </c>
      <c r="S343" s="1">
        <f>Table2[[#This Row],[x2]]-Table2[[#This Row],[x]]*Table2[[#This Row],[left]]</f>
        <v>478.05051750000001</v>
      </c>
      <c r="T343" s="1">
        <f>Table2[[#This Row],[y2]]-Table2[[#This Row],[y]]*Table2[[#This Row],[left]]</f>
        <v>331.52298999999999</v>
      </c>
      <c r="U343" s="3">
        <f>Table2[[#This Row],[x2]]+Table2[[#This Row],[x]]*Table2[[#This Row],[dry_line]]</f>
        <v>476.76163946999998</v>
      </c>
      <c r="V343" s="3">
        <f>Table2[[#This Row],[y2]]+Table2[[#This Row],[y]]*Table2[[#This Row],[dry_line]]</f>
        <v>327.23660636</v>
      </c>
      <c r="W343" s="3">
        <f>Table2[[#This Row],[z2]]+Table2[[#This Row],[z]]*Table2[[#This Row],[dry_line]]</f>
        <v>1.0934746200000001</v>
      </c>
      <c r="X343" s="3">
        <f>-Table2[[#This Row],[right3]]+Table2[[#This Row],[dry_line]]</f>
        <v>-5.0857000000000001</v>
      </c>
      <c r="Y343" s="3">
        <f>Table2[[#This Row],[left]]+Table2[[#This Row],[dry_line]]</f>
        <v>4.4893000000000001</v>
      </c>
    </row>
    <row r="344" spans="1:25" hidden="1" x14ac:dyDescent="0.25">
      <c r="A344">
        <v>342</v>
      </c>
      <c r="B344" t="b">
        <f>AND(Table2[[#This Row],[Row Labels]]&gt;=Sheet5!$J$43,Table2[[#This Row],[Row Labels]]&lt;=Sheet5!$K$43)</f>
        <v>0</v>
      </c>
      <c r="C344">
        <v>0.48080000000000001</v>
      </c>
      <c r="D344">
        <f>-Table2[[#This Row],[dry_line]]</f>
        <v>-0.48080000000000001</v>
      </c>
      <c r="E344">
        <v>0.58189999999999997</v>
      </c>
      <c r="F344">
        <v>-0.33779999999999999</v>
      </c>
      <c r="G344">
        <v>-0.93830000000000002</v>
      </c>
      <c r="H344">
        <v>-7.46E-2</v>
      </c>
      <c r="I344">
        <v>481.54559999999998</v>
      </c>
      <c r="J344">
        <v>325.7604</v>
      </c>
      <c r="K344">
        <v>0.87470000000000003</v>
      </c>
      <c r="L344">
        <v>1</v>
      </c>
      <c r="M344">
        <v>1677.7199999999993</v>
      </c>
      <c r="N344">
        <f>-Table2[[#This Row],[right3]]</f>
        <v>-5.2</v>
      </c>
      <c r="O344">
        <v>4.1749999999999998</v>
      </c>
      <c r="P344">
        <v>5.2</v>
      </c>
      <c r="Q344">
        <f>Table2[[#This Row],[x2]]+Table2[[#This Row],[x]]*Table2[[#This Row],[right3]]</f>
        <v>479.78904</v>
      </c>
      <c r="R344">
        <f>Table2[[#This Row],[y2]]+Table2[[#This Row],[y]]*Table2[[#This Row],[right3]]</f>
        <v>320.88123999999999</v>
      </c>
      <c r="S344" s="1">
        <f>Table2[[#This Row],[x2]]-Table2[[#This Row],[x]]*Table2[[#This Row],[left]]</f>
        <v>482.955915</v>
      </c>
      <c r="T344" s="1">
        <f>Table2[[#This Row],[y2]]-Table2[[#This Row],[y]]*Table2[[#This Row],[left]]</f>
        <v>329.67780249999998</v>
      </c>
      <c r="U344" s="3">
        <f>Table2[[#This Row],[x2]]+Table2[[#This Row],[x]]*Table2[[#This Row],[dry_line]]</f>
        <v>481.38318576</v>
      </c>
      <c r="V344" s="3">
        <f>Table2[[#This Row],[y2]]+Table2[[#This Row],[y]]*Table2[[#This Row],[dry_line]]</f>
        <v>325.30926535999998</v>
      </c>
      <c r="W344" s="3">
        <f>Table2[[#This Row],[z2]]+Table2[[#This Row],[z]]*Table2[[#This Row],[dry_line]]</f>
        <v>0.83883232000000008</v>
      </c>
      <c r="X344" s="3">
        <f>-Table2[[#This Row],[right3]]+Table2[[#This Row],[dry_line]]</f>
        <v>-4.7191999999999998</v>
      </c>
      <c r="Y344" s="3">
        <f>Table2[[#This Row],[left]]+Table2[[#This Row],[dry_line]]</f>
        <v>4.6558000000000002</v>
      </c>
    </row>
    <row r="345" spans="1:25" hidden="1" x14ac:dyDescent="0.25">
      <c r="A345">
        <v>343</v>
      </c>
      <c r="B345" t="b">
        <f>AND(Table2[[#This Row],[Row Labels]]&gt;=Sheet5!$J$43,Table2[[#This Row],[Row Labels]]&lt;=Sheet5!$K$43)</f>
        <v>0</v>
      </c>
      <c r="C345">
        <v>0.83579999999999999</v>
      </c>
      <c r="D345">
        <f>-Table2[[#This Row],[dry_line]]</f>
        <v>-0.83579999999999999</v>
      </c>
      <c r="E345">
        <v>0.9798</v>
      </c>
      <c r="F345">
        <v>-0.39400000000000002</v>
      </c>
      <c r="G345">
        <v>-0.91579999999999995</v>
      </c>
      <c r="H345">
        <v>-7.7499999999999999E-2</v>
      </c>
      <c r="I345">
        <v>486.26429999999999</v>
      </c>
      <c r="J345">
        <v>323.91570000000002</v>
      </c>
      <c r="K345">
        <v>0.69450000000000001</v>
      </c>
      <c r="L345">
        <v>1</v>
      </c>
      <c r="M345">
        <v>1682.7900000000009</v>
      </c>
      <c r="N345">
        <f>-Table2[[#This Row],[right3]]</f>
        <v>-5.2750000000000004</v>
      </c>
      <c r="O345">
        <v>4.0250000000000004</v>
      </c>
      <c r="P345">
        <v>5.2750000000000004</v>
      </c>
      <c r="Q345">
        <f>Table2[[#This Row],[x2]]+Table2[[#This Row],[x]]*Table2[[#This Row],[right3]]</f>
        <v>484.18594999999999</v>
      </c>
      <c r="R345">
        <f>Table2[[#This Row],[y2]]+Table2[[#This Row],[y]]*Table2[[#This Row],[right3]]</f>
        <v>319.084855</v>
      </c>
      <c r="S345" s="1">
        <f>Table2[[#This Row],[x2]]-Table2[[#This Row],[x]]*Table2[[#This Row],[left]]</f>
        <v>487.85014999999999</v>
      </c>
      <c r="T345" s="1">
        <f>Table2[[#This Row],[y2]]-Table2[[#This Row],[y]]*Table2[[#This Row],[left]]</f>
        <v>327.60179500000004</v>
      </c>
      <c r="U345" s="3">
        <f>Table2[[#This Row],[x2]]+Table2[[#This Row],[x]]*Table2[[#This Row],[dry_line]]</f>
        <v>485.93499479999997</v>
      </c>
      <c r="V345" s="3">
        <f>Table2[[#This Row],[y2]]+Table2[[#This Row],[y]]*Table2[[#This Row],[dry_line]]</f>
        <v>323.15027436000003</v>
      </c>
      <c r="W345" s="3">
        <f>Table2[[#This Row],[z2]]+Table2[[#This Row],[z]]*Table2[[#This Row],[dry_line]]</f>
        <v>0.62972550000000005</v>
      </c>
      <c r="X345" s="3">
        <f>-Table2[[#This Row],[right3]]+Table2[[#This Row],[dry_line]]</f>
        <v>-4.4392000000000005</v>
      </c>
      <c r="Y345" s="3">
        <f>Table2[[#This Row],[left]]+Table2[[#This Row],[dry_line]]</f>
        <v>4.8608000000000002</v>
      </c>
    </row>
    <row r="346" spans="1:25" hidden="1" x14ac:dyDescent="0.25">
      <c r="A346">
        <v>344</v>
      </c>
      <c r="B346" t="b">
        <f>AND(Table2[[#This Row],[Row Labels]]&gt;=Sheet5!$J$43,Table2[[#This Row],[Row Labels]]&lt;=Sheet5!$K$43)</f>
        <v>0</v>
      </c>
      <c r="C346">
        <v>1.0993999999999999</v>
      </c>
      <c r="D346">
        <f>-Table2[[#This Row],[dry_line]]</f>
        <v>-1.0993999999999999</v>
      </c>
      <c r="E346">
        <v>1.2947</v>
      </c>
      <c r="F346">
        <v>-0.45240000000000002</v>
      </c>
      <c r="G346">
        <v>-0.88839999999999997</v>
      </c>
      <c r="H346">
        <v>-7.7899999999999997E-2</v>
      </c>
      <c r="I346">
        <v>490.85149999999999</v>
      </c>
      <c r="J346">
        <v>321.78710000000001</v>
      </c>
      <c r="K346">
        <v>0.51910000000000001</v>
      </c>
      <c r="L346">
        <v>1</v>
      </c>
      <c r="M346">
        <v>1687.8500000000004</v>
      </c>
      <c r="N346">
        <f>-Table2[[#This Row],[right3]]</f>
        <v>-5.3</v>
      </c>
      <c r="O346">
        <v>3.9750000000000001</v>
      </c>
      <c r="P346">
        <v>5.3</v>
      </c>
      <c r="Q346">
        <f>Table2[[#This Row],[x2]]+Table2[[#This Row],[x]]*Table2[[#This Row],[right3]]</f>
        <v>488.45377999999999</v>
      </c>
      <c r="R346">
        <f>Table2[[#This Row],[y2]]+Table2[[#This Row],[y]]*Table2[[#This Row],[right3]]</f>
        <v>317.07857999999999</v>
      </c>
      <c r="S346" s="1">
        <f>Table2[[#This Row],[x2]]-Table2[[#This Row],[x]]*Table2[[#This Row],[left]]</f>
        <v>492.64979</v>
      </c>
      <c r="T346" s="1">
        <f>Table2[[#This Row],[y2]]-Table2[[#This Row],[y]]*Table2[[#This Row],[left]]</f>
        <v>325.31849</v>
      </c>
      <c r="U346" s="3">
        <f>Table2[[#This Row],[x2]]+Table2[[#This Row],[x]]*Table2[[#This Row],[dry_line]]</f>
        <v>490.35413144</v>
      </c>
      <c r="V346" s="3">
        <f>Table2[[#This Row],[y2]]+Table2[[#This Row],[y]]*Table2[[#This Row],[dry_line]]</f>
        <v>320.81039304000001</v>
      </c>
      <c r="W346" s="3">
        <f>Table2[[#This Row],[z2]]+Table2[[#This Row],[z]]*Table2[[#This Row],[dry_line]]</f>
        <v>0.43345674000000001</v>
      </c>
      <c r="X346" s="3">
        <f>-Table2[[#This Row],[right3]]+Table2[[#This Row],[dry_line]]</f>
        <v>-4.2005999999999997</v>
      </c>
      <c r="Y346" s="3">
        <f>Table2[[#This Row],[left]]+Table2[[#This Row],[dry_line]]</f>
        <v>5.0743999999999998</v>
      </c>
    </row>
    <row r="347" spans="1:25" hidden="1" x14ac:dyDescent="0.25">
      <c r="A347">
        <v>345</v>
      </c>
      <c r="B347" t="b">
        <f>AND(Table2[[#This Row],[Row Labels]]&gt;=Sheet5!$J$43,Table2[[#This Row],[Row Labels]]&lt;=Sheet5!$K$43)</f>
        <v>0</v>
      </c>
      <c r="C347">
        <v>1.2721</v>
      </c>
      <c r="D347">
        <f>-Table2[[#This Row],[dry_line]]</f>
        <v>-1.2721</v>
      </c>
      <c r="E347">
        <v>1.5043</v>
      </c>
      <c r="F347">
        <v>-0.5091</v>
      </c>
      <c r="G347">
        <v>-0.85709999999999997</v>
      </c>
      <c r="H347">
        <v>-7.8799999999999995E-2</v>
      </c>
      <c r="I347">
        <v>495.29250000000002</v>
      </c>
      <c r="J347">
        <v>319.3485</v>
      </c>
      <c r="K347">
        <v>0.35699999999999998</v>
      </c>
      <c r="L347">
        <v>1</v>
      </c>
      <c r="M347">
        <v>1692.9189999999999</v>
      </c>
      <c r="N347">
        <f>-Table2[[#This Row],[right3]]</f>
        <v>-5.2</v>
      </c>
      <c r="O347">
        <v>3.95</v>
      </c>
      <c r="P347">
        <v>5.2</v>
      </c>
      <c r="Q347">
        <f>Table2[[#This Row],[x2]]+Table2[[#This Row],[x]]*Table2[[#This Row],[right3]]</f>
        <v>492.64518000000004</v>
      </c>
      <c r="R347">
        <f>Table2[[#This Row],[y2]]+Table2[[#This Row],[y]]*Table2[[#This Row],[right3]]</f>
        <v>314.89157999999998</v>
      </c>
      <c r="S347" s="1">
        <f>Table2[[#This Row],[x2]]-Table2[[#This Row],[x]]*Table2[[#This Row],[left]]</f>
        <v>497.30344500000001</v>
      </c>
      <c r="T347" s="1">
        <f>Table2[[#This Row],[y2]]-Table2[[#This Row],[y]]*Table2[[#This Row],[left]]</f>
        <v>322.73404499999998</v>
      </c>
      <c r="U347" s="3">
        <f>Table2[[#This Row],[x2]]+Table2[[#This Row],[x]]*Table2[[#This Row],[dry_line]]</f>
        <v>494.64487389000004</v>
      </c>
      <c r="V347" s="3">
        <f>Table2[[#This Row],[y2]]+Table2[[#This Row],[y]]*Table2[[#This Row],[dry_line]]</f>
        <v>318.25818308999999</v>
      </c>
      <c r="W347" s="3">
        <f>Table2[[#This Row],[z2]]+Table2[[#This Row],[z]]*Table2[[#This Row],[dry_line]]</f>
        <v>0.25675851999999999</v>
      </c>
      <c r="X347" s="3">
        <f>-Table2[[#This Row],[right3]]+Table2[[#This Row],[dry_line]]</f>
        <v>-3.9279000000000002</v>
      </c>
      <c r="Y347" s="3">
        <f>Table2[[#This Row],[left]]+Table2[[#This Row],[dry_line]]</f>
        <v>5.2221000000000002</v>
      </c>
    </row>
    <row r="348" spans="1:25" hidden="1" x14ac:dyDescent="0.25">
      <c r="A348">
        <v>346</v>
      </c>
      <c r="B348" t="b">
        <f>AND(Table2[[#This Row],[Row Labels]]&gt;=Sheet5!$J$43,Table2[[#This Row],[Row Labels]]&lt;=Sheet5!$K$43)</f>
        <v>0</v>
      </c>
      <c r="C348">
        <v>1.3301000000000001</v>
      </c>
      <c r="D348">
        <f>-Table2[[#This Row],[dry_line]]</f>
        <v>-1.3301000000000001</v>
      </c>
      <c r="E348">
        <v>1.6172</v>
      </c>
      <c r="F348">
        <v>-0.56120000000000003</v>
      </c>
      <c r="G348">
        <v>-0.82399999999999995</v>
      </c>
      <c r="H348">
        <v>-7.8200000000000006E-2</v>
      </c>
      <c r="I348">
        <v>499.56509999999997</v>
      </c>
      <c r="J348">
        <v>316.6454</v>
      </c>
      <c r="K348">
        <v>0.15110000000000001</v>
      </c>
      <c r="L348">
        <v>1</v>
      </c>
      <c r="M348">
        <v>1697.9789999999994</v>
      </c>
      <c r="N348">
        <f>-Table2[[#This Row],[right3]]</f>
        <v>-5.15</v>
      </c>
      <c r="O348">
        <v>3.8250000000000002</v>
      </c>
      <c r="P348">
        <v>5.15</v>
      </c>
      <c r="Q348">
        <f>Table2[[#This Row],[x2]]+Table2[[#This Row],[x]]*Table2[[#This Row],[right3]]</f>
        <v>496.67491999999999</v>
      </c>
      <c r="R348">
        <f>Table2[[#This Row],[y2]]+Table2[[#This Row],[y]]*Table2[[#This Row],[right3]]</f>
        <v>312.40179999999998</v>
      </c>
      <c r="S348" s="1">
        <f>Table2[[#This Row],[x2]]-Table2[[#This Row],[x]]*Table2[[#This Row],[left]]</f>
        <v>501.71168999999998</v>
      </c>
      <c r="T348" s="1">
        <f>Table2[[#This Row],[y2]]-Table2[[#This Row],[y]]*Table2[[#This Row],[left]]</f>
        <v>319.79719999999998</v>
      </c>
      <c r="U348" s="3">
        <f>Table2[[#This Row],[x2]]+Table2[[#This Row],[x]]*Table2[[#This Row],[dry_line]]</f>
        <v>498.81864787999996</v>
      </c>
      <c r="V348" s="3">
        <f>Table2[[#This Row],[y2]]+Table2[[#This Row],[y]]*Table2[[#This Row],[dry_line]]</f>
        <v>315.54939760000002</v>
      </c>
      <c r="W348" s="3">
        <f>Table2[[#This Row],[z2]]+Table2[[#This Row],[z]]*Table2[[#This Row],[dry_line]]</f>
        <v>4.7086180000000005E-2</v>
      </c>
      <c r="X348" s="3">
        <f>-Table2[[#This Row],[right3]]+Table2[[#This Row],[dry_line]]</f>
        <v>-3.8199000000000005</v>
      </c>
      <c r="Y348" s="3">
        <f>Table2[[#This Row],[left]]+Table2[[#This Row],[dry_line]]</f>
        <v>5.1551</v>
      </c>
    </row>
    <row r="349" spans="1:25" hidden="1" x14ac:dyDescent="0.25">
      <c r="A349">
        <v>347</v>
      </c>
      <c r="B349" t="b">
        <f>AND(Table2[[#This Row],[Row Labels]]&gt;=Sheet5!$J$43,Table2[[#This Row],[Row Labels]]&lt;=Sheet5!$K$43)</f>
        <v>0</v>
      </c>
      <c r="C349">
        <v>1.3534999999999999</v>
      </c>
      <c r="D349">
        <f>-Table2[[#This Row],[dry_line]]</f>
        <v>-1.3534999999999999</v>
      </c>
      <c r="E349">
        <v>1.6420999999999999</v>
      </c>
      <c r="F349">
        <v>-0.60799999999999998</v>
      </c>
      <c r="G349">
        <v>-0.79039999999999999</v>
      </c>
      <c r="H349">
        <v>-7.51E-2</v>
      </c>
      <c r="I349">
        <v>503.65769999999998</v>
      </c>
      <c r="J349">
        <v>313.6875</v>
      </c>
      <c r="K349">
        <v>-2.3800000000000002E-2</v>
      </c>
      <c r="L349">
        <v>1</v>
      </c>
      <c r="M349">
        <v>1703.0319999999992</v>
      </c>
      <c r="N349">
        <f>-Table2[[#This Row],[right3]]</f>
        <v>-5.0750000000000002</v>
      </c>
      <c r="O349">
        <v>3.9249999999999998</v>
      </c>
      <c r="P349">
        <v>5.0750000000000002</v>
      </c>
      <c r="Q349">
        <f>Table2[[#This Row],[x2]]+Table2[[#This Row],[x]]*Table2[[#This Row],[right3]]</f>
        <v>500.57209999999998</v>
      </c>
      <c r="R349">
        <f>Table2[[#This Row],[y2]]+Table2[[#This Row],[y]]*Table2[[#This Row],[right3]]</f>
        <v>309.67622</v>
      </c>
      <c r="S349" s="1">
        <f>Table2[[#This Row],[x2]]-Table2[[#This Row],[x]]*Table2[[#This Row],[left]]</f>
        <v>506.04409999999996</v>
      </c>
      <c r="T349" s="1">
        <f>Table2[[#This Row],[y2]]-Table2[[#This Row],[y]]*Table2[[#This Row],[left]]</f>
        <v>316.78982000000002</v>
      </c>
      <c r="U349" s="3">
        <f>Table2[[#This Row],[x2]]+Table2[[#This Row],[x]]*Table2[[#This Row],[dry_line]]</f>
        <v>502.83477199999999</v>
      </c>
      <c r="V349" s="3">
        <f>Table2[[#This Row],[y2]]+Table2[[#This Row],[y]]*Table2[[#This Row],[dry_line]]</f>
        <v>312.6176936</v>
      </c>
      <c r="W349" s="3">
        <f>Table2[[#This Row],[z2]]+Table2[[#This Row],[z]]*Table2[[#This Row],[dry_line]]</f>
        <v>-0.12544785</v>
      </c>
      <c r="X349" s="3">
        <f>-Table2[[#This Row],[right3]]+Table2[[#This Row],[dry_line]]</f>
        <v>-3.7215000000000003</v>
      </c>
      <c r="Y349" s="3">
        <f>Table2[[#This Row],[left]]+Table2[[#This Row],[dry_line]]</f>
        <v>5.2784999999999993</v>
      </c>
    </row>
    <row r="350" spans="1:25" hidden="1" x14ac:dyDescent="0.25">
      <c r="A350">
        <v>348</v>
      </c>
      <c r="B350" t="b">
        <f>AND(Table2[[#This Row],[Row Labels]]&gt;=Sheet5!$J$43,Table2[[#This Row],[Row Labels]]&lt;=Sheet5!$K$43)</f>
        <v>0</v>
      </c>
      <c r="C350">
        <v>1.3626</v>
      </c>
      <c r="D350">
        <f>-Table2[[#This Row],[dry_line]]</f>
        <v>-1.3626</v>
      </c>
      <c r="E350">
        <v>1.673</v>
      </c>
      <c r="F350">
        <v>-0.6452</v>
      </c>
      <c r="G350">
        <v>-0.76019999999999999</v>
      </c>
      <c r="H350">
        <v>-7.5399999999999995E-2</v>
      </c>
      <c r="I350">
        <v>507.59160000000003</v>
      </c>
      <c r="J350">
        <v>310.5016</v>
      </c>
      <c r="K350">
        <v>-0.17549999999999999</v>
      </c>
      <c r="L350">
        <v>1</v>
      </c>
      <c r="M350">
        <v>1708.0959999999995</v>
      </c>
      <c r="N350">
        <f>-Table2[[#This Row],[right3]]</f>
        <v>-4.9000000000000004</v>
      </c>
      <c r="O350">
        <v>4.25</v>
      </c>
      <c r="P350">
        <v>4.9000000000000004</v>
      </c>
      <c r="Q350">
        <f>Table2[[#This Row],[x2]]+Table2[[#This Row],[x]]*Table2[[#This Row],[right3]]</f>
        <v>504.43012000000004</v>
      </c>
      <c r="R350">
        <f>Table2[[#This Row],[y2]]+Table2[[#This Row],[y]]*Table2[[#This Row],[right3]]</f>
        <v>306.77661999999998</v>
      </c>
      <c r="S350" s="1">
        <f>Table2[[#This Row],[x2]]-Table2[[#This Row],[x]]*Table2[[#This Row],[left]]</f>
        <v>510.33370000000002</v>
      </c>
      <c r="T350" s="1">
        <f>Table2[[#This Row],[y2]]-Table2[[#This Row],[y]]*Table2[[#This Row],[left]]</f>
        <v>313.73244999999997</v>
      </c>
      <c r="U350" s="3">
        <f>Table2[[#This Row],[x2]]+Table2[[#This Row],[x]]*Table2[[#This Row],[dry_line]]</f>
        <v>506.71245048000003</v>
      </c>
      <c r="V350" s="3">
        <f>Table2[[#This Row],[y2]]+Table2[[#This Row],[y]]*Table2[[#This Row],[dry_line]]</f>
        <v>309.46575147999999</v>
      </c>
      <c r="W350" s="3">
        <f>Table2[[#This Row],[z2]]+Table2[[#This Row],[z]]*Table2[[#This Row],[dry_line]]</f>
        <v>-0.27824003999999997</v>
      </c>
      <c r="X350" s="3">
        <f>-Table2[[#This Row],[right3]]+Table2[[#This Row],[dry_line]]</f>
        <v>-3.5374000000000003</v>
      </c>
      <c r="Y350" s="3">
        <f>Table2[[#This Row],[left]]+Table2[[#This Row],[dry_line]]</f>
        <v>5.6126000000000005</v>
      </c>
    </row>
    <row r="351" spans="1:25" hidden="1" x14ac:dyDescent="0.25">
      <c r="A351">
        <v>349</v>
      </c>
      <c r="B351" t="b">
        <f>AND(Table2[[#This Row],[Row Labels]]&gt;=Sheet5!$J$43,Table2[[#This Row],[Row Labels]]&lt;=Sheet5!$K$43)</f>
        <v>0</v>
      </c>
      <c r="C351">
        <v>1.3746</v>
      </c>
      <c r="D351">
        <f>-Table2[[#This Row],[dry_line]]</f>
        <v>-1.3746</v>
      </c>
      <c r="E351">
        <v>1.6970000000000001</v>
      </c>
      <c r="F351">
        <v>-0.6784</v>
      </c>
      <c r="G351">
        <v>-0.73080000000000001</v>
      </c>
      <c r="H351">
        <v>-7.4999999999999997E-2</v>
      </c>
      <c r="I351">
        <v>511.35070000000002</v>
      </c>
      <c r="J351">
        <v>307.19040000000001</v>
      </c>
      <c r="K351">
        <v>-0.34920000000000001</v>
      </c>
      <c r="L351">
        <v>1</v>
      </c>
      <c r="M351">
        <v>1713.1090000000004</v>
      </c>
      <c r="N351">
        <f>-Table2[[#This Row],[right3]]</f>
        <v>-4.8499999999999996</v>
      </c>
      <c r="O351">
        <v>4.3250000000000002</v>
      </c>
      <c r="P351">
        <v>4.8499999999999996</v>
      </c>
      <c r="Q351">
        <f>Table2[[#This Row],[x2]]+Table2[[#This Row],[x]]*Table2[[#This Row],[right3]]</f>
        <v>508.06046000000003</v>
      </c>
      <c r="R351">
        <f>Table2[[#This Row],[y2]]+Table2[[#This Row],[y]]*Table2[[#This Row],[right3]]</f>
        <v>303.64602000000002</v>
      </c>
      <c r="S351" s="1">
        <f>Table2[[#This Row],[x2]]-Table2[[#This Row],[x]]*Table2[[#This Row],[left]]</f>
        <v>514.28478000000007</v>
      </c>
      <c r="T351" s="1">
        <f>Table2[[#This Row],[y2]]-Table2[[#This Row],[y]]*Table2[[#This Row],[left]]</f>
        <v>310.35111000000001</v>
      </c>
      <c r="U351" s="3">
        <f>Table2[[#This Row],[x2]]+Table2[[#This Row],[x]]*Table2[[#This Row],[dry_line]]</f>
        <v>510.41817136000003</v>
      </c>
      <c r="V351" s="3">
        <f>Table2[[#This Row],[y2]]+Table2[[#This Row],[y]]*Table2[[#This Row],[dry_line]]</f>
        <v>306.18584232000001</v>
      </c>
      <c r="W351" s="3">
        <f>Table2[[#This Row],[z2]]+Table2[[#This Row],[z]]*Table2[[#This Row],[dry_line]]</f>
        <v>-0.452295</v>
      </c>
      <c r="X351" s="3">
        <f>-Table2[[#This Row],[right3]]+Table2[[#This Row],[dry_line]]</f>
        <v>-3.4753999999999996</v>
      </c>
      <c r="Y351" s="3">
        <f>Table2[[#This Row],[left]]+Table2[[#This Row],[dry_line]]</f>
        <v>5.6996000000000002</v>
      </c>
    </row>
    <row r="352" spans="1:25" hidden="1" x14ac:dyDescent="0.25">
      <c r="A352">
        <v>350</v>
      </c>
      <c r="B352" t="b">
        <f>AND(Table2[[#This Row],[Row Labels]]&gt;=Sheet5!$J$43,Table2[[#This Row],[Row Labels]]&lt;=Sheet5!$K$43)</f>
        <v>0</v>
      </c>
      <c r="C352">
        <v>1.3889</v>
      </c>
      <c r="D352">
        <f>-Table2[[#This Row],[dry_line]]</f>
        <v>-1.3889</v>
      </c>
      <c r="E352">
        <v>1.6800999999999999</v>
      </c>
      <c r="F352">
        <v>-0.71160000000000001</v>
      </c>
      <c r="G352">
        <v>-0.6986</v>
      </c>
      <c r="H352">
        <v>-7.4399999999999994E-2</v>
      </c>
      <c r="I352">
        <v>514.95929999999998</v>
      </c>
      <c r="J352">
        <v>303.69830000000002</v>
      </c>
      <c r="K352">
        <v>-0.52690000000000003</v>
      </c>
      <c r="L352">
        <v>1</v>
      </c>
      <c r="M352">
        <v>1718.1329999999998</v>
      </c>
      <c r="N352">
        <f>-Table2[[#This Row],[right3]]</f>
        <v>-4.75</v>
      </c>
      <c r="O352">
        <v>4.4249999999999998</v>
      </c>
      <c r="P352">
        <v>4.75</v>
      </c>
      <c r="Q352">
        <f>Table2[[#This Row],[x2]]+Table2[[#This Row],[x]]*Table2[[#This Row],[right3]]</f>
        <v>511.57919999999996</v>
      </c>
      <c r="R352">
        <f>Table2[[#This Row],[y2]]+Table2[[#This Row],[y]]*Table2[[#This Row],[right3]]</f>
        <v>300.37995000000001</v>
      </c>
      <c r="S352" s="1">
        <f>Table2[[#This Row],[x2]]-Table2[[#This Row],[x]]*Table2[[#This Row],[left]]</f>
        <v>518.10812999999996</v>
      </c>
      <c r="T352" s="1">
        <f>Table2[[#This Row],[y2]]-Table2[[#This Row],[y]]*Table2[[#This Row],[left]]</f>
        <v>306.78960499999999</v>
      </c>
      <c r="U352" s="3">
        <f>Table2[[#This Row],[x2]]+Table2[[#This Row],[x]]*Table2[[#This Row],[dry_line]]</f>
        <v>513.97095876000003</v>
      </c>
      <c r="V352" s="3">
        <f>Table2[[#This Row],[y2]]+Table2[[#This Row],[y]]*Table2[[#This Row],[dry_line]]</f>
        <v>302.72801446</v>
      </c>
      <c r="W352" s="3">
        <f>Table2[[#This Row],[z2]]+Table2[[#This Row],[z]]*Table2[[#This Row],[dry_line]]</f>
        <v>-0.63023415999999999</v>
      </c>
      <c r="X352" s="3">
        <f>-Table2[[#This Row],[right3]]+Table2[[#This Row],[dry_line]]</f>
        <v>-3.3611</v>
      </c>
      <c r="Y352" s="3">
        <f>Table2[[#This Row],[left]]+Table2[[#This Row],[dry_line]]</f>
        <v>5.8139000000000003</v>
      </c>
    </row>
    <row r="353" spans="1:25" hidden="1" x14ac:dyDescent="0.25">
      <c r="A353">
        <v>351</v>
      </c>
      <c r="B353" t="b">
        <f>AND(Table2[[#This Row],[Row Labels]]&gt;=Sheet5!$J$43,Table2[[#This Row],[Row Labels]]&lt;=Sheet5!$K$43)</f>
        <v>0</v>
      </c>
      <c r="C353">
        <v>1.3993</v>
      </c>
      <c r="D353">
        <f>-Table2[[#This Row],[dry_line]]</f>
        <v>-1.3993</v>
      </c>
      <c r="E353">
        <v>1.6665000000000001</v>
      </c>
      <c r="F353">
        <v>-0.74380000000000002</v>
      </c>
      <c r="G353">
        <v>-0.6643</v>
      </c>
      <c r="H353">
        <v>-7.3700000000000002E-2</v>
      </c>
      <c r="I353">
        <v>518.41129999999998</v>
      </c>
      <c r="J353">
        <v>300.03730000000002</v>
      </c>
      <c r="K353">
        <v>-0.71550000000000002</v>
      </c>
      <c r="L353">
        <v>1</v>
      </c>
      <c r="M353">
        <v>1723.1689999999999</v>
      </c>
      <c r="N353">
        <f>-Table2[[#This Row],[right3]]</f>
        <v>-4.6500000000000004</v>
      </c>
      <c r="O353">
        <v>4.375</v>
      </c>
      <c r="P353">
        <v>4.6500000000000004</v>
      </c>
      <c r="Q353">
        <f>Table2[[#This Row],[x2]]+Table2[[#This Row],[x]]*Table2[[#This Row],[right3]]</f>
        <v>514.95263</v>
      </c>
      <c r="R353">
        <f>Table2[[#This Row],[y2]]+Table2[[#This Row],[y]]*Table2[[#This Row],[right3]]</f>
        <v>296.948305</v>
      </c>
      <c r="S353" s="1">
        <f>Table2[[#This Row],[x2]]-Table2[[#This Row],[x]]*Table2[[#This Row],[left]]</f>
        <v>521.66542500000003</v>
      </c>
      <c r="T353" s="1">
        <f>Table2[[#This Row],[y2]]-Table2[[#This Row],[y]]*Table2[[#This Row],[left]]</f>
        <v>302.94361250000003</v>
      </c>
      <c r="U353" s="3">
        <f>Table2[[#This Row],[x2]]+Table2[[#This Row],[x]]*Table2[[#This Row],[dry_line]]</f>
        <v>517.37050065999995</v>
      </c>
      <c r="V353" s="3">
        <f>Table2[[#This Row],[y2]]+Table2[[#This Row],[y]]*Table2[[#This Row],[dry_line]]</f>
        <v>299.10774501000003</v>
      </c>
      <c r="W353" s="3">
        <f>Table2[[#This Row],[z2]]+Table2[[#This Row],[z]]*Table2[[#This Row],[dry_line]]</f>
        <v>-0.81862841000000008</v>
      </c>
      <c r="X353" s="3">
        <f>-Table2[[#This Row],[right3]]+Table2[[#This Row],[dry_line]]</f>
        <v>-3.2507000000000001</v>
      </c>
      <c r="Y353" s="3">
        <f>Table2[[#This Row],[left]]+Table2[[#This Row],[dry_line]]</f>
        <v>5.7743000000000002</v>
      </c>
    </row>
    <row r="354" spans="1:25" hidden="1" x14ac:dyDescent="0.25">
      <c r="A354">
        <v>352</v>
      </c>
      <c r="B354" t="b">
        <f>AND(Table2[[#This Row],[Row Labels]]&gt;=Sheet5!$J$43,Table2[[#This Row],[Row Labels]]&lt;=Sheet5!$K$43)</f>
        <v>0</v>
      </c>
      <c r="C354">
        <v>1.4179999999999999</v>
      </c>
      <c r="D354">
        <f>-Table2[[#This Row],[dry_line]]</f>
        <v>-1.4179999999999999</v>
      </c>
      <c r="E354">
        <v>1.6561999999999999</v>
      </c>
      <c r="F354">
        <v>-0.77359999999999995</v>
      </c>
      <c r="G354">
        <v>-0.62929999999999997</v>
      </c>
      <c r="H354">
        <v>-7.4300000000000005E-2</v>
      </c>
      <c r="I354">
        <v>521.68700000000001</v>
      </c>
      <c r="J354">
        <v>296.20760000000001</v>
      </c>
      <c r="K354">
        <v>-0.90159999999999996</v>
      </c>
      <c r="L354">
        <v>1</v>
      </c>
      <c r="M354">
        <v>1728.2119999999995</v>
      </c>
      <c r="N354">
        <f>-Table2[[#This Row],[right3]]</f>
        <v>-4.5750000000000002</v>
      </c>
      <c r="O354">
        <v>4.4249999999999998</v>
      </c>
      <c r="P354">
        <v>4.5750000000000002</v>
      </c>
      <c r="Q354">
        <f>Table2[[#This Row],[x2]]+Table2[[#This Row],[x]]*Table2[[#This Row],[right3]]</f>
        <v>518.14778000000001</v>
      </c>
      <c r="R354">
        <f>Table2[[#This Row],[y2]]+Table2[[#This Row],[y]]*Table2[[#This Row],[right3]]</f>
        <v>293.3285525</v>
      </c>
      <c r="S354" s="1">
        <f>Table2[[#This Row],[x2]]-Table2[[#This Row],[x]]*Table2[[#This Row],[left]]</f>
        <v>525.11018000000001</v>
      </c>
      <c r="T354" s="1">
        <f>Table2[[#This Row],[y2]]-Table2[[#This Row],[y]]*Table2[[#This Row],[left]]</f>
        <v>298.99225250000001</v>
      </c>
      <c r="U354" s="3">
        <f>Table2[[#This Row],[x2]]+Table2[[#This Row],[x]]*Table2[[#This Row],[dry_line]]</f>
        <v>520.59003519999999</v>
      </c>
      <c r="V354" s="3">
        <f>Table2[[#This Row],[y2]]+Table2[[#This Row],[y]]*Table2[[#This Row],[dry_line]]</f>
        <v>295.31525260000001</v>
      </c>
      <c r="W354" s="3">
        <f>Table2[[#This Row],[z2]]+Table2[[#This Row],[z]]*Table2[[#This Row],[dry_line]]</f>
        <v>-1.0069573999999999</v>
      </c>
      <c r="X354" s="3">
        <f>-Table2[[#This Row],[right3]]+Table2[[#This Row],[dry_line]]</f>
        <v>-3.157</v>
      </c>
      <c r="Y354" s="3">
        <f>Table2[[#This Row],[left]]+Table2[[#This Row],[dry_line]]</f>
        <v>5.843</v>
      </c>
    </row>
    <row r="355" spans="1:25" hidden="1" x14ac:dyDescent="0.25">
      <c r="A355">
        <v>353</v>
      </c>
      <c r="B355" t="b">
        <f>AND(Table2[[#This Row],[Row Labels]]&gt;=Sheet5!$J$43,Table2[[#This Row],[Row Labels]]&lt;=Sheet5!$K$43)</f>
        <v>0</v>
      </c>
      <c r="C355">
        <v>1.4574</v>
      </c>
      <c r="D355">
        <f>-Table2[[#This Row],[dry_line]]</f>
        <v>-1.4574</v>
      </c>
      <c r="E355">
        <v>1.6593</v>
      </c>
      <c r="F355">
        <v>-0.79979999999999996</v>
      </c>
      <c r="G355">
        <v>-0.59560000000000002</v>
      </c>
      <c r="H355">
        <v>-7.46E-2</v>
      </c>
      <c r="I355">
        <v>524.8021</v>
      </c>
      <c r="J355">
        <v>292.22550000000001</v>
      </c>
      <c r="K355">
        <v>-1.0993999999999999</v>
      </c>
      <c r="L355">
        <v>1</v>
      </c>
      <c r="M355">
        <v>1733.2710000000006</v>
      </c>
      <c r="N355">
        <f>-Table2[[#This Row],[right3]]</f>
        <v>-4.5250000000000004</v>
      </c>
      <c r="O355">
        <v>4.45</v>
      </c>
      <c r="P355">
        <v>4.5250000000000004</v>
      </c>
      <c r="Q355">
        <f>Table2[[#This Row],[x2]]+Table2[[#This Row],[x]]*Table2[[#This Row],[right3]]</f>
        <v>521.18300499999998</v>
      </c>
      <c r="R355">
        <f>Table2[[#This Row],[y2]]+Table2[[#This Row],[y]]*Table2[[#This Row],[right3]]</f>
        <v>289.53041000000002</v>
      </c>
      <c r="S355" s="1">
        <f>Table2[[#This Row],[x2]]-Table2[[#This Row],[x]]*Table2[[#This Row],[left]]</f>
        <v>528.36121000000003</v>
      </c>
      <c r="T355" s="1">
        <f>Table2[[#This Row],[y2]]-Table2[[#This Row],[y]]*Table2[[#This Row],[left]]</f>
        <v>294.87592000000001</v>
      </c>
      <c r="U355" s="3">
        <f>Table2[[#This Row],[x2]]+Table2[[#This Row],[x]]*Table2[[#This Row],[dry_line]]</f>
        <v>523.63647147999995</v>
      </c>
      <c r="V355" s="3">
        <f>Table2[[#This Row],[y2]]+Table2[[#This Row],[y]]*Table2[[#This Row],[dry_line]]</f>
        <v>291.35747256000002</v>
      </c>
      <c r="W355" s="3">
        <f>Table2[[#This Row],[z2]]+Table2[[#This Row],[z]]*Table2[[#This Row],[dry_line]]</f>
        <v>-1.2081220399999999</v>
      </c>
      <c r="X355" s="3">
        <f>-Table2[[#This Row],[right3]]+Table2[[#This Row],[dry_line]]</f>
        <v>-3.0676000000000005</v>
      </c>
      <c r="Y355" s="3">
        <f>Table2[[#This Row],[left]]+Table2[[#This Row],[dry_line]]</f>
        <v>5.9074</v>
      </c>
    </row>
    <row r="356" spans="1:25" hidden="1" x14ac:dyDescent="0.25">
      <c r="A356">
        <v>354</v>
      </c>
      <c r="B356" t="b">
        <f>AND(Table2[[#This Row],[Row Labels]]&gt;=Sheet5!$J$43,Table2[[#This Row],[Row Labels]]&lt;=Sheet5!$K$43)</f>
        <v>0</v>
      </c>
      <c r="C356">
        <v>1.5233000000000001</v>
      </c>
      <c r="D356">
        <f>-Table2[[#This Row],[dry_line]]</f>
        <v>-1.5233000000000001</v>
      </c>
      <c r="E356">
        <v>1.6763999999999999</v>
      </c>
      <c r="F356">
        <v>-0.82440000000000002</v>
      </c>
      <c r="G356">
        <v>-0.56110000000000004</v>
      </c>
      <c r="H356">
        <v>-7.4499999999999997E-2</v>
      </c>
      <c r="I356">
        <v>527.71640000000002</v>
      </c>
      <c r="J356">
        <v>288.16059999999999</v>
      </c>
      <c r="K356">
        <v>-1.3064</v>
      </c>
      <c r="L356">
        <v>1</v>
      </c>
      <c r="M356">
        <v>1738.277</v>
      </c>
      <c r="N356">
        <f>-Table2[[#This Row],[right3]]</f>
        <v>-4.5</v>
      </c>
      <c r="O356">
        <v>4.5</v>
      </c>
      <c r="P356">
        <v>4.5</v>
      </c>
      <c r="Q356">
        <f>Table2[[#This Row],[x2]]+Table2[[#This Row],[x]]*Table2[[#This Row],[right3]]</f>
        <v>524.00660000000005</v>
      </c>
      <c r="R356">
        <f>Table2[[#This Row],[y2]]+Table2[[#This Row],[y]]*Table2[[#This Row],[right3]]</f>
        <v>285.63565</v>
      </c>
      <c r="S356" s="1">
        <f>Table2[[#This Row],[x2]]-Table2[[#This Row],[x]]*Table2[[#This Row],[left]]</f>
        <v>531.42619999999999</v>
      </c>
      <c r="T356" s="1">
        <f>Table2[[#This Row],[y2]]-Table2[[#This Row],[y]]*Table2[[#This Row],[left]]</f>
        <v>290.68554999999998</v>
      </c>
      <c r="U356" s="3">
        <f>Table2[[#This Row],[x2]]+Table2[[#This Row],[x]]*Table2[[#This Row],[dry_line]]</f>
        <v>526.46059148000006</v>
      </c>
      <c r="V356" s="3">
        <f>Table2[[#This Row],[y2]]+Table2[[#This Row],[y]]*Table2[[#This Row],[dry_line]]</f>
        <v>287.30587636999996</v>
      </c>
      <c r="W356" s="3">
        <f>Table2[[#This Row],[z2]]+Table2[[#This Row],[z]]*Table2[[#This Row],[dry_line]]</f>
        <v>-1.41988585</v>
      </c>
      <c r="X356" s="3">
        <f>-Table2[[#This Row],[right3]]+Table2[[#This Row],[dry_line]]</f>
        <v>-2.9767000000000001</v>
      </c>
      <c r="Y356" s="3">
        <f>Table2[[#This Row],[left]]+Table2[[#This Row],[dry_line]]</f>
        <v>6.0232999999999999</v>
      </c>
    </row>
    <row r="357" spans="1:25" hidden="1" x14ac:dyDescent="0.25">
      <c r="A357">
        <v>355</v>
      </c>
      <c r="B357" t="b">
        <f>AND(Table2[[#This Row],[Row Labels]]&gt;=Sheet5!$J$43,Table2[[#This Row],[Row Labels]]&lt;=Sheet5!$K$43)</f>
        <v>0</v>
      </c>
      <c r="C357">
        <v>1.6460999999999999</v>
      </c>
      <c r="D357">
        <f>-Table2[[#This Row],[dry_line]]</f>
        <v>-1.6460999999999999</v>
      </c>
      <c r="E357">
        <v>1.7357</v>
      </c>
      <c r="F357">
        <v>-0.84809999999999997</v>
      </c>
      <c r="G357">
        <v>-0.52459999999999996</v>
      </c>
      <c r="H357">
        <v>-7.3999999999999996E-2</v>
      </c>
      <c r="I357">
        <v>530.46040000000005</v>
      </c>
      <c r="J357">
        <v>283.96420000000001</v>
      </c>
      <c r="K357">
        <v>-1.4872000000000001</v>
      </c>
      <c r="L357">
        <v>1</v>
      </c>
      <c r="M357">
        <v>1743.2939999999999</v>
      </c>
      <c r="N357">
        <f>-Table2[[#This Row],[right3]]</f>
        <v>-4.625</v>
      </c>
      <c r="O357">
        <v>4.4749999999999996</v>
      </c>
      <c r="P357">
        <v>4.625</v>
      </c>
      <c r="Q357">
        <f>Table2[[#This Row],[x2]]+Table2[[#This Row],[x]]*Table2[[#This Row],[right3]]</f>
        <v>526.5379375</v>
      </c>
      <c r="R357">
        <f>Table2[[#This Row],[y2]]+Table2[[#This Row],[y]]*Table2[[#This Row],[right3]]</f>
        <v>281.53792500000003</v>
      </c>
      <c r="S357" s="1">
        <f>Table2[[#This Row],[x2]]-Table2[[#This Row],[x]]*Table2[[#This Row],[left]]</f>
        <v>534.25564750000001</v>
      </c>
      <c r="T357" s="1">
        <f>Table2[[#This Row],[y2]]-Table2[[#This Row],[y]]*Table2[[#This Row],[left]]</f>
        <v>286.31178499999999</v>
      </c>
      <c r="U357" s="3">
        <f>Table2[[#This Row],[x2]]+Table2[[#This Row],[x]]*Table2[[#This Row],[dry_line]]</f>
        <v>529.06434259000002</v>
      </c>
      <c r="V357" s="3">
        <f>Table2[[#This Row],[y2]]+Table2[[#This Row],[y]]*Table2[[#This Row],[dry_line]]</f>
        <v>283.10065594000002</v>
      </c>
      <c r="W357" s="3">
        <f>Table2[[#This Row],[z2]]+Table2[[#This Row],[z]]*Table2[[#This Row],[dry_line]]</f>
        <v>-1.6090114</v>
      </c>
      <c r="X357" s="3">
        <f>-Table2[[#This Row],[right3]]+Table2[[#This Row],[dry_line]]</f>
        <v>-2.9789000000000003</v>
      </c>
      <c r="Y357" s="3">
        <f>Table2[[#This Row],[left]]+Table2[[#This Row],[dry_line]]</f>
        <v>6.1210999999999993</v>
      </c>
    </row>
    <row r="358" spans="1:25" hidden="1" x14ac:dyDescent="0.25">
      <c r="A358">
        <v>356</v>
      </c>
      <c r="B358" t="b">
        <f>AND(Table2[[#This Row],[Row Labels]]&gt;=Sheet5!$J$43,Table2[[#This Row],[Row Labels]]&lt;=Sheet5!$K$43)</f>
        <v>0</v>
      </c>
      <c r="C358">
        <v>1.7750999999999999</v>
      </c>
      <c r="D358">
        <f>-Table2[[#This Row],[dry_line]]</f>
        <v>-1.7750999999999999</v>
      </c>
      <c r="E358">
        <v>1.8144</v>
      </c>
      <c r="F358">
        <v>-0.87150000000000005</v>
      </c>
      <c r="G358">
        <v>-0.4849</v>
      </c>
      <c r="H358">
        <v>-7.3200000000000001E-2</v>
      </c>
      <c r="I358">
        <v>533.05780000000004</v>
      </c>
      <c r="J358">
        <v>279.57990000000001</v>
      </c>
      <c r="K358">
        <v>-1.6916</v>
      </c>
      <c r="L358">
        <v>1</v>
      </c>
      <c r="M358">
        <v>1748.3950000000004</v>
      </c>
      <c r="N358">
        <f>-Table2[[#This Row],[right3]]</f>
        <v>-4.6500000000000004</v>
      </c>
      <c r="O358">
        <v>4.45</v>
      </c>
      <c r="P358">
        <v>4.6500000000000004</v>
      </c>
      <c r="Q358">
        <f>Table2[[#This Row],[x2]]+Table2[[#This Row],[x]]*Table2[[#This Row],[right3]]</f>
        <v>529.00532500000008</v>
      </c>
      <c r="R358">
        <f>Table2[[#This Row],[y2]]+Table2[[#This Row],[y]]*Table2[[#This Row],[right3]]</f>
        <v>277.32511499999998</v>
      </c>
      <c r="S358" s="1">
        <f>Table2[[#This Row],[x2]]-Table2[[#This Row],[x]]*Table2[[#This Row],[left]]</f>
        <v>536.9359750000001</v>
      </c>
      <c r="T358" s="1">
        <f>Table2[[#This Row],[y2]]-Table2[[#This Row],[y]]*Table2[[#This Row],[left]]</f>
        <v>281.73770500000001</v>
      </c>
      <c r="U358" s="3">
        <f>Table2[[#This Row],[x2]]+Table2[[#This Row],[x]]*Table2[[#This Row],[dry_line]]</f>
        <v>531.51080035000007</v>
      </c>
      <c r="V358" s="3">
        <f>Table2[[#This Row],[y2]]+Table2[[#This Row],[y]]*Table2[[#This Row],[dry_line]]</f>
        <v>278.71915401000001</v>
      </c>
      <c r="W358" s="3">
        <f>Table2[[#This Row],[z2]]+Table2[[#This Row],[z]]*Table2[[#This Row],[dry_line]]</f>
        <v>-1.82153732</v>
      </c>
      <c r="X358" s="3">
        <f>-Table2[[#This Row],[right3]]+Table2[[#This Row],[dry_line]]</f>
        <v>-2.8749000000000002</v>
      </c>
      <c r="Y358" s="3">
        <f>Table2[[#This Row],[left]]+Table2[[#This Row],[dry_line]]</f>
        <v>6.2251000000000003</v>
      </c>
    </row>
    <row r="359" spans="1:25" hidden="1" x14ac:dyDescent="0.25">
      <c r="A359">
        <v>357</v>
      </c>
      <c r="B359" t="b">
        <f>AND(Table2[[#This Row],[Row Labels]]&gt;=Sheet5!$J$43,Table2[[#This Row],[Row Labels]]&lt;=Sheet5!$K$43)</f>
        <v>0</v>
      </c>
      <c r="C359">
        <v>1.9338</v>
      </c>
      <c r="D359">
        <f>-Table2[[#This Row],[dry_line]]</f>
        <v>-1.9338</v>
      </c>
      <c r="E359">
        <v>1.8654999999999999</v>
      </c>
      <c r="F359">
        <v>-0.89500000000000002</v>
      </c>
      <c r="G359">
        <v>-0.44019999999999998</v>
      </c>
      <c r="H359">
        <v>-7.22E-2</v>
      </c>
      <c r="I359">
        <v>535.40660000000003</v>
      </c>
      <c r="J359">
        <v>275.13220000000001</v>
      </c>
      <c r="K359">
        <v>-1.8746</v>
      </c>
      <c r="L359">
        <v>1</v>
      </c>
      <c r="M359">
        <v>1753.4279999999999</v>
      </c>
      <c r="N359">
        <f>-Table2[[#This Row],[right3]]</f>
        <v>-4.7249999999999996</v>
      </c>
      <c r="O359">
        <v>4.3499999999999996</v>
      </c>
      <c r="P359">
        <v>4.7249999999999996</v>
      </c>
      <c r="Q359">
        <f>Table2[[#This Row],[x2]]+Table2[[#This Row],[x]]*Table2[[#This Row],[right3]]</f>
        <v>531.17772500000001</v>
      </c>
      <c r="R359">
        <f>Table2[[#This Row],[y2]]+Table2[[#This Row],[y]]*Table2[[#This Row],[right3]]</f>
        <v>273.052255</v>
      </c>
      <c r="S359" s="1">
        <f>Table2[[#This Row],[x2]]-Table2[[#This Row],[x]]*Table2[[#This Row],[left]]</f>
        <v>539.29984999999999</v>
      </c>
      <c r="T359" s="1">
        <f>Table2[[#This Row],[y2]]-Table2[[#This Row],[y]]*Table2[[#This Row],[left]]</f>
        <v>277.04707000000002</v>
      </c>
      <c r="U359" s="3">
        <f>Table2[[#This Row],[x2]]+Table2[[#This Row],[x]]*Table2[[#This Row],[dry_line]]</f>
        <v>533.67584899999997</v>
      </c>
      <c r="V359" s="3">
        <f>Table2[[#This Row],[y2]]+Table2[[#This Row],[y]]*Table2[[#This Row],[dry_line]]</f>
        <v>274.28094124</v>
      </c>
      <c r="W359" s="3">
        <f>Table2[[#This Row],[z2]]+Table2[[#This Row],[z]]*Table2[[#This Row],[dry_line]]</f>
        <v>-2.0142203599999999</v>
      </c>
      <c r="X359" s="3">
        <f>-Table2[[#This Row],[right3]]+Table2[[#This Row],[dry_line]]</f>
        <v>-2.7911999999999999</v>
      </c>
      <c r="Y359" s="3">
        <f>Table2[[#This Row],[left]]+Table2[[#This Row],[dry_line]]</f>
        <v>6.2837999999999994</v>
      </c>
    </row>
    <row r="360" spans="1:25" hidden="1" x14ac:dyDescent="0.25">
      <c r="A360">
        <v>358</v>
      </c>
      <c r="B360" t="b">
        <f>AND(Table2[[#This Row],[Row Labels]]&gt;=Sheet5!$J$43,Table2[[#This Row],[Row Labels]]&lt;=Sheet5!$K$43)</f>
        <v>0</v>
      </c>
      <c r="C360">
        <v>2.0869</v>
      </c>
      <c r="D360">
        <f>-Table2[[#This Row],[dry_line]]</f>
        <v>-2.0869</v>
      </c>
      <c r="E360">
        <v>1.911</v>
      </c>
      <c r="F360">
        <v>-0.91649999999999998</v>
      </c>
      <c r="G360">
        <v>-0.39400000000000002</v>
      </c>
      <c r="H360">
        <v>-6.9099999999999995E-2</v>
      </c>
      <c r="I360">
        <v>537.52239999999995</v>
      </c>
      <c r="J360">
        <v>270.56169999999997</v>
      </c>
      <c r="K360">
        <v>-2.0569999999999999</v>
      </c>
      <c r="L360">
        <v>1</v>
      </c>
      <c r="M360">
        <v>1758.4670000000006</v>
      </c>
      <c r="N360">
        <f>-Table2[[#This Row],[right3]]</f>
        <v>-4.8250000000000002</v>
      </c>
      <c r="O360">
        <v>4.1500000000000004</v>
      </c>
      <c r="P360">
        <v>4.8250000000000002</v>
      </c>
      <c r="Q360">
        <f>Table2[[#This Row],[x2]]+Table2[[#This Row],[x]]*Table2[[#This Row],[right3]]</f>
        <v>533.10028749999992</v>
      </c>
      <c r="R360">
        <f>Table2[[#This Row],[y2]]+Table2[[#This Row],[y]]*Table2[[#This Row],[right3]]</f>
        <v>268.66064999999998</v>
      </c>
      <c r="S360" s="1">
        <f>Table2[[#This Row],[x2]]-Table2[[#This Row],[x]]*Table2[[#This Row],[left]]</f>
        <v>541.325875</v>
      </c>
      <c r="T360" s="1">
        <f>Table2[[#This Row],[y2]]-Table2[[#This Row],[y]]*Table2[[#This Row],[left]]</f>
        <v>272.1968</v>
      </c>
      <c r="U360" s="3">
        <f>Table2[[#This Row],[x2]]+Table2[[#This Row],[x]]*Table2[[#This Row],[dry_line]]</f>
        <v>535.60975614999995</v>
      </c>
      <c r="V360" s="3">
        <f>Table2[[#This Row],[y2]]+Table2[[#This Row],[y]]*Table2[[#This Row],[dry_line]]</f>
        <v>269.73946139999998</v>
      </c>
      <c r="W360" s="3">
        <f>Table2[[#This Row],[z2]]+Table2[[#This Row],[z]]*Table2[[#This Row],[dry_line]]</f>
        <v>-2.2012047899999998</v>
      </c>
      <c r="X360" s="3">
        <f>-Table2[[#This Row],[right3]]+Table2[[#This Row],[dry_line]]</f>
        <v>-2.7381000000000002</v>
      </c>
      <c r="Y360" s="3">
        <f>Table2[[#This Row],[left]]+Table2[[#This Row],[dry_line]]</f>
        <v>6.2369000000000003</v>
      </c>
    </row>
    <row r="361" spans="1:25" hidden="1" x14ac:dyDescent="0.25">
      <c r="A361">
        <v>359</v>
      </c>
      <c r="B361" t="b">
        <f>AND(Table2[[#This Row],[Row Labels]]&gt;=Sheet5!$J$43,Table2[[#This Row],[Row Labels]]&lt;=Sheet5!$K$43)</f>
        <v>0</v>
      </c>
      <c r="C361">
        <v>2.2538</v>
      </c>
      <c r="D361">
        <f>-Table2[[#This Row],[dry_line]]</f>
        <v>-2.2538</v>
      </c>
      <c r="E361">
        <v>1.9619</v>
      </c>
      <c r="F361">
        <v>-0.93600000000000005</v>
      </c>
      <c r="G361">
        <v>-0.34549999999999997</v>
      </c>
      <c r="H361">
        <v>-6.7699999999999996E-2</v>
      </c>
      <c r="I361">
        <v>539.43510000000003</v>
      </c>
      <c r="J361">
        <v>265.82350000000002</v>
      </c>
      <c r="K361">
        <v>-2.226</v>
      </c>
      <c r="L361">
        <v>1</v>
      </c>
      <c r="M361">
        <v>1763.58</v>
      </c>
      <c r="N361">
        <f>-Table2[[#This Row],[right3]]</f>
        <v>-4.9249999999999998</v>
      </c>
      <c r="O361">
        <v>4.05</v>
      </c>
      <c r="P361">
        <v>4.9249999999999998</v>
      </c>
      <c r="Q361">
        <f>Table2[[#This Row],[x2]]+Table2[[#This Row],[x]]*Table2[[#This Row],[right3]]</f>
        <v>534.82530000000008</v>
      </c>
      <c r="R361">
        <f>Table2[[#This Row],[y2]]+Table2[[#This Row],[y]]*Table2[[#This Row],[right3]]</f>
        <v>264.12191250000001</v>
      </c>
      <c r="S361" s="1">
        <f>Table2[[#This Row],[x2]]-Table2[[#This Row],[x]]*Table2[[#This Row],[left]]</f>
        <v>543.22590000000002</v>
      </c>
      <c r="T361" s="1">
        <f>Table2[[#This Row],[y2]]-Table2[[#This Row],[y]]*Table2[[#This Row],[left]]</f>
        <v>267.22277500000001</v>
      </c>
      <c r="U361" s="3">
        <f>Table2[[#This Row],[x2]]+Table2[[#This Row],[x]]*Table2[[#This Row],[dry_line]]</f>
        <v>537.32554320000008</v>
      </c>
      <c r="V361" s="3">
        <f>Table2[[#This Row],[y2]]+Table2[[#This Row],[y]]*Table2[[#This Row],[dry_line]]</f>
        <v>265.0448121</v>
      </c>
      <c r="W361" s="3">
        <f>Table2[[#This Row],[z2]]+Table2[[#This Row],[z]]*Table2[[#This Row],[dry_line]]</f>
        <v>-2.3785822599999999</v>
      </c>
      <c r="X361" s="3">
        <f>-Table2[[#This Row],[right3]]+Table2[[#This Row],[dry_line]]</f>
        <v>-2.6711999999999998</v>
      </c>
      <c r="Y361" s="3">
        <f>Table2[[#This Row],[left]]+Table2[[#This Row],[dry_line]]</f>
        <v>6.3037999999999998</v>
      </c>
    </row>
    <row r="362" spans="1:25" hidden="1" x14ac:dyDescent="0.25">
      <c r="A362">
        <v>360</v>
      </c>
      <c r="B362" t="b">
        <f>AND(Table2[[#This Row],[Row Labels]]&gt;=Sheet5!$J$43,Table2[[#This Row],[Row Labels]]&lt;=Sheet5!$K$43)</f>
        <v>0</v>
      </c>
      <c r="C362">
        <v>2.3875000000000002</v>
      </c>
      <c r="D362">
        <f>-Table2[[#This Row],[dry_line]]</f>
        <v>-2.3875000000000002</v>
      </c>
      <c r="E362">
        <v>1.9796</v>
      </c>
      <c r="F362">
        <v>-0.95379999999999998</v>
      </c>
      <c r="G362">
        <v>-0.29399999999999998</v>
      </c>
      <c r="H362">
        <v>-6.1400000000000003E-2</v>
      </c>
      <c r="I362">
        <v>541.13260000000002</v>
      </c>
      <c r="J362">
        <v>260.851</v>
      </c>
      <c r="K362">
        <v>-2.4123999999999999</v>
      </c>
      <c r="L362">
        <v>1</v>
      </c>
      <c r="M362">
        <v>1768.8379999999997</v>
      </c>
      <c r="N362">
        <f>-Table2[[#This Row],[right3]]</f>
        <v>-5</v>
      </c>
      <c r="O362">
        <v>4.0999999999999996</v>
      </c>
      <c r="P362">
        <v>5</v>
      </c>
      <c r="Q362">
        <f>Table2[[#This Row],[x2]]+Table2[[#This Row],[x]]*Table2[[#This Row],[right3]]</f>
        <v>536.36360000000002</v>
      </c>
      <c r="R362">
        <f>Table2[[#This Row],[y2]]+Table2[[#This Row],[y]]*Table2[[#This Row],[right3]]</f>
        <v>259.38099999999997</v>
      </c>
      <c r="S362" s="1">
        <f>Table2[[#This Row],[x2]]-Table2[[#This Row],[x]]*Table2[[#This Row],[left]]</f>
        <v>545.04318000000001</v>
      </c>
      <c r="T362" s="1">
        <f>Table2[[#This Row],[y2]]-Table2[[#This Row],[y]]*Table2[[#This Row],[left]]</f>
        <v>262.0564</v>
      </c>
      <c r="U362" s="3">
        <f>Table2[[#This Row],[x2]]+Table2[[#This Row],[x]]*Table2[[#This Row],[dry_line]]</f>
        <v>538.85540249999997</v>
      </c>
      <c r="V362" s="3">
        <f>Table2[[#This Row],[y2]]+Table2[[#This Row],[y]]*Table2[[#This Row],[dry_line]]</f>
        <v>260.14907499999998</v>
      </c>
      <c r="W362" s="3">
        <f>Table2[[#This Row],[z2]]+Table2[[#This Row],[z]]*Table2[[#This Row],[dry_line]]</f>
        <v>-2.5589925</v>
      </c>
      <c r="X362" s="3">
        <f>-Table2[[#This Row],[right3]]+Table2[[#This Row],[dry_line]]</f>
        <v>-2.6124999999999998</v>
      </c>
      <c r="Y362" s="3">
        <f>Table2[[#This Row],[left]]+Table2[[#This Row],[dry_line]]</f>
        <v>6.4874999999999998</v>
      </c>
    </row>
    <row r="363" spans="1:25" hidden="1" x14ac:dyDescent="0.25">
      <c r="A363">
        <v>361</v>
      </c>
      <c r="B363" t="b">
        <f>AND(Table2[[#This Row],[Row Labels]]&gt;=Sheet5!$J$43,Table2[[#This Row],[Row Labels]]&lt;=Sheet5!$K$43)</f>
        <v>0</v>
      </c>
      <c r="C363">
        <v>2.4834000000000001</v>
      </c>
      <c r="D363">
        <f>-Table2[[#This Row],[dry_line]]</f>
        <v>-2.4834000000000001</v>
      </c>
      <c r="E363">
        <v>1.9718</v>
      </c>
      <c r="F363">
        <v>-0.96940000000000004</v>
      </c>
      <c r="G363">
        <v>-0.2387</v>
      </c>
      <c r="H363">
        <v>-5.67E-2</v>
      </c>
      <c r="I363">
        <v>542.4873</v>
      </c>
      <c r="J363">
        <v>255.99180000000001</v>
      </c>
      <c r="K363">
        <v>-2.5674999999999999</v>
      </c>
      <c r="L363">
        <v>1</v>
      </c>
      <c r="M363">
        <v>1773.884</v>
      </c>
      <c r="N363">
        <f>-Table2[[#This Row],[right3]]</f>
        <v>-5</v>
      </c>
      <c r="O363">
        <v>4.0999999999999996</v>
      </c>
      <c r="P363">
        <v>5</v>
      </c>
      <c r="Q363">
        <f>Table2[[#This Row],[x2]]+Table2[[#This Row],[x]]*Table2[[#This Row],[right3]]</f>
        <v>537.64030000000002</v>
      </c>
      <c r="R363">
        <f>Table2[[#This Row],[y2]]+Table2[[#This Row],[y]]*Table2[[#This Row],[right3]]</f>
        <v>254.79830000000001</v>
      </c>
      <c r="S363" s="1">
        <f>Table2[[#This Row],[x2]]-Table2[[#This Row],[x]]*Table2[[#This Row],[left]]</f>
        <v>546.46184000000005</v>
      </c>
      <c r="T363" s="1">
        <f>Table2[[#This Row],[y2]]-Table2[[#This Row],[y]]*Table2[[#This Row],[left]]</f>
        <v>256.97047000000003</v>
      </c>
      <c r="U363" s="3">
        <f>Table2[[#This Row],[x2]]+Table2[[#This Row],[x]]*Table2[[#This Row],[dry_line]]</f>
        <v>540.07989204</v>
      </c>
      <c r="V363" s="3">
        <f>Table2[[#This Row],[y2]]+Table2[[#This Row],[y]]*Table2[[#This Row],[dry_line]]</f>
        <v>255.39901242000002</v>
      </c>
      <c r="W363" s="3">
        <f>Table2[[#This Row],[z2]]+Table2[[#This Row],[z]]*Table2[[#This Row],[dry_line]]</f>
        <v>-2.7083087799999999</v>
      </c>
      <c r="X363" s="3">
        <f>-Table2[[#This Row],[right3]]+Table2[[#This Row],[dry_line]]</f>
        <v>-2.5165999999999999</v>
      </c>
      <c r="Y363" s="3">
        <f>Table2[[#This Row],[left]]+Table2[[#This Row],[dry_line]]</f>
        <v>6.5833999999999993</v>
      </c>
    </row>
    <row r="364" spans="1:25" hidden="1" x14ac:dyDescent="0.25">
      <c r="A364">
        <v>362</v>
      </c>
      <c r="B364" t="b">
        <f>AND(Table2[[#This Row],[Row Labels]]&gt;=Sheet5!$J$43,Table2[[#This Row],[Row Labels]]&lt;=Sheet5!$K$43)</f>
        <v>0</v>
      </c>
      <c r="C364">
        <v>2.5430999999999999</v>
      </c>
      <c r="D364">
        <f>-Table2[[#This Row],[dry_line]]</f>
        <v>-2.5430999999999999</v>
      </c>
      <c r="E364">
        <v>1.9491000000000001</v>
      </c>
      <c r="F364">
        <v>-0.98150000000000004</v>
      </c>
      <c r="G364">
        <v>-0.18429999999999999</v>
      </c>
      <c r="H364">
        <v>-5.1999999999999998E-2</v>
      </c>
      <c r="I364">
        <v>543.57780000000002</v>
      </c>
      <c r="J364">
        <v>250.99090000000001</v>
      </c>
      <c r="K364">
        <v>-2.7029000000000001</v>
      </c>
      <c r="L364">
        <v>1</v>
      </c>
      <c r="M364">
        <v>1779.0049999999992</v>
      </c>
      <c r="N364">
        <f>-Table2[[#This Row],[right3]]</f>
        <v>-6.1749999999999998</v>
      </c>
      <c r="O364">
        <v>4.0250000000000004</v>
      </c>
      <c r="P364">
        <v>6.1749999999999998</v>
      </c>
      <c r="Q364">
        <f>Table2[[#This Row],[x2]]+Table2[[#This Row],[x]]*Table2[[#This Row],[right3]]</f>
        <v>537.51703750000001</v>
      </c>
      <c r="R364">
        <f>Table2[[#This Row],[y2]]+Table2[[#This Row],[y]]*Table2[[#This Row],[right3]]</f>
        <v>249.85284750000002</v>
      </c>
      <c r="S364" s="1">
        <f>Table2[[#This Row],[x2]]-Table2[[#This Row],[x]]*Table2[[#This Row],[left]]</f>
        <v>547.52833750000002</v>
      </c>
      <c r="T364" s="1">
        <f>Table2[[#This Row],[y2]]-Table2[[#This Row],[y]]*Table2[[#This Row],[left]]</f>
        <v>251.7327075</v>
      </c>
      <c r="U364" s="3">
        <f>Table2[[#This Row],[x2]]+Table2[[#This Row],[x]]*Table2[[#This Row],[dry_line]]</f>
        <v>541.08174735</v>
      </c>
      <c r="V364" s="3">
        <f>Table2[[#This Row],[y2]]+Table2[[#This Row],[y]]*Table2[[#This Row],[dry_line]]</f>
        <v>250.52220667</v>
      </c>
      <c r="W364" s="3">
        <f>Table2[[#This Row],[z2]]+Table2[[#This Row],[z]]*Table2[[#This Row],[dry_line]]</f>
        <v>-2.8351412000000003</v>
      </c>
      <c r="X364" s="3">
        <f>-Table2[[#This Row],[right3]]+Table2[[#This Row],[dry_line]]</f>
        <v>-3.6318999999999999</v>
      </c>
      <c r="Y364" s="3">
        <f>Table2[[#This Row],[left]]+Table2[[#This Row],[dry_line]]</f>
        <v>6.5681000000000003</v>
      </c>
    </row>
    <row r="365" spans="1:25" hidden="1" x14ac:dyDescent="0.25">
      <c r="A365">
        <v>363</v>
      </c>
      <c r="B365" t="b">
        <f>AND(Table2[[#This Row],[Row Labels]]&gt;=Sheet5!$J$43,Table2[[#This Row],[Row Labels]]&lt;=Sheet5!$K$43)</f>
        <v>0</v>
      </c>
      <c r="C365">
        <v>2.5571000000000002</v>
      </c>
      <c r="D365">
        <f>-Table2[[#This Row],[dry_line]]</f>
        <v>-2.5571000000000002</v>
      </c>
      <c r="E365">
        <v>1.9083000000000001</v>
      </c>
      <c r="F365">
        <v>-0.99039999999999995</v>
      </c>
      <c r="G365">
        <v>-0.1295</v>
      </c>
      <c r="H365">
        <v>-4.8399999999999999E-2</v>
      </c>
      <c r="I365">
        <v>544.37639999999999</v>
      </c>
      <c r="J365">
        <v>245.99930000000001</v>
      </c>
      <c r="K365">
        <v>-2.8159999999999998</v>
      </c>
      <c r="L365">
        <v>1</v>
      </c>
      <c r="M365">
        <v>1784.0609999999997</v>
      </c>
      <c r="N365">
        <f>-Table2[[#This Row],[right3]]</f>
        <v>-6.2249999999999996</v>
      </c>
      <c r="O365">
        <v>4.0250000000000004</v>
      </c>
      <c r="P365">
        <v>6.2249999999999996</v>
      </c>
      <c r="Q365">
        <f>Table2[[#This Row],[x2]]+Table2[[#This Row],[x]]*Table2[[#This Row],[right3]]</f>
        <v>538.21115999999995</v>
      </c>
      <c r="R365">
        <f>Table2[[#This Row],[y2]]+Table2[[#This Row],[y]]*Table2[[#This Row],[right3]]</f>
        <v>245.1931625</v>
      </c>
      <c r="S365" s="1">
        <f>Table2[[#This Row],[x2]]-Table2[[#This Row],[x]]*Table2[[#This Row],[left]]</f>
        <v>548.36275999999998</v>
      </c>
      <c r="T365" s="1">
        <f>Table2[[#This Row],[y2]]-Table2[[#This Row],[y]]*Table2[[#This Row],[left]]</f>
        <v>246.52053750000002</v>
      </c>
      <c r="U365" s="3">
        <f>Table2[[#This Row],[x2]]+Table2[[#This Row],[x]]*Table2[[#This Row],[dry_line]]</f>
        <v>541.84384815999999</v>
      </c>
      <c r="V365" s="3">
        <f>Table2[[#This Row],[y2]]+Table2[[#This Row],[y]]*Table2[[#This Row],[dry_line]]</f>
        <v>245.66815554999999</v>
      </c>
      <c r="W365" s="3">
        <f>Table2[[#This Row],[z2]]+Table2[[#This Row],[z]]*Table2[[#This Row],[dry_line]]</f>
        <v>-2.9397636399999998</v>
      </c>
      <c r="X365" s="3">
        <f>-Table2[[#This Row],[right3]]+Table2[[#This Row],[dry_line]]</f>
        <v>-3.6678999999999995</v>
      </c>
      <c r="Y365" s="3">
        <f>Table2[[#This Row],[left]]+Table2[[#This Row],[dry_line]]</f>
        <v>6.5821000000000005</v>
      </c>
    </row>
    <row r="366" spans="1:25" hidden="1" x14ac:dyDescent="0.25">
      <c r="A366">
        <v>364</v>
      </c>
      <c r="B366" t="b">
        <f>AND(Table2[[#This Row],[Row Labels]]&gt;=Sheet5!$J$43,Table2[[#This Row],[Row Labels]]&lt;=Sheet5!$K$43)</f>
        <v>0</v>
      </c>
      <c r="C366">
        <v>2.5255000000000001</v>
      </c>
      <c r="D366">
        <f>-Table2[[#This Row],[dry_line]]</f>
        <v>-2.5255000000000001</v>
      </c>
      <c r="E366">
        <v>1.8418000000000001</v>
      </c>
      <c r="F366">
        <v>-0.99629999999999996</v>
      </c>
      <c r="G366">
        <v>-7.4800000000000005E-2</v>
      </c>
      <c r="H366">
        <v>-4.1200000000000001E-2</v>
      </c>
      <c r="I366">
        <v>544.89980000000003</v>
      </c>
      <c r="J366">
        <v>240.9624</v>
      </c>
      <c r="K366">
        <v>-2.9224999999999999</v>
      </c>
      <c r="L366">
        <v>1</v>
      </c>
      <c r="M366">
        <v>1789.1260000000002</v>
      </c>
      <c r="N366">
        <f>-Table2[[#This Row],[right3]]</f>
        <v>-6.1749999999999998</v>
      </c>
      <c r="O366">
        <v>4.125</v>
      </c>
      <c r="P366">
        <v>6.1749999999999998</v>
      </c>
      <c r="Q366">
        <f>Table2[[#This Row],[x2]]+Table2[[#This Row],[x]]*Table2[[#This Row],[right3]]</f>
        <v>538.74764750000008</v>
      </c>
      <c r="R366">
        <f>Table2[[#This Row],[y2]]+Table2[[#This Row],[y]]*Table2[[#This Row],[right3]]</f>
        <v>240.50050999999999</v>
      </c>
      <c r="S366" s="1">
        <f>Table2[[#This Row],[x2]]-Table2[[#This Row],[x]]*Table2[[#This Row],[left]]</f>
        <v>549.00953750000008</v>
      </c>
      <c r="T366" s="1">
        <f>Table2[[#This Row],[y2]]-Table2[[#This Row],[y]]*Table2[[#This Row],[left]]</f>
        <v>241.27095</v>
      </c>
      <c r="U366" s="3">
        <f>Table2[[#This Row],[x2]]+Table2[[#This Row],[x]]*Table2[[#This Row],[dry_line]]</f>
        <v>542.38364435000005</v>
      </c>
      <c r="V366" s="3">
        <f>Table2[[#This Row],[y2]]+Table2[[#This Row],[y]]*Table2[[#This Row],[dry_line]]</f>
        <v>240.7734926</v>
      </c>
      <c r="W366" s="3">
        <f>Table2[[#This Row],[z2]]+Table2[[#This Row],[z]]*Table2[[#This Row],[dry_line]]</f>
        <v>-3.0265505999999998</v>
      </c>
      <c r="X366" s="3">
        <f>-Table2[[#This Row],[right3]]+Table2[[#This Row],[dry_line]]</f>
        <v>-3.6494999999999997</v>
      </c>
      <c r="Y366" s="3">
        <f>Table2[[#This Row],[left]]+Table2[[#This Row],[dry_line]]</f>
        <v>6.6505000000000001</v>
      </c>
    </row>
    <row r="367" spans="1:25" hidden="1" x14ac:dyDescent="0.25">
      <c r="A367">
        <v>365</v>
      </c>
      <c r="B367" t="b">
        <f>AND(Table2[[#This Row],[Row Labels]]&gt;=Sheet5!$J$43,Table2[[#This Row],[Row Labels]]&lt;=Sheet5!$K$43)</f>
        <v>0</v>
      </c>
      <c r="C367">
        <v>2.4718</v>
      </c>
      <c r="D367">
        <f>-Table2[[#This Row],[dry_line]]</f>
        <v>-2.4718</v>
      </c>
      <c r="E367">
        <v>1.7603</v>
      </c>
      <c r="F367">
        <v>-0.999</v>
      </c>
      <c r="G367">
        <v>-2.4799999999999999E-2</v>
      </c>
      <c r="H367">
        <v>-3.5900000000000001E-2</v>
      </c>
      <c r="I367">
        <v>545.13499999999999</v>
      </c>
      <c r="J367">
        <v>235.9675</v>
      </c>
      <c r="K367">
        <v>-2.9531000000000001</v>
      </c>
      <c r="L367">
        <v>1</v>
      </c>
      <c r="M367">
        <v>1794.1270000000004</v>
      </c>
      <c r="N367">
        <f>-Table2[[#This Row],[right3]]</f>
        <v>-6.0750000000000002</v>
      </c>
      <c r="O367">
        <v>4.2249999999999996</v>
      </c>
      <c r="P367">
        <v>6.0750000000000002</v>
      </c>
      <c r="Q367">
        <f>Table2[[#This Row],[x2]]+Table2[[#This Row],[x]]*Table2[[#This Row],[right3]]</f>
        <v>539.06607499999996</v>
      </c>
      <c r="R367">
        <f>Table2[[#This Row],[y2]]+Table2[[#This Row],[y]]*Table2[[#This Row],[right3]]</f>
        <v>235.81684000000001</v>
      </c>
      <c r="S367" s="1">
        <f>Table2[[#This Row],[x2]]-Table2[[#This Row],[x]]*Table2[[#This Row],[left]]</f>
        <v>549.35577499999999</v>
      </c>
      <c r="T367" s="1">
        <f>Table2[[#This Row],[y2]]-Table2[[#This Row],[y]]*Table2[[#This Row],[left]]</f>
        <v>236.07228000000001</v>
      </c>
      <c r="U367" s="3">
        <f>Table2[[#This Row],[x2]]+Table2[[#This Row],[x]]*Table2[[#This Row],[dry_line]]</f>
        <v>542.66567180000004</v>
      </c>
      <c r="V367" s="3">
        <f>Table2[[#This Row],[y2]]+Table2[[#This Row],[y]]*Table2[[#This Row],[dry_line]]</f>
        <v>235.90619935999999</v>
      </c>
      <c r="W367" s="3">
        <f>Table2[[#This Row],[z2]]+Table2[[#This Row],[z]]*Table2[[#This Row],[dry_line]]</f>
        <v>-3.0418376199999999</v>
      </c>
      <c r="X367" s="3">
        <f>-Table2[[#This Row],[right3]]+Table2[[#This Row],[dry_line]]</f>
        <v>-3.6032000000000002</v>
      </c>
      <c r="Y367" s="3">
        <f>Table2[[#This Row],[left]]+Table2[[#This Row],[dry_line]]</f>
        <v>6.6967999999999996</v>
      </c>
    </row>
    <row r="368" spans="1:25" hidden="1" x14ac:dyDescent="0.25">
      <c r="A368">
        <v>366</v>
      </c>
      <c r="B368" t="b">
        <f>AND(Table2[[#This Row],[Row Labels]]&gt;=Sheet5!$J$43,Table2[[#This Row],[Row Labels]]&lt;=Sheet5!$K$43)</f>
        <v>0</v>
      </c>
      <c r="C368">
        <v>2.399</v>
      </c>
      <c r="D368">
        <f>-Table2[[#This Row],[dry_line]]</f>
        <v>-2.399</v>
      </c>
      <c r="E368">
        <v>1.6826000000000001</v>
      </c>
      <c r="F368">
        <v>-0.99929999999999997</v>
      </c>
      <c r="G368">
        <v>1.9400000000000001E-2</v>
      </c>
      <c r="H368">
        <v>-3.2899999999999999E-2</v>
      </c>
      <c r="I368">
        <v>545.1508</v>
      </c>
      <c r="J368">
        <v>230.94380000000001</v>
      </c>
      <c r="K368">
        <v>-2.9742999999999999</v>
      </c>
      <c r="L368">
        <v>1</v>
      </c>
      <c r="M368">
        <v>1799.1509999999998</v>
      </c>
      <c r="N368">
        <f>-Table2[[#This Row],[right3]]</f>
        <v>-6.0250000000000004</v>
      </c>
      <c r="O368">
        <v>4.2</v>
      </c>
      <c r="P368">
        <v>6.0250000000000004</v>
      </c>
      <c r="Q368">
        <f>Table2[[#This Row],[x2]]+Table2[[#This Row],[x]]*Table2[[#This Row],[right3]]</f>
        <v>539.13001750000001</v>
      </c>
      <c r="R368">
        <f>Table2[[#This Row],[y2]]+Table2[[#This Row],[y]]*Table2[[#This Row],[right3]]</f>
        <v>231.06068500000001</v>
      </c>
      <c r="S368" s="1">
        <f>Table2[[#This Row],[x2]]-Table2[[#This Row],[x]]*Table2[[#This Row],[left]]</f>
        <v>549.34785999999997</v>
      </c>
      <c r="T368" s="1">
        <f>Table2[[#This Row],[y2]]-Table2[[#This Row],[y]]*Table2[[#This Row],[left]]</f>
        <v>230.86232000000001</v>
      </c>
      <c r="U368" s="3">
        <f>Table2[[#This Row],[x2]]+Table2[[#This Row],[x]]*Table2[[#This Row],[dry_line]]</f>
        <v>542.75347929999998</v>
      </c>
      <c r="V368" s="3">
        <f>Table2[[#This Row],[y2]]+Table2[[#This Row],[y]]*Table2[[#This Row],[dry_line]]</f>
        <v>230.9903406</v>
      </c>
      <c r="W368" s="3">
        <f>Table2[[#This Row],[z2]]+Table2[[#This Row],[z]]*Table2[[#This Row],[dry_line]]</f>
        <v>-3.0532271</v>
      </c>
      <c r="X368" s="3">
        <f>-Table2[[#This Row],[right3]]+Table2[[#This Row],[dry_line]]</f>
        <v>-3.6260000000000003</v>
      </c>
      <c r="Y368" s="3">
        <f>Table2[[#This Row],[left]]+Table2[[#This Row],[dry_line]]</f>
        <v>6.5990000000000002</v>
      </c>
    </row>
    <row r="369" spans="1:25" hidden="1" x14ac:dyDescent="0.25">
      <c r="A369">
        <v>367</v>
      </c>
      <c r="B369" t="b">
        <f>AND(Table2[[#This Row],[Row Labels]]&gt;=Sheet5!$J$43,Table2[[#This Row],[Row Labels]]&lt;=Sheet5!$K$43)</f>
        <v>0</v>
      </c>
      <c r="C369">
        <v>2.3420000000000001</v>
      </c>
      <c r="D369">
        <f>-Table2[[#This Row],[dry_line]]</f>
        <v>-2.3420000000000001</v>
      </c>
      <c r="E369">
        <v>1.597</v>
      </c>
      <c r="F369">
        <v>-0.99760000000000004</v>
      </c>
      <c r="G369">
        <v>6.4399999999999999E-2</v>
      </c>
      <c r="H369">
        <v>-2.7E-2</v>
      </c>
      <c r="I369">
        <v>544.93920000000003</v>
      </c>
      <c r="J369">
        <v>225.90690000000001</v>
      </c>
      <c r="K369">
        <v>-2.9491999999999998</v>
      </c>
      <c r="L369">
        <v>1</v>
      </c>
      <c r="M369">
        <v>1804.1919999999991</v>
      </c>
      <c r="N369">
        <f>-Table2[[#This Row],[right3]]</f>
        <v>-5.9749999999999996</v>
      </c>
      <c r="O369">
        <v>4.1749999999999998</v>
      </c>
      <c r="P369">
        <v>5.9749999999999996</v>
      </c>
      <c r="Q369">
        <f>Table2[[#This Row],[x2]]+Table2[[#This Row],[x]]*Table2[[#This Row],[right3]]</f>
        <v>538.97854000000007</v>
      </c>
      <c r="R369">
        <f>Table2[[#This Row],[y2]]+Table2[[#This Row],[y]]*Table2[[#This Row],[right3]]</f>
        <v>226.29169000000002</v>
      </c>
      <c r="S369" s="1">
        <f>Table2[[#This Row],[x2]]-Table2[[#This Row],[x]]*Table2[[#This Row],[left]]</f>
        <v>549.10418000000004</v>
      </c>
      <c r="T369" s="1">
        <f>Table2[[#This Row],[y2]]-Table2[[#This Row],[y]]*Table2[[#This Row],[left]]</f>
        <v>225.63803000000001</v>
      </c>
      <c r="U369" s="3">
        <f>Table2[[#This Row],[x2]]+Table2[[#This Row],[x]]*Table2[[#This Row],[dry_line]]</f>
        <v>542.60282080000002</v>
      </c>
      <c r="V369" s="3">
        <f>Table2[[#This Row],[y2]]+Table2[[#This Row],[y]]*Table2[[#This Row],[dry_line]]</f>
        <v>226.05772480000002</v>
      </c>
      <c r="W369" s="3">
        <f>Table2[[#This Row],[z2]]+Table2[[#This Row],[z]]*Table2[[#This Row],[dry_line]]</f>
        <v>-3.0124339999999998</v>
      </c>
      <c r="X369" s="3">
        <f>-Table2[[#This Row],[right3]]+Table2[[#This Row],[dry_line]]</f>
        <v>-3.6329999999999996</v>
      </c>
      <c r="Y369" s="3">
        <f>Table2[[#This Row],[left]]+Table2[[#This Row],[dry_line]]</f>
        <v>6.5169999999999995</v>
      </c>
    </row>
    <row r="370" spans="1:25" hidden="1" x14ac:dyDescent="0.25">
      <c r="A370">
        <v>368</v>
      </c>
      <c r="B370" t="b">
        <f>AND(Table2[[#This Row],[Row Labels]]&gt;=Sheet5!$J$43,Table2[[#This Row],[Row Labels]]&lt;=Sheet5!$K$43)</f>
        <v>0</v>
      </c>
      <c r="C370">
        <v>2.2892999999999999</v>
      </c>
      <c r="D370">
        <f>-Table2[[#This Row],[dry_line]]</f>
        <v>-2.2892999999999999</v>
      </c>
      <c r="E370">
        <v>1.5188999999999999</v>
      </c>
      <c r="F370">
        <v>-0.99360000000000004</v>
      </c>
      <c r="G370">
        <v>0.11020000000000001</v>
      </c>
      <c r="H370">
        <v>-2.4E-2</v>
      </c>
      <c r="I370">
        <v>544.49339999999995</v>
      </c>
      <c r="J370">
        <v>220.7946</v>
      </c>
      <c r="K370">
        <v>-2.8864000000000001</v>
      </c>
      <c r="L370">
        <v>1</v>
      </c>
      <c r="M370">
        <v>1809.3240000000005</v>
      </c>
      <c r="N370">
        <f>-Table2[[#This Row],[right3]]</f>
        <v>-5.9749999999999996</v>
      </c>
      <c r="O370">
        <v>4.125</v>
      </c>
      <c r="P370">
        <v>5.9749999999999996</v>
      </c>
      <c r="Q370">
        <f>Table2[[#This Row],[x2]]+Table2[[#This Row],[x]]*Table2[[#This Row],[right3]]</f>
        <v>538.5566399999999</v>
      </c>
      <c r="R370">
        <f>Table2[[#This Row],[y2]]+Table2[[#This Row],[y]]*Table2[[#This Row],[right3]]</f>
        <v>221.453045</v>
      </c>
      <c r="S370" s="1">
        <f>Table2[[#This Row],[x2]]-Table2[[#This Row],[x]]*Table2[[#This Row],[left]]</f>
        <v>548.59199999999998</v>
      </c>
      <c r="T370" s="1">
        <f>Table2[[#This Row],[y2]]-Table2[[#This Row],[y]]*Table2[[#This Row],[left]]</f>
        <v>220.340025</v>
      </c>
      <c r="U370" s="3">
        <f>Table2[[#This Row],[x2]]+Table2[[#This Row],[x]]*Table2[[#This Row],[dry_line]]</f>
        <v>542.21875151999996</v>
      </c>
      <c r="V370" s="3">
        <f>Table2[[#This Row],[y2]]+Table2[[#This Row],[y]]*Table2[[#This Row],[dry_line]]</f>
        <v>221.04688086000002</v>
      </c>
      <c r="W370" s="3">
        <f>Table2[[#This Row],[z2]]+Table2[[#This Row],[z]]*Table2[[#This Row],[dry_line]]</f>
        <v>-2.9413431999999999</v>
      </c>
      <c r="X370" s="3">
        <f>-Table2[[#This Row],[right3]]+Table2[[#This Row],[dry_line]]</f>
        <v>-3.6856999999999998</v>
      </c>
      <c r="Y370" s="3">
        <f>Table2[[#This Row],[left]]+Table2[[#This Row],[dry_line]]</f>
        <v>6.4142999999999999</v>
      </c>
    </row>
    <row r="371" spans="1:25" hidden="1" x14ac:dyDescent="0.25">
      <c r="A371">
        <v>369</v>
      </c>
      <c r="B371" t="b">
        <f>AND(Table2[[#This Row],[Row Labels]]&gt;=Sheet5!$J$43,Table2[[#This Row],[Row Labels]]&lt;=Sheet5!$K$43)</f>
        <v>0</v>
      </c>
      <c r="C371">
        <v>2.2240000000000002</v>
      </c>
      <c r="D371">
        <f>-Table2[[#This Row],[dry_line]]</f>
        <v>-2.2240000000000002</v>
      </c>
      <c r="E371">
        <v>1.4382999999999999</v>
      </c>
      <c r="F371">
        <v>-0.9869</v>
      </c>
      <c r="G371">
        <v>0.1598</v>
      </c>
      <c r="H371">
        <v>-2.2700000000000001E-2</v>
      </c>
      <c r="I371">
        <v>543.81100000000004</v>
      </c>
      <c r="J371">
        <v>215.7705</v>
      </c>
      <c r="K371">
        <v>-2.7906</v>
      </c>
      <c r="L371">
        <v>1</v>
      </c>
      <c r="M371">
        <v>1814.3950000000004</v>
      </c>
      <c r="N371">
        <f>-Table2[[#This Row],[right3]]</f>
        <v>-5.15</v>
      </c>
      <c r="O371">
        <v>4.0999999999999996</v>
      </c>
      <c r="P371">
        <v>5.15</v>
      </c>
      <c r="Q371">
        <f>Table2[[#This Row],[x2]]+Table2[[#This Row],[x]]*Table2[[#This Row],[right3]]</f>
        <v>538.72846500000003</v>
      </c>
      <c r="R371">
        <f>Table2[[#This Row],[y2]]+Table2[[#This Row],[y]]*Table2[[#This Row],[right3]]</f>
        <v>216.59347</v>
      </c>
      <c r="S371" s="1">
        <f>Table2[[#This Row],[x2]]-Table2[[#This Row],[x]]*Table2[[#This Row],[left]]</f>
        <v>547.85729000000003</v>
      </c>
      <c r="T371" s="1">
        <f>Table2[[#This Row],[y2]]-Table2[[#This Row],[y]]*Table2[[#This Row],[left]]</f>
        <v>215.11532</v>
      </c>
      <c r="U371" s="3">
        <f>Table2[[#This Row],[x2]]+Table2[[#This Row],[x]]*Table2[[#This Row],[dry_line]]</f>
        <v>541.61613440000008</v>
      </c>
      <c r="V371" s="3">
        <f>Table2[[#This Row],[y2]]+Table2[[#This Row],[y]]*Table2[[#This Row],[dry_line]]</f>
        <v>216.1258952</v>
      </c>
      <c r="W371" s="3">
        <f>Table2[[#This Row],[z2]]+Table2[[#This Row],[z]]*Table2[[#This Row],[dry_line]]</f>
        <v>-2.8410848</v>
      </c>
      <c r="X371" s="3">
        <f>-Table2[[#This Row],[right3]]+Table2[[#This Row],[dry_line]]</f>
        <v>-2.9260000000000002</v>
      </c>
      <c r="Y371" s="3">
        <f>Table2[[#This Row],[left]]+Table2[[#This Row],[dry_line]]</f>
        <v>6.3239999999999998</v>
      </c>
    </row>
    <row r="372" spans="1:25" hidden="1" x14ac:dyDescent="0.25">
      <c r="A372">
        <v>370</v>
      </c>
      <c r="B372" t="b">
        <f>AND(Table2[[#This Row],[Row Labels]]&gt;=Sheet5!$J$43,Table2[[#This Row],[Row Labels]]&lt;=Sheet5!$K$43)</f>
        <v>0</v>
      </c>
      <c r="C372">
        <v>2.1276999999999999</v>
      </c>
      <c r="D372">
        <f>-Table2[[#This Row],[dry_line]]</f>
        <v>-2.1276999999999999</v>
      </c>
      <c r="E372">
        <v>1.3239000000000001</v>
      </c>
      <c r="F372">
        <v>-0.9768</v>
      </c>
      <c r="G372">
        <v>0.21340000000000001</v>
      </c>
      <c r="H372">
        <v>-0.02</v>
      </c>
      <c r="I372">
        <v>542.87940000000003</v>
      </c>
      <c r="J372">
        <v>210.85730000000001</v>
      </c>
      <c r="K372">
        <v>-2.6614</v>
      </c>
      <c r="L372">
        <v>1</v>
      </c>
      <c r="M372">
        <v>1819.3979999999992</v>
      </c>
      <c r="N372">
        <f>-Table2[[#This Row],[right3]]</f>
        <v>-5.15</v>
      </c>
      <c r="O372">
        <v>4</v>
      </c>
      <c r="P372">
        <v>5.15</v>
      </c>
      <c r="Q372">
        <f>Table2[[#This Row],[x2]]+Table2[[#This Row],[x]]*Table2[[#This Row],[right3]]</f>
        <v>537.84888000000001</v>
      </c>
      <c r="R372">
        <f>Table2[[#This Row],[y2]]+Table2[[#This Row],[y]]*Table2[[#This Row],[right3]]</f>
        <v>211.95631</v>
      </c>
      <c r="S372" s="1">
        <f>Table2[[#This Row],[x2]]-Table2[[#This Row],[x]]*Table2[[#This Row],[left]]</f>
        <v>546.78660000000002</v>
      </c>
      <c r="T372" s="1">
        <f>Table2[[#This Row],[y2]]-Table2[[#This Row],[y]]*Table2[[#This Row],[left]]</f>
        <v>210.00370000000001</v>
      </c>
      <c r="U372" s="3">
        <f>Table2[[#This Row],[x2]]+Table2[[#This Row],[x]]*Table2[[#This Row],[dry_line]]</f>
        <v>540.80106264000005</v>
      </c>
      <c r="V372" s="3">
        <f>Table2[[#This Row],[y2]]+Table2[[#This Row],[y]]*Table2[[#This Row],[dry_line]]</f>
        <v>211.31135118</v>
      </c>
      <c r="W372" s="3">
        <f>Table2[[#This Row],[z2]]+Table2[[#This Row],[z]]*Table2[[#This Row],[dry_line]]</f>
        <v>-2.703954</v>
      </c>
      <c r="X372" s="3">
        <f>-Table2[[#This Row],[right3]]+Table2[[#This Row],[dry_line]]</f>
        <v>-3.0223000000000004</v>
      </c>
      <c r="Y372" s="3">
        <f>Table2[[#This Row],[left]]+Table2[[#This Row],[dry_line]]</f>
        <v>6.1276999999999999</v>
      </c>
    </row>
    <row r="373" spans="1:25" hidden="1" x14ac:dyDescent="0.25">
      <c r="A373">
        <v>371</v>
      </c>
      <c r="B373" t="b">
        <f>AND(Table2[[#This Row],[Row Labels]]&gt;=Sheet5!$J$43,Table2[[#This Row],[Row Labels]]&lt;=Sheet5!$K$43)</f>
        <v>0</v>
      </c>
      <c r="C373">
        <v>1.9883</v>
      </c>
      <c r="D373">
        <f>-Table2[[#This Row],[dry_line]]</f>
        <v>-1.9883</v>
      </c>
      <c r="E373">
        <v>1.1484000000000001</v>
      </c>
      <c r="F373">
        <v>-0.9637</v>
      </c>
      <c r="G373">
        <v>0.26669999999999999</v>
      </c>
      <c r="H373">
        <v>-1.52E-2</v>
      </c>
      <c r="I373">
        <v>541.64179999999999</v>
      </c>
      <c r="J373">
        <v>205.8708</v>
      </c>
      <c r="K373">
        <v>-2.4765000000000001</v>
      </c>
      <c r="L373">
        <v>1</v>
      </c>
      <c r="M373">
        <v>1824.5390000000007</v>
      </c>
      <c r="N373">
        <f>-Table2[[#This Row],[right3]]</f>
        <v>-5.0250000000000004</v>
      </c>
      <c r="O373">
        <v>3.95</v>
      </c>
      <c r="P373">
        <v>5.0250000000000004</v>
      </c>
      <c r="Q373">
        <f>Table2[[#This Row],[x2]]+Table2[[#This Row],[x]]*Table2[[#This Row],[right3]]</f>
        <v>536.79920749999997</v>
      </c>
      <c r="R373">
        <f>Table2[[#This Row],[y2]]+Table2[[#This Row],[y]]*Table2[[#This Row],[right3]]</f>
        <v>207.21096750000001</v>
      </c>
      <c r="S373" s="1">
        <f>Table2[[#This Row],[x2]]-Table2[[#This Row],[x]]*Table2[[#This Row],[left]]</f>
        <v>545.44841499999995</v>
      </c>
      <c r="T373" s="1">
        <f>Table2[[#This Row],[y2]]-Table2[[#This Row],[y]]*Table2[[#This Row],[left]]</f>
        <v>204.81733500000001</v>
      </c>
      <c r="U373" s="3">
        <f>Table2[[#This Row],[x2]]+Table2[[#This Row],[x]]*Table2[[#This Row],[dry_line]]</f>
        <v>539.72567529000003</v>
      </c>
      <c r="V373" s="3">
        <f>Table2[[#This Row],[y2]]+Table2[[#This Row],[y]]*Table2[[#This Row],[dry_line]]</f>
        <v>206.40107961000001</v>
      </c>
      <c r="W373" s="3">
        <f>Table2[[#This Row],[z2]]+Table2[[#This Row],[z]]*Table2[[#This Row],[dry_line]]</f>
        <v>-2.5067221600000003</v>
      </c>
      <c r="X373" s="3">
        <f>-Table2[[#This Row],[right3]]+Table2[[#This Row],[dry_line]]</f>
        <v>-3.0367000000000006</v>
      </c>
      <c r="Y373" s="3">
        <f>Table2[[#This Row],[left]]+Table2[[#This Row],[dry_line]]</f>
        <v>5.9382999999999999</v>
      </c>
    </row>
    <row r="374" spans="1:25" hidden="1" x14ac:dyDescent="0.25">
      <c r="A374">
        <v>372</v>
      </c>
      <c r="B374" t="b">
        <f>AND(Table2[[#This Row],[Row Labels]]&gt;=Sheet5!$J$43,Table2[[#This Row],[Row Labels]]&lt;=Sheet5!$K$43)</f>
        <v>0</v>
      </c>
      <c r="C374">
        <v>1.7735000000000001</v>
      </c>
      <c r="D374">
        <f>-Table2[[#This Row],[dry_line]]</f>
        <v>-1.7735000000000001</v>
      </c>
      <c r="E374">
        <v>0.89370000000000005</v>
      </c>
      <c r="F374">
        <v>-0.94799999999999995</v>
      </c>
      <c r="G374">
        <v>0.318</v>
      </c>
      <c r="H374">
        <v>-1.66E-2</v>
      </c>
      <c r="I374">
        <v>540.15340000000003</v>
      </c>
      <c r="J374">
        <v>201.0309</v>
      </c>
      <c r="K374">
        <v>-2.2726000000000002</v>
      </c>
      <c r="L374">
        <v>1</v>
      </c>
      <c r="M374">
        <v>1829.6059999999998</v>
      </c>
      <c r="N374">
        <f>-Table2[[#This Row],[right3]]</f>
        <v>-5</v>
      </c>
      <c r="O374">
        <v>4.05</v>
      </c>
      <c r="P374">
        <v>5</v>
      </c>
      <c r="Q374">
        <f>Table2[[#This Row],[x2]]+Table2[[#This Row],[x]]*Table2[[#This Row],[right3]]</f>
        <v>535.41340000000002</v>
      </c>
      <c r="R374">
        <f>Table2[[#This Row],[y2]]+Table2[[#This Row],[y]]*Table2[[#This Row],[right3]]</f>
        <v>202.62090000000001</v>
      </c>
      <c r="S374" s="1">
        <f>Table2[[#This Row],[x2]]-Table2[[#This Row],[x]]*Table2[[#This Row],[left]]</f>
        <v>543.99279999999999</v>
      </c>
      <c r="T374" s="1">
        <f>Table2[[#This Row],[y2]]-Table2[[#This Row],[y]]*Table2[[#This Row],[left]]</f>
        <v>199.74299999999999</v>
      </c>
      <c r="U374" s="3">
        <f>Table2[[#This Row],[x2]]+Table2[[#This Row],[x]]*Table2[[#This Row],[dry_line]]</f>
        <v>538.47212200000001</v>
      </c>
      <c r="V374" s="3">
        <f>Table2[[#This Row],[y2]]+Table2[[#This Row],[y]]*Table2[[#This Row],[dry_line]]</f>
        <v>201.59487300000001</v>
      </c>
      <c r="W374" s="3">
        <f>Table2[[#This Row],[z2]]+Table2[[#This Row],[z]]*Table2[[#This Row],[dry_line]]</f>
        <v>-2.3020401000000001</v>
      </c>
      <c r="X374" s="3">
        <f>-Table2[[#This Row],[right3]]+Table2[[#This Row],[dry_line]]</f>
        <v>-3.2264999999999997</v>
      </c>
      <c r="Y374" s="3">
        <f>Table2[[#This Row],[left]]+Table2[[#This Row],[dry_line]]</f>
        <v>5.8235000000000001</v>
      </c>
    </row>
    <row r="375" spans="1:25" hidden="1" x14ac:dyDescent="0.25">
      <c r="A375">
        <v>373</v>
      </c>
      <c r="B375" t="b">
        <f>AND(Table2[[#This Row],[Row Labels]]&gt;=Sheet5!$J$43,Table2[[#This Row],[Row Labels]]&lt;=Sheet5!$K$43)</f>
        <v>0</v>
      </c>
      <c r="C375">
        <v>1.5076000000000001</v>
      </c>
      <c r="D375">
        <f>-Table2[[#This Row],[dry_line]]</f>
        <v>-1.5076000000000001</v>
      </c>
      <c r="E375">
        <v>0.56510000000000005</v>
      </c>
      <c r="F375">
        <v>-0.93220000000000003</v>
      </c>
      <c r="G375">
        <v>0.36159999999999998</v>
      </c>
      <c r="H375">
        <v>-1.5299999999999999E-2</v>
      </c>
      <c r="I375">
        <v>538.39269999999999</v>
      </c>
      <c r="J375">
        <v>196.20689999999999</v>
      </c>
      <c r="K375">
        <v>-2.04</v>
      </c>
      <c r="L375">
        <v>1</v>
      </c>
      <c r="M375">
        <v>1834.7469999999994</v>
      </c>
      <c r="N375">
        <f>-Table2[[#This Row],[right3]]</f>
        <v>-5.0750000000000002</v>
      </c>
      <c r="O375">
        <v>4.05</v>
      </c>
      <c r="P375">
        <v>5.0750000000000002</v>
      </c>
      <c r="Q375">
        <f>Table2[[#This Row],[x2]]+Table2[[#This Row],[x]]*Table2[[#This Row],[right3]]</f>
        <v>533.66178500000001</v>
      </c>
      <c r="R375">
        <f>Table2[[#This Row],[y2]]+Table2[[#This Row],[y]]*Table2[[#This Row],[right3]]</f>
        <v>198.04201999999998</v>
      </c>
      <c r="S375" s="1">
        <f>Table2[[#This Row],[x2]]-Table2[[#This Row],[x]]*Table2[[#This Row],[left]]</f>
        <v>542.16810999999996</v>
      </c>
      <c r="T375" s="1">
        <f>Table2[[#This Row],[y2]]-Table2[[#This Row],[y]]*Table2[[#This Row],[left]]</f>
        <v>194.74241999999998</v>
      </c>
      <c r="U375" s="3">
        <f>Table2[[#This Row],[x2]]+Table2[[#This Row],[x]]*Table2[[#This Row],[dry_line]]</f>
        <v>536.98731527999996</v>
      </c>
      <c r="V375" s="3">
        <f>Table2[[#This Row],[y2]]+Table2[[#This Row],[y]]*Table2[[#This Row],[dry_line]]</f>
        <v>196.75204815999999</v>
      </c>
      <c r="W375" s="3">
        <f>Table2[[#This Row],[z2]]+Table2[[#This Row],[z]]*Table2[[#This Row],[dry_line]]</f>
        <v>-2.0630662800000001</v>
      </c>
      <c r="X375" s="3">
        <f>-Table2[[#This Row],[right3]]+Table2[[#This Row],[dry_line]]</f>
        <v>-3.5674000000000001</v>
      </c>
      <c r="Y375" s="3">
        <f>Table2[[#This Row],[left]]+Table2[[#This Row],[dry_line]]</f>
        <v>5.5575999999999999</v>
      </c>
    </row>
    <row r="376" spans="1:25" hidden="1" x14ac:dyDescent="0.25">
      <c r="A376">
        <v>374</v>
      </c>
      <c r="B376" t="b">
        <f>AND(Table2[[#This Row],[Row Labels]]&gt;=Sheet5!$J$43,Table2[[#This Row],[Row Labels]]&lt;=Sheet5!$K$43)</f>
        <v>0</v>
      </c>
      <c r="C376">
        <v>1.2399</v>
      </c>
      <c r="D376">
        <f>-Table2[[#This Row],[dry_line]]</f>
        <v>-1.2399</v>
      </c>
      <c r="E376">
        <v>0.2243</v>
      </c>
      <c r="F376">
        <v>-0.9163</v>
      </c>
      <c r="G376">
        <v>0.4002</v>
      </c>
      <c r="H376">
        <v>-1.37E-2</v>
      </c>
      <c r="I376">
        <v>536.48090000000002</v>
      </c>
      <c r="J376">
        <v>191.5855</v>
      </c>
      <c r="K376">
        <v>-1.7786</v>
      </c>
      <c r="L376">
        <v>1</v>
      </c>
      <c r="M376">
        <v>1839.7549999999992</v>
      </c>
      <c r="N376">
        <f>-Table2[[#This Row],[right3]]</f>
        <v>-5.125</v>
      </c>
      <c r="O376">
        <v>4.1500000000000004</v>
      </c>
      <c r="P376">
        <v>5.125</v>
      </c>
      <c r="Q376">
        <f>Table2[[#This Row],[x2]]+Table2[[#This Row],[x]]*Table2[[#This Row],[right3]]</f>
        <v>531.78486250000003</v>
      </c>
      <c r="R376">
        <f>Table2[[#This Row],[y2]]+Table2[[#This Row],[y]]*Table2[[#This Row],[right3]]</f>
        <v>193.63652500000001</v>
      </c>
      <c r="S376" s="1">
        <f>Table2[[#This Row],[x2]]-Table2[[#This Row],[x]]*Table2[[#This Row],[left]]</f>
        <v>540.283545</v>
      </c>
      <c r="T376" s="1">
        <f>Table2[[#This Row],[y2]]-Table2[[#This Row],[y]]*Table2[[#This Row],[left]]</f>
        <v>189.92466999999999</v>
      </c>
      <c r="U376" s="3">
        <f>Table2[[#This Row],[x2]]+Table2[[#This Row],[x]]*Table2[[#This Row],[dry_line]]</f>
        <v>535.34477963000006</v>
      </c>
      <c r="V376" s="3">
        <f>Table2[[#This Row],[y2]]+Table2[[#This Row],[y]]*Table2[[#This Row],[dry_line]]</f>
        <v>192.08170798</v>
      </c>
      <c r="W376" s="3">
        <f>Table2[[#This Row],[z2]]+Table2[[#This Row],[z]]*Table2[[#This Row],[dry_line]]</f>
        <v>-1.7955866299999999</v>
      </c>
      <c r="X376" s="3">
        <f>-Table2[[#This Row],[right3]]+Table2[[#This Row],[dry_line]]</f>
        <v>-3.8851</v>
      </c>
      <c r="Y376" s="3">
        <f>Table2[[#This Row],[left]]+Table2[[#This Row],[dry_line]]</f>
        <v>5.3899000000000008</v>
      </c>
    </row>
    <row r="377" spans="1:25" hidden="1" x14ac:dyDescent="0.25">
      <c r="A377">
        <v>375</v>
      </c>
      <c r="B377" t="b">
        <f>AND(Table2[[#This Row],[Row Labels]]&gt;=Sheet5!$J$43,Table2[[#This Row],[Row Labels]]&lt;=Sheet5!$K$43)</f>
        <v>0</v>
      </c>
      <c r="C377">
        <v>0.96360000000000001</v>
      </c>
      <c r="D377">
        <f>-Table2[[#This Row],[dry_line]]</f>
        <v>-0.96360000000000001</v>
      </c>
      <c r="E377">
        <v>-0.124</v>
      </c>
      <c r="F377">
        <v>-0.89949999999999997</v>
      </c>
      <c r="G377">
        <v>0.43659999999999999</v>
      </c>
      <c r="H377">
        <v>-1.44E-2</v>
      </c>
      <c r="I377">
        <v>534.37900000000002</v>
      </c>
      <c r="J377">
        <v>187.03700000000001</v>
      </c>
      <c r="K377">
        <v>-1.4795</v>
      </c>
      <c r="L377">
        <v>1</v>
      </c>
      <c r="M377">
        <v>1844.7749999999996</v>
      </c>
      <c r="N377">
        <f>-Table2[[#This Row],[right3]]</f>
        <v>-5.15</v>
      </c>
      <c r="O377">
        <v>4.3499999999999996</v>
      </c>
      <c r="P377">
        <v>5.15</v>
      </c>
      <c r="Q377">
        <f>Table2[[#This Row],[x2]]+Table2[[#This Row],[x]]*Table2[[#This Row],[right3]]</f>
        <v>529.74657500000001</v>
      </c>
      <c r="R377">
        <f>Table2[[#This Row],[y2]]+Table2[[#This Row],[y]]*Table2[[#This Row],[right3]]</f>
        <v>189.28549000000001</v>
      </c>
      <c r="S377" s="1">
        <f>Table2[[#This Row],[x2]]-Table2[[#This Row],[x]]*Table2[[#This Row],[left]]</f>
        <v>538.29182500000002</v>
      </c>
      <c r="T377" s="1">
        <f>Table2[[#This Row],[y2]]-Table2[[#This Row],[y]]*Table2[[#This Row],[left]]</f>
        <v>185.13779</v>
      </c>
      <c r="U377" s="3">
        <f>Table2[[#This Row],[x2]]+Table2[[#This Row],[x]]*Table2[[#This Row],[dry_line]]</f>
        <v>533.51224179999997</v>
      </c>
      <c r="V377" s="3">
        <f>Table2[[#This Row],[y2]]+Table2[[#This Row],[y]]*Table2[[#This Row],[dry_line]]</f>
        <v>187.45770776000001</v>
      </c>
      <c r="W377" s="3">
        <f>Table2[[#This Row],[z2]]+Table2[[#This Row],[z]]*Table2[[#This Row],[dry_line]]</f>
        <v>-1.4933758400000001</v>
      </c>
      <c r="X377" s="3">
        <f>-Table2[[#This Row],[right3]]+Table2[[#This Row],[dry_line]]</f>
        <v>-4.1864000000000008</v>
      </c>
      <c r="Y377" s="3">
        <f>Table2[[#This Row],[left]]+Table2[[#This Row],[dry_line]]</f>
        <v>5.3135999999999992</v>
      </c>
    </row>
    <row r="378" spans="1:25" hidden="1" x14ac:dyDescent="0.25">
      <c r="A378">
        <v>376</v>
      </c>
      <c r="B378" t="b">
        <f>AND(Table2[[#This Row],[Row Labels]]&gt;=Sheet5!$J$43,Table2[[#This Row],[Row Labels]]&lt;=Sheet5!$K$43)</f>
        <v>0</v>
      </c>
      <c r="C378">
        <v>0.68779999999999997</v>
      </c>
      <c r="D378">
        <f>-Table2[[#This Row],[dry_line]]</f>
        <v>-0.68779999999999997</v>
      </c>
      <c r="E378">
        <v>-0.4904</v>
      </c>
      <c r="F378">
        <v>-0.88180000000000003</v>
      </c>
      <c r="G378">
        <v>0.47139999999999999</v>
      </c>
      <c r="H378">
        <v>-1.5599999999999999E-2</v>
      </c>
      <c r="I378">
        <v>532.06100000000004</v>
      </c>
      <c r="J378">
        <v>182.5017</v>
      </c>
      <c r="K378">
        <v>-1.1223000000000001</v>
      </c>
      <c r="L378">
        <v>1</v>
      </c>
      <c r="M378">
        <v>1849.8799999999992</v>
      </c>
      <c r="N378">
        <f>-Table2[[#This Row],[right3]]</f>
        <v>-5.0999999999999996</v>
      </c>
      <c r="O378">
        <v>4.0999999999999996</v>
      </c>
      <c r="P378">
        <v>5.0999999999999996</v>
      </c>
      <c r="Q378">
        <f>Table2[[#This Row],[x2]]+Table2[[#This Row],[x]]*Table2[[#This Row],[right3]]</f>
        <v>527.56382000000008</v>
      </c>
      <c r="R378">
        <f>Table2[[#This Row],[y2]]+Table2[[#This Row],[y]]*Table2[[#This Row],[right3]]</f>
        <v>184.90584000000001</v>
      </c>
      <c r="S378" s="1">
        <f>Table2[[#This Row],[x2]]-Table2[[#This Row],[x]]*Table2[[#This Row],[left]]</f>
        <v>535.67637999999999</v>
      </c>
      <c r="T378" s="1">
        <f>Table2[[#This Row],[y2]]-Table2[[#This Row],[y]]*Table2[[#This Row],[left]]</f>
        <v>180.56896</v>
      </c>
      <c r="U378" s="3">
        <f>Table2[[#This Row],[x2]]+Table2[[#This Row],[x]]*Table2[[#This Row],[dry_line]]</f>
        <v>531.45449796000003</v>
      </c>
      <c r="V378" s="3">
        <f>Table2[[#This Row],[y2]]+Table2[[#This Row],[y]]*Table2[[#This Row],[dry_line]]</f>
        <v>182.82592892</v>
      </c>
      <c r="W378" s="3">
        <f>Table2[[#This Row],[z2]]+Table2[[#This Row],[z]]*Table2[[#This Row],[dry_line]]</f>
        <v>-1.1330296800000002</v>
      </c>
      <c r="X378" s="3">
        <f>-Table2[[#This Row],[right3]]+Table2[[#This Row],[dry_line]]</f>
        <v>-4.4121999999999995</v>
      </c>
      <c r="Y378" s="3">
        <f>Table2[[#This Row],[left]]+Table2[[#This Row],[dry_line]]</f>
        <v>4.7877999999999998</v>
      </c>
    </row>
    <row r="379" spans="1:25" hidden="1" x14ac:dyDescent="0.25">
      <c r="A379">
        <v>377</v>
      </c>
      <c r="B379" t="b">
        <f>AND(Table2[[#This Row],[Row Labels]]&gt;=Sheet5!$J$43,Table2[[#This Row],[Row Labels]]&lt;=Sheet5!$K$43)</f>
        <v>0</v>
      </c>
      <c r="C379">
        <v>0.3785</v>
      </c>
      <c r="D379">
        <f>-Table2[[#This Row],[dry_line]]</f>
        <v>-0.3785</v>
      </c>
      <c r="E379">
        <v>-0.8881</v>
      </c>
      <c r="F379">
        <v>-0.86339999999999995</v>
      </c>
      <c r="G379">
        <v>0.50409999999999999</v>
      </c>
      <c r="H379">
        <v>-2.0199999999999999E-2</v>
      </c>
      <c r="I379">
        <v>529.56129999999996</v>
      </c>
      <c r="J379">
        <v>178.04830000000001</v>
      </c>
      <c r="K379">
        <v>-0.75390000000000001</v>
      </c>
      <c r="L379">
        <v>1</v>
      </c>
      <c r="M379">
        <v>1855.0010000000002</v>
      </c>
      <c r="N379">
        <f>-Table2[[#This Row],[right3]]</f>
        <v>-4.9249999999999998</v>
      </c>
      <c r="O379">
        <v>3.9</v>
      </c>
      <c r="P379">
        <v>4.9249999999999998</v>
      </c>
      <c r="Q379">
        <f>Table2[[#This Row],[x2]]+Table2[[#This Row],[x]]*Table2[[#This Row],[right3]]</f>
        <v>525.30905499999994</v>
      </c>
      <c r="R379">
        <f>Table2[[#This Row],[y2]]+Table2[[#This Row],[y]]*Table2[[#This Row],[right3]]</f>
        <v>180.53099250000002</v>
      </c>
      <c r="S379" s="1">
        <f>Table2[[#This Row],[x2]]-Table2[[#This Row],[x]]*Table2[[#This Row],[left]]</f>
        <v>532.92855999999995</v>
      </c>
      <c r="T379" s="1">
        <f>Table2[[#This Row],[y2]]-Table2[[#This Row],[y]]*Table2[[#This Row],[left]]</f>
        <v>176.08231000000001</v>
      </c>
      <c r="U379" s="3">
        <f>Table2[[#This Row],[x2]]+Table2[[#This Row],[x]]*Table2[[#This Row],[dry_line]]</f>
        <v>529.23450309999998</v>
      </c>
      <c r="V379" s="3">
        <f>Table2[[#This Row],[y2]]+Table2[[#This Row],[y]]*Table2[[#This Row],[dry_line]]</f>
        <v>178.23910185000003</v>
      </c>
      <c r="W379" s="3">
        <f>Table2[[#This Row],[z2]]+Table2[[#This Row],[z]]*Table2[[#This Row],[dry_line]]</f>
        <v>-0.76154569999999999</v>
      </c>
      <c r="X379" s="3">
        <f>-Table2[[#This Row],[right3]]+Table2[[#This Row],[dry_line]]</f>
        <v>-4.5465</v>
      </c>
      <c r="Y379" s="3">
        <f>Table2[[#This Row],[left]]+Table2[[#This Row],[dry_line]]</f>
        <v>4.2785000000000002</v>
      </c>
    </row>
    <row r="380" spans="1:25" hidden="1" x14ac:dyDescent="0.25">
      <c r="A380">
        <v>378</v>
      </c>
      <c r="B380" t="b">
        <f>AND(Table2[[#This Row],[Row Labels]]&gt;=Sheet5!$J$43,Table2[[#This Row],[Row Labels]]&lt;=Sheet5!$K$43)</f>
        <v>0</v>
      </c>
      <c r="C380">
        <v>4.9200000000000001E-2</v>
      </c>
      <c r="D380">
        <f>-Table2[[#This Row],[dry_line]]</f>
        <v>-4.9200000000000001E-2</v>
      </c>
      <c r="E380">
        <v>-1.3391999999999999</v>
      </c>
      <c r="F380">
        <v>-0.84550000000000003</v>
      </c>
      <c r="G380">
        <v>0.53339999999999999</v>
      </c>
      <c r="H380">
        <v>-2.53E-2</v>
      </c>
      <c r="I380">
        <v>526.88959999999997</v>
      </c>
      <c r="J380">
        <v>173.6765</v>
      </c>
      <c r="K380">
        <v>-0.34460000000000002</v>
      </c>
      <c r="L380">
        <v>1</v>
      </c>
      <c r="M380">
        <v>1860.1409999999996</v>
      </c>
      <c r="N380">
        <f>-Table2[[#This Row],[right3]]</f>
        <v>-4.75</v>
      </c>
      <c r="O380">
        <v>3.875</v>
      </c>
      <c r="P380">
        <v>4.75</v>
      </c>
      <c r="Q380">
        <f>Table2[[#This Row],[x2]]+Table2[[#This Row],[x]]*Table2[[#This Row],[right3]]</f>
        <v>522.87347499999998</v>
      </c>
      <c r="R380">
        <f>Table2[[#This Row],[y2]]+Table2[[#This Row],[y]]*Table2[[#This Row],[right3]]</f>
        <v>176.21015</v>
      </c>
      <c r="S380" s="1">
        <f>Table2[[#This Row],[x2]]-Table2[[#This Row],[x]]*Table2[[#This Row],[left]]</f>
        <v>530.16591249999999</v>
      </c>
      <c r="T380" s="1">
        <f>Table2[[#This Row],[y2]]-Table2[[#This Row],[y]]*Table2[[#This Row],[left]]</f>
        <v>171.60957500000001</v>
      </c>
      <c r="U380" s="3">
        <f>Table2[[#This Row],[x2]]+Table2[[#This Row],[x]]*Table2[[#This Row],[dry_line]]</f>
        <v>526.84800139999993</v>
      </c>
      <c r="V380" s="3">
        <f>Table2[[#This Row],[y2]]+Table2[[#This Row],[y]]*Table2[[#This Row],[dry_line]]</f>
        <v>173.70274327999999</v>
      </c>
      <c r="W380" s="3">
        <f>Table2[[#This Row],[z2]]+Table2[[#This Row],[z]]*Table2[[#This Row],[dry_line]]</f>
        <v>-0.34584476000000003</v>
      </c>
      <c r="X380" s="3">
        <f>-Table2[[#This Row],[right3]]+Table2[[#This Row],[dry_line]]</f>
        <v>-4.7008000000000001</v>
      </c>
      <c r="Y380" s="3">
        <f>Table2[[#This Row],[left]]+Table2[[#This Row],[dry_line]]</f>
        <v>3.9241999999999999</v>
      </c>
    </row>
    <row r="381" spans="1:25" hidden="1" x14ac:dyDescent="0.25">
      <c r="A381">
        <v>379</v>
      </c>
      <c r="B381" t="b">
        <f>AND(Table2[[#This Row],[Row Labels]]&gt;=Sheet5!$J$43,Table2[[#This Row],[Row Labels]]&lt;=Sheet5!$K$43)</f>
        <v>0</v>
      </c>
      <c r="C381">
        <v>-0.3327</v>
      </c>
      <c r="D381">
        <f>-Table2[[#This Row],[dry_line]]</f>
        <v>0.3327</v>
      </c>
      <c r="E381">
        <v>-1.7844</v>
      </c>
      <c r="F381">
        <v>-0.8327</v>
      </c>
      <c r="G381">
        <v>0.55300000000000005</v>
      </c>
      <c r="H381">
        <v>-2.9399999999999999E-2</v>
      </c>
      <c r="I381">
        <v>524.13729999999998</v>
      </c>
      <c r="J381">
        <v>169.48769999999999</v>
      </c>
      <c r="K381">
        <v>3.5200000000000002E-2</v>
      </c>
      <c r="L381">
        <v>1</v>
      </c>
      <c r="M381">
        <v>1865.1669999999995</v>
      </c>
      <c r="N381">
        <f>-Table2[[#This Row],[right3]]</f>
        <v>-4.6500000000000004</v>
      </c>
      <c r="O381">
        <v>5.0250000000000004</v>
      </c>
      <c r="P381">
        <v>4.6500000000000004</v>
      </c>
      <c r="Q381">
        <f>Table2[[#This Row],[x2]]+Table2[[#This Row],[x]]*Table2[[#This Row],[right3]]</f>
        <v>520.26524499999994</v>
      </c>
      <c r="R381">
        <f>Table2[[#This Row],[y2]]+Table2[[#This Row],[y]]*Table2[[#This Row],[right3]]</f>
        <v>172.05914999999999</v>
      </c>
      <c r="S381" s="1">
        <f>Table2[[#This Row],[x2]]-Table2[[#This Row],[x]]*Table2[[#This Row],[left]]</f>
        <v>528.3216175</v>
      </c>
      <c r="T381" s="1">
        <f>Table2[[#This Row],[y2]]-Table2[[#This Row],[y]]*Table2[[#This Row],[left]]</f>
        <v>166.70887499999998</v>
      </c>
      <c r="U381" s="3">
        <f>Table2[[#This Row],[x2]]+Table2[[#This Row],[x]]*Table2[[#This Row],[dry_line]]</f>
        <v>524.41433928999993</v>
      </c>
      <c r="V381" s="3">
        <f>Table2[[#This Row],[y2]]+Table2[[#This Row],[y]]*Table2[[#This Row],[dry_line]]</f>
        <v>169.30371689999998</v>
      </c>
      <c r="W381" s="3">
        <f>Table2[[#This Row],[z2]]+Table2[[#This Row],[z]]*Table2[[#This Row],[dry_line]]</f>
        <v>4.4981380000000001E-2</v>
      </c>
      <c r="X381" s="3">
        <f>-Table2[[#This Row],[right3]]+Table2[[#This Row],[dry_line]]</f>
        <v>-4.9827000000000004</v>
      </c>
      <c r="Y381" s="3">
        <f>Table2[[#This Row],[left]]+Table2[[#This Row],[dry_line]]</f>
        <v>4.6923000000000004</v>
      </c>
    </row>
    <row r="382" spans="1:25" hidden="1" x14ac:dyDescent="0.25">
      <c r="A382">
        <v>380</v>
      </c>
      <c r="B382" t="b">
        <f>AND(Table2[[#This Row],[Row Labels]]&gt;=Sheet5!$J$43,Table2[[#This Row],[Row Labels]]&lt;=Sheet5!$K$43)</f>
        <v>0</v>
      </c>
      <c r="C382">
        <v>-0.62570000000000003</v>
      </c>
      <c r="D382">
        <f>-Table2[[#This Row],[dry_line]]</f>
        <v>0.62570000000000003</v>
      </c>
      <c r="E382">
        <v>-2.1326999999999998</v>
      </c>
      <c r="F382">
        <v>-0.82509999999999994</v>
      </c>
      <c r="G382">
        <v>0.56410000000000005</v>
      </c>
      <c r="H382">
        <v>-3.15E-2</v>
      </c>
      <c r="I382">
        <v>521.32889999999998</v>
      </c>
      <c r="J382">
        <v>165.34610000000001</v>
      </c>
      <c r="K382">
        <v>0.4496</v>
      </c>
      <c r="L382">
        <v>1</v>
      </c>
      <c r="M382">
        <v>1870.1880000000001</v>
      </c>
      <c r="N382">
        <f>-Table2[[#This Row],[right3]]</f>
        <v>-4.7</v>
      </c>
      <c r="O382">
        <v>5.0999999999999996</v>
      </c>
      <c r="P382">
        <v>4.7</v>
      </c>
      <c r="Q382">
        <f>Table2[[#This Row],[x2]]+Table2[[#This Row],[x]]*Table2[[#This Row],[right3]]</f>
        <v>517.45092999999997</v>
      </c>
      <c r="R382">
        <f>Table2[[#This Row],[y2]]+Table2[[#This Row],[y]]*Table2[[#This Row],[right3]]</f>
        <v>167.99737000000002</v>
      </c>
      <c r="S382" s="1">
        <f>Table2[[#This Row],[x2]]-Table2[[#This Row],[x]]*Table2[[#This Row],[left]]</f>
        <v>525.53690999999992</v>
      </c>
      <c r="T382" s="1">
        <f>Table2[[#This Row],[y2]]-Table2[[#This Row],[y]]*Table2[[#This Row],[left]]</f>
        <v>162.46919</v>
      </c>
      <c r="U382" s="3">
        <f>Table2[[#This Row],[x2]]+Table2[[#This Row],[x]]*Table2[[#This Row],[dry_line]]</f>
        <v>521.84516507000001</v>
      </c>
      <c r="V382" s="3">
        <f>Table2[[#This Row],[y2]]+Table2[[#This Row],[y]]*Table2[[#This Row],[dry_line]]</f>
        <v>164.99314262999999</v>
      </c>
      <c r="W382" s="3">
        <f>Table2[[#This Row],[z2]]+Table2[[#This Row],[z]]*Table2[[#This Row],[dry_line]]</f>
        <v>0.46930955000000002</v>
      </c>
      <c r="X382" s="3">
        <f>-Table2[[#This Row],[right3]]+Table2[[#This Row],[dry_line]]</f>
        <v>-5.3257000000000003</v>
      </c>
      <c r="Y382" s="3">
        <f>Table2[[#This Row],[left]]+Table2[[#This Row],[dry_line]]</f>
        <v>4.4742999999999995</v>
      </c>
    </row>
    <row r="383" spans="1:25" hidden="1" x14ac:dyDescent="0.25">
      <c r="A383">
        <v>381</v>
      </c>
      <c r="B383" t="b">
        <f>AND(Table2[[#This Row],[Row Labels]]&gt;=Sheet5!$J$43,Table2[[#This Row],[Row Labels]]&lt;=Sheet5!$K$43)</f>
        <v>0</v>
      </c>
      <c r="C383">
        <v>-0.85319999999999996</v>
      </c>
      <c r="D383">
        <f>-Table2[[#This Row],[dry_line]]</f>
        <v>0.85319999999999996</v>
      </c>
      <c r="E383">
        <v>-2.3816000000000002</v>
      </c>
      <c r="F383">
        <v>-0.81850000000000001</v>
      </c>
      <c r="G383">
        <v>0.5736</v>
      </c>
      <c r="H383">
        <v>-3.1099999999999999E-2</v>
      </c>
      <c r="I383">
        <v>518.42380000000003</v>
      </c>
      <c r="J383">
        <v>161.17599999999999</v>
      </c>
      <c r="K383">
        <v>0.86270000000000002</v>
      </c>
      <c r="L383">
        <v>1</v>
      </c>
      <c r="M383">
        <v>1875.2870000000003</v>
      </c>
      <c r="N383">
        <f>-Table2[[#This Row],[right3]]</f>
        <v>-4.6749999999999998</v>
      </c>
      <c r="O383">
        <v>5.0750000000000002</v>
      </c>
      <c r="P383">
        <v>4.6749999999999998</v>
      </c>
      <c r="Q383">
        <f>Table2[[#This Row],[x2]]+Table2[[#This Row],[x]]*Table2[[#This Row],[right3]]</f>
        <v>514.59731250000004</v>
      </c>
      <c r="R383">
        <f>Table2[[#This Row],[y2]]+Table2[[#This Row],[y]]*Table2[[#This Row],[right3]]</f>
        <v>163.85757999999998</v>
      </c>
      <c r="S383" s="1">
        <f>Table2[[#This Row],[x2]]-Table2[[#This Row],[x]]*Table2[[#This Row],[left]]</f>
        <v>522.57768750000002</v>
      </c>
      <c r="T383" s="1">
        <f>Table2[[#This Row],[y2]]-Table2[[#This Row],[y]]*Table2[[#This Row],[left]]</f>
        <v>158.26497999999998</v>
      </c>
      <c r="U383" s="3">
        <f>Table2[[#This Row],[x2]]+Table2[[#This Row],[x]]*Table2[[#This Row],[dry_line]]</f>
        <v>519.12214419999998</v>
      </c>
      <c r="V383" s="3">
        <f>Table2[[#This Row],[y2]]+Table2[[#This Row],[y]]*Table2[[#This Row],[dry_line]]</f>
        <v>160.68660448</v>
      </c>
      <c r="W383" s="3">
        <f>Table2[[#This Row],[z2]]+Table2[[#This Row],[z]]*Table2[[#This Row],[dry_line]]</f>
        <v>0.88923452000000003</v>
      </c>
      <c r="X383" s="3">
        <f>-Table2[[#This Row],[right3]]+Table2[[#This Row],[dry_line]]</f>
        <v>-5.5282</v>
      </c>
      <c r="Y383" s="3">
        <f>Table2[[#This Row],[left]]+Table2[[#This Row],[dry_line]]</f>
        <v>4.2218</v>
      </c>
    </row>
    <row r="384" spans="1:25" hidden="1" x14ac:dyDescent="0.25">
      <c r="A384">
        <v>382</v>
      </c>
      <c r="B384" t="b">
        <f>AND(Table2[[#This Row],[Row Labels]]&gt;=Sheet5!$J$43,Table2[[#This Row],[Row Labels]]&lt;=Sheet5!$K$43)</f>
        <v>0</v>
      </c>
      <c r="C384">
        <v>-1.0261</v>
      </c>
      <c r="D384">
        <f>-Table2[[#This Row],[dry_line]]</f>
        <v>1.0261</v>
      </c>
      <c r="E384">
        <v>-2.5625</v>
      </c>
      <c r="F384">
        <v>-0.8125</v>
      </c>
      <c r="G384">
        <v>0.58199999999999996</v>
      </c>
      <c r="H384">
        <v>-3.4099999999999998E-2</v>
      </c>
      <c r="I384">
        <v>515.4692</v>
      </c>
      <c r="J384">
        <v>157.0273</v>
      </c>
      <c r="K384">
        <v>1.2369000000000001</v>
      </c>
      <c r="L384">
        <v>1</v>
      </c>
      <c r="M384">
        <v>1880.3940000000002</v>
      </c>
      <c r="N384">
        <f>-Table2[[#This Row],[right3]]</f>
        <v>-4.7249999999999996</v>
      </c>
      <c r="O384">
        <v>5.125</v>
      </c>
      <c r="P384">
        <v>4.7249999999999996</v>
      </c>
      <c r="Q384">
        <f>Table2[[#This Row],[x2]]+Table2[[#This Row],[x]]*Table2[[#This Row],[right3]]</f>
        <v>511.63013749999999</v>
      </c>
      <c r="R384">
        <f>Table2[[#This Row],[y2]]+Table2[[#This Row],[y]]*Table2[[#This Row],[right3]]</f>
        <v>159.77725000000001</v>
      </c>
      <c r="S384" s="1">
        <f>Table2[[#This Row],[x2]]-Table2[[#This Row],[x]]*Table2[[#This Row],[left]]</f>
        <v>519.6332625</v>
      </c>
      <c r="T384" s="1">
        <f>Table2[[#This Row],[y2]]-Table2[[#This Row],[y]]*Table2[[#This Row],[left]]</f>
        <v>154.04454999999999</v>
      </c>
      <c r="U384" s="3">
        <f>Table2[[#This Row],[x2]]+Table2[[#This Row],[x]]*Table2[[#This Row],[dry_line]]</f>
        <v>516.30290624999998</v>
      </c>
      <c r="V384" s="3">
        <f>Table2[[#This Row],[y2]]+Table2[[#This Row],[y]]*Table2[[#This Row],[dry_line]]</f>
        <v>156.4301098</v>
      </c>
      <c r="W384" s="3">
        <f>Table2[[#This Row],[z2]]+Table2[[#This Row],[z]]*Table2[[#This Row],[dry_line]]</f>
        <v>1.2718900100000001</v>
      </c>
      <c r="X384" s="3">
        <f>-Table2[[#This Row],[right3]]+Table2[[#This Row],[dry_line]]</f>
        <v>-5.7510999999999992</v>
      </c>
      <c r="Y384" s="3">
        <f>Table2[[#This Row],[left]]+Table2[[#This Row],[dry_line]]</f>
        <v>4.0989000000000004</v>
      </c>
    </row>
    <row r="385" spans="1:25" hidden="1" x14ac:dyDescent="0.25">
      <c r="A385">
        <v>383</v>
      </c>
      <c r="B385" t="b">
        <f>AND(Table2[[#This Row],[Row Labels]]&gt;=Sheet5!$J$43,Table2[[#This Row],[Row Labels]]&lt;=Sheet5!$K$43)</f>
        <v>0</v>
      </c>
      <c r="C385">
        <v>-1.1520999999999999</v>
      </c>
      <c r="D385">
        <f>-Table2[[#This Row],[dry_line]]</f>
        <v>1.1520999999999999</v>
      </c>
      <c r="E385">
        <v>-2.6833</v>
      </c>
      <c r="F385">
        <v>-0.80779999999999996</v>
      </c>
      <c r="G385">
        <v>0.58830000000000005</v>
      </c>
      <c r="H385">
        <v>-3.7100000000000001E-2</v>
      </c>
      <c r="I385">
        <v>512.46730000000002</v>
      </c>
      <c r="J385">
        <v>152.90260000000001</v>
      </c>
      <c r="K385">
        <v>1.5741000000000001</v>
      </c>
      <c r="L385">
        <v>1</v>
      </c>
      <c r="M385">
        <v>1885.5069999999996</v>
      </c>
      <c r="N385">
        <f>-Table2[[#This Row],[right3]]</f>
        <v>-4.7750000000000004</v>
      </c>
      <c r="O385">
        <v>5.2</v>
      </c>
      <c r="P385">
        <v>4.7750000000000004</v>
      </c>
      <c r="Q385">
        <f>Table2[[#This Row],[x2]]+Table2[[#This Row],[x]]*Table2[[#This Row],[right3]]</f>
        <v>508.61005500000005</v>
      </c>
      <c r="R385">
        <f>Table2[[#This Row],[y2]]+Table2[[#This Row],[y]]*Table2[[#This Row],[right3]]</f>
        <v>155.71173250000001</v>
      </c>
      <c r="S385" s="1">
        <f>Table2[[#This Row],[x2]]-Table2[[#This Row],[x]]*Table2[[#This Row],[left]]</f>
        <v>516.66786000000002</v>
      </c>
      <c r="T385" s="1">
        <f>Table2[[#This Row],[y2]]-Table2[[#This Row],[y]]*Table2[[#This Row],[left]]</f>
        <v>149.84344000000002</v>
      </c>
      <c r="U385" s="3">
        <f>Table2[[#This Row],[x2]]+Table2[[#This Row],[x]]*Table2[[#This Row],[dry_line]]</f>
        <v>513.39796638000007</v>
      </c>
      <c r="V385" s="3">
        <f>Table2[[#This Row],[y2]]+Table2[[#This Row],[y]]*Table2[[#This Row],[dry_line]]</f>
        <v>152.22481956999999</v>
      </c>
      <c r="W385" s="3">
        <f>Table2[[#This Row],[z2]]+Table2[[#This Row],[z]]*Table2[[#This Row],[dry_line]]</f>
        <v>1.6168429100000001</v>
      </c>
      <c r="X385" s="3">
        <f>-Table2[[#This Row],[right3]]+Table2[[#This Row],[dry_line]]</f>
        <v>-5.9271000000000003</v>
      </c>
      <c r="Y385" s="3">
        <f>Table2[[#This Row],[left]]+Table2[[#This Row],[dry_line]]</f>
        <v>4.0479000000000003</v>
      </c>
    </row>
    <row r="386" spans="1:25" hidden="1" x14ac:dyDescent="0.25">
      <c r="A386">
        <v>384</v>
      </c>
      <c r="B386" t="b">
        <f>AND(Table2[[#This Row],[Row Labels]]&gt;=Sheet5!$J$43,Table2[[#This Row],[Row Labels]]&lt;=Sheet5!$K$43)</f>
        <v>0</v>
      </c>
      <c r="C386">
        <v>-1.2182999999999999</v>
      </c>
      <c r="D386">
        <f>-Table2[[#This Row],[dry_line]]</f>
        <v>1.2182999999999999</v>
      </c>
      <c r="E386">
        <v>-2.714</v>
      </c>
      <c r="F386">
        <v>-0.80579999999999996</v>
      </c>
      <c r="G386">
        <v>0.59079999999999999</v>
      </c>
      <c r="H386">
        <v>-3.9800000000000002E-2</v>
      </c>
      <c r="I386">
        <v>509.4402</v>
      </c>
      <c r="J386">
        <v>148.79040000000001</v>
      </c>
      <c r="K386">
        <v>1.8785000000000001</v>
      </c>
      <c r="L386">
        <v>1</v>
      </c>
      <c r="M386">
        <v>1890.6219999999994</v>
      </c>
      <c r="N386">
        <f>-Table2[[#This Row],[right3]]</f>
        <v>-4.7750000000000004</v>
      </c>
      <c r="O386">
        <v>5.2750000000000004</v>
      </c>
      <c r="P386">
        <v>4.7750000000000004</v>
      </c>
      <c r="Q386">
        <f>Table2[[#This Row],[x2]]+Table2[[#This Row],[x]]*Table2[[#This Row],[right3]]</f>
        <v>505.59250500000002</v>
      </c>
      <c r="R386">
        <f>Table2[[#This Row],[y2]]+Table2[[#This Row],[y]]*Table2[[#This Row],[right3]]</f>
        <v>151.61147</v>
      </c>
      <c r="S386" s="1">
        <f>Table2[[#This Row],[x2]]-Table2[[#This Row],[x]]*Table2[[#This Row],[left]]</f>
        <v>513.69079499999998</v>
      </c>
      <c r="T386" s="1">
        <f>Table2[[#This Row],[y2]]-Table2[[#This Row],[y]]*Table2[[#This Row],[left]]</f>
        <v>145.67393000000001</v>
      </c>
      <c r="U386" s="3">
        <f>Table2[[#This Row],[x2]]+Table2[[#This Row],[x]]*Table2[[#This Row],[dry_line]]</f>
        <v>510.42190613999998</v>
      </c>
      <c r="V386" s="3">
        <f>Table2[[#This Row],[y2]]+Table2[[#This Row],[y]]*Table2[[#This Row],[dry_line]]</f>
        <v>148.07062836</v>
      </c>
      <c r="W386" s="3">
        <f>Table2[[#This Row],[z2]]+Table2[[#This Row],[z]]*Table2[[#This Row],[dry_line]]</f>
        <v>1.9269883400000001</v>
      </c>
      <c r="X386" s="3">
        <f>-Table2[[#This Row],[right3]]+Table2[[#This Row],[dry_line]]</f>
        <v>-5.9933000000000005</v>
      </c>
      <c r="Y386" s="3">
        <f>Table2[[#This Row],[left]]+Table2[[#This Row],[dry_line]]</f>
        <v>4.0567000000000002</v>
      </c>
    </row>
    <row r="387" spans="1:25" hidden="1" x14ac:dyDescent="0.25">
      <c r="A387">
        <v>385</v>
      </c>
      <c r="B387" t="b">
        <f>AND(Table2[[#This Row],[Row Labels]]&gt;=Sheet5!$J$43,Table2[[#This Row],[Row Labels]]&lt;=Sheet5!$K$43)</f>
        <v>0</v>
      </c>
      <c r="C387">
        <v>-1.2211000000000001</v>
      </c>
      <c r="D387">
        <f>-Table2[[#This Row],[dry_line]]</f>
        <v>1.2211000000000001</v>
      </c>
      <c r="E387">
        <v>-2.6619999999999999</v>
      </c>
      <c r="F387">
        <v>-0.80589999999999995</v>
      </c>
      <c r="G387">
        <v>0.59050000000000002</v>
      </c>
      <c r="H387">
        <v>-4.3099999999999999E-2</v>
      </c>
      <c r="I387">
        <v>506.45580000000001</v>
      </c>
      <c r="J387">
        <v>144.7432</v>
      </c>
      <c r="K387">
        <v>2.1551999999999998</v>
      </c>
      <c r="L387">
        <v>1</v>
      </c>
      <c r="M387">
        <v>1895.6579999999994</v>
      </c>
      <c r="N387">
        <f>-Table2[[#This Row],[right3]]</f>
        <v>-4.8250000000000002</v>
      </c>
      <c r="O387">
        <v>4.6749999999999998</v>
      </c>
      <c r="P387">
        <v>4.8250000000000002</v>
      </c>
      <c r="Q387">
        <f>Table2[[#This Row],[x2]]+Table2[[#This Row],[x]]*Table2[[#This Row],[right3]]</f>
        <v>502.56733250000002</v>
      </c>
      <c r="R387">
        <f>Table2[[#This Row],[y2]]+Table2[[#This Row],[y]]*Table2[[#This Row],[right3]]</f>
        <v>147.59236250000001</v>
      </c>
      <c r="S387" s="1">
        <f>Table2[[#This Row],[x2]]-Table2[[#This Row],[x]]*Table2[[#This Row],[left]]</f>
        <v>510.22338250000001</v>
      </c>
      <c r="T387" s="1">
        <f>Table2[[#This Row],[y2]]-Table2[[#This Row],[y]]*Table2[[#This Row],[left]]</f>
        <v>141.98261249999999</v>
      </c>
      <c r="U387" s="3">
        <f>Table2[[#This Row],[x2]]+Table2[[#This Row],[x]]*Table2[[#This Row],[dry_line]]</f>
        <v>507.43988449</v>
      </c>
      <c r="V387" s="3">
        <f>Table2[[#This Row],[y2]]+Table2[[#This Row],[y]]*Table2[[#This Row],[dry_line]]</f>
        <v>144.02214044999999</v>
      </c>
      <c r="W387" s="3">
        <f>Table2[[#This Row],[z2]]+Table2[[#This Row],[z]]*Table2[[#This Row],[dry_line]]</f>
        <v>2.20782941</v>
      </c>
      <c r="X387" s="3">
        <f>-Table2[[#This Row],[right3]]+Table2[[#This Row],[dry_line]]</f>
        <v>-6.0461</v>
      </c>
      <c r="Y387" s="3">
        <f>Table2[[#This Row],[left]]+Table2[[#This Row],[dry_line]]</f>
        <v>3.4539</v>
      </c>
    </row>
    <row r="388" spans="1:25" hidden="1" x14ac:dyDescent="0.25">
      <c r="A388">
        <v>386</v>
      </c>
      <c r="B388" t="b">
        <f>AND(Table2[[#This Row],[Row Labels]]&gt;=Sheet5!$J$43,Table2[[#This Row],[Row Labels]]&lt;=Sheet5!$K$43)</f>
        <v>0</v>
      </c>
      <c r="C388">
        <v>-1.1785000000000001</v>
      </c>
      <c r="D388">
        <f>-Table2[[#This Row],[dry_line]]</f>
        <v>1.1785000000000001</v>
      </c>
      <c r="E388">
        <v>-2.5596999999999999</v>
      </c>
      <c r="F388">
        <v>-0.80689999999999995</v>
      </c>
      <c r="G388">
        <v>0.58899999999999997</v>
      </c>
      <c r="H388">
        <v>-4.4200000000000003E-2</v>
      </c>
      <c r="I388">
        <v>503.47910000000002</v>
      </c>
      <c r="J388">
        <v>140.6926</v>
      </c>
      <c r="K388">
        <v>2.3972000000000002</v>
      </c>
      <c r="L388">
        <v>1</v>
      </c>
      <c r="M388">
        <v>1900.6910000000007</v>
      </c>
      <c r="N388">
        <f>-Table2[[#This Row],[right3]]</f>
        <v>-4.7750000000000004</v>
      </c>
      <c r="O388">
        <v>4.1500000000000004</v>
      </c>
      <c r="P388">
        <v>4.7750000000000004</v>
      </c>
      <c r="Q388">
        <f>Table2[[#This Row],[x2]]+Table2[[#This Row],[x]]*Table2[[#This Row],[right3]]</f>
        <v>499.62615249999999</v>
      </c>
      <c r="R388">
        <f>Table2[[#This Row],[y2]]+Table2[[#This Row],[y]]*Table2[[#This Row],[right3]]</f>
        <v>143.50507500000001</v>
      </c>
      <c r="S388" s="1">
        <f>Table2[[#This Row],[x2]]-Table2[[#This Row],[x]]*Table2[[#This Row],[left]]</f>
        <v>506.82773500000002</v>
      </c>
      <c r="T388" s="1">
        <f>Table2[[#This Row],[y2]]-Table2[[#This Row],[y]]*Table2[[#This Row],[left]]</f>
        <v>138.24824999999998</v>
      </c>
      <c r="U388" s="3">
        <f>Table2[[#This Row],[x2]]+Table2[[#This Row],[x]]*Table2[[#This Row],[dry_line]]</f>
        <v>504.43003164999999</v>
      </c>
      <c r="V388" s="3">
        <f>Table2[[#This Row],[y2]]+Table2[[#This Row],[y]]*Table2[[#This Row],[dry_line]]</f>
        <v>139.99846349999999</v>
      </c>
      <c r="W388" s="3">
        <f>Table2[[#This Row],[z2]]+Table2[[#This Row],[z]]*Table2[[#This Row],[dry_line]]</f>
        <v>2.4492897</v>
      </c>
      <c r="X388" s="3">
        <f>-Table2[[#This Row],[right3]]+Table2[[#This Row],[dry_line]]</f>
        <v>-5.9535</v>
      </c>
      <c r="Y388" s="3">
        <f>Table2[[#This Row],[left]]+Table2[[#This Row],[dry_line]]</f>
        <v>2.9715000000000003</v>
      </c>
    </row>
    <row r="389" spans="1:25" hidden="1" x14ac:dyDescent="0.25">
      <c r="A389">
        <v>387</v>
      </c>
      <c r="B389" t="b">
        <f>AND(Table2[[#This Row],[Row Labels]]&gt;=Sheet5!$J$43,Table2[[#This Row],[Row Labels]]&lt;=Sheet5!$K$43)</f>
        <v>0</v>
      </c>
      <c r="C389">
        <v>-1.0874999999999999</v>
      </c>
      <c r="D389">
        <f>-Table2[[#This Row],[dry_line]]</f>
        <v>1.0874999999999999</v>
      </c>
      <c r="E389">
        <v>-2.4310999999999998</v>
      </c>
      <c r="F389">
        <v>-0.80820000000000003</v>
      </c>
      <c r="G389">
        <v>0.58709999999999996</v>
      </c>
      <c r="H389">
        <v>-4.58E-2</v>
      </c>
      <c r="I389">
        <v>500.46550000000002</v>
      </c>
      <c r="J389">
        <v>136.57079999999999</v>
      </c>
      <c r="K389">
        <v>2.6031</v>
      </c>
      <c r="L389">
        <v>1</v>
      </c>
      <c r="M389">
        <v>1905.8009999999995</v>
      </c>
      <c r="N389">
        <f>-Table2[[#This Row],[right3]]</f>
        <v>-4.6749999999999998</v>
      </c>
      <c r="O389">
        <v>4.2</v>
      </c>
      <c r="P389">
        <v>4.6749999999999998</v>
      </c>
      <c r="Q389">
        <f>Table2[[#This Row],[x2]]+Table2[[#This Row],[x]]*Table2[[#This Row],[right3]]</f>
        <v>496.68716499999999</v>
      </c>
      <c r="R389">
        <f>Table2[[#This Row],[y2]]+Table2[[#This Row],[y]]*Table2[[#This Row],[right3]]</f>
        <v>139.3154925</v>
      </c>
      <c r="S389" s="1">
        <f>Table2[[#This Row],[x2]]-Table2[[#This Row],[x]]*Table2[[#This Row],[left]]</f>
        <v>503.85993999999999</v>
      </c>
      <c r="T389" s="1">
        <f>Table2[[#This Row],[y2]]-Table2[[#This Row],[y]]*Table2[[#This Row],[left]]</f>
        <v>134.10497999999998</v>
      </c>
      <c r="U389" s="3">
        <f>Table2[[#This Row],[x2]]+Table2[[#This Row],[x]]*Table2[[#This Row],[dry_line]]</f>
        <v>501.34441750000002</v>
      </c>
      <c r="V389" s="3">
        <f>Table2[[#This Row],[y2]]+Table2[[#This Row],[y]]*Table2[[#This Row],[dry_line]]</f>
        <v>135.93232874999998</v>
      </c>
      <c r="W389" s="3">
        <f>Table2[[#This Row],[z2]]+Table2[[#This Row],[z]]*Table2[[#This Row],[dry_line]]</f>
        <v>2.6529075</v>
      </c>
      <c r="X389" s="3">
        <f>-Table2[[#This Row],[right3]]+Table2[[#This Row],[dry_line]]</f>
        <v>-5.7624999999999993</v>
      </c>
      <c r="Y389" s="3">
        <f>Table2[[#This Row],[left]]+Table2[[#This Row],[dry_line]]</f>
        <v>3.1125000000000003</v>
      </c>
    </row>
    <row r="390" spans="1:25" hidden="1" x14ac:dyDescent="0.25">
      <c r="A390">
        <v>388</v>
      </c>
      <c r="B390" t="b">
        <f>AND(Table2[[#This Row],[Row Labels]]&gt;=Sheet5!$J$43,Table2[[#This Row],[Row Labels]]&lt;=Sheet5!$K$43)</f>
        <v>0</v>
      </c>
      <c r="C390">
        <v>-0.95740000000000003</v>
      </c>
      <c r="D390">
        <f>-Table2[[#This Row],[dry_line]]</f>
        <v>0.95740000000000003</v>
      </c>
      <c r="E390">
        <v>-2.2726000000000002</v>
      </c>
      <c r="F390">
        <v>-0.80910000000000004</v>
      </c>
      <c r="G390">
        <v>0.5857</v>
      </c>
      <c r="H390">
        <v>-4.7899999999999998E-2</v>
      </c>
      <c r="I390">
        <v>497.21699999999998</v>
      </c>
      <c r="J390">
        <v>132.10249999999999</v>
      </c>
      <c r="K390">
        <v>2.7746</v>
      </c>
      <c r="L390">
        <v>1</v>
      </c>
      <c r="M390">
        <v>1911.3279999999995</v>
      </c>
      <c r="N390">
        <f>-Table2[[#This Row],[right3]]</f>
        <v>-4.5</v>
      </c>
      <c r="O390">
        <v>4.2249999999999996</v>
      </c>
      <c r="P390">
        <v>4.5</v>
      </c>
      <c r="Q390">
        <f>Table2[[#This Row],[x2]]+Table2[[#This Row],[x]]*Table2[[#This Row],[right3]]</f>
        <v>493.57605000000001</v>
      </c>
      <c r="R390">
        <f>Table2[[#This Row],[y2]]+Table2[[#This Row],[y]]*Table2[[#This Row],[right3]]</f>
        <v>134.73814999999999</v>
      </c>
      <c r="S390" s="1">
        <f>Table2[[#This Row],[x2]]-Table2[[#This Row],[x]]*Table2[[#This Row],[left]]</f>
        <v>500.6354475</v>
      </c>
      <c r="T390" s="1">
        <f>Table2[[#This Row],[y2]]-Table2[[#This Row],[y]]*Table2[[#This Row],[left]]</f>
        <v>129.6279175</v>
      </c>
      <c r="U390" s="3">
        <f>Table2[[#This Row],[x2]]+Table2[[#This Row],[x]]*Table2[[#This Row],[dry_line]]</f>
        <v>497.99163233999997</v>
      </c>
      <c r="V390" s="3">
        <f>Table2[[#This Row],[y2]]+Table2[[#This Row],[y]]*Table2[[#This Row],[dry_line]]</f>
        <v>131.54175082</v>
      </c>
      <c r="W390" s="3">
        <f>Table2[[#This Row],[z2]]+Table2[[#This Row],[z]]*Table2[[#This Row],[dry_line]]</f>
        <v>2.8204594599999999</v>
      </c>
      <c r="X390" s="3">
        <f>-Table2[[#This Row],[right3]]+Table2[[#This Row],[dry_line]]</f>
        <v>-5.4573999999999998</v>
      </c>
      <c r="Y390" s="3">
        <f>Table2[[#This Row],[left]]+Table2[[#This Row],[dry_line]]</f>
        <v>3.2675999999999998</v>
      </c>
    </row>
    <row r="391" spans="1:25" hidden="1" x14ac:dyDescent="0.25">
      <c r="A391">
        <v>389</v>
      </c>
      <c r="B391" t="b">
        <f>AND(Table2[[#This Row],[Row Labels]]&gt;=Sheet5!$J$43,Table2[[#This Row],[Row Labels]]&lt;=Sheet5!$K$43)</f>
        <v>0</v>
      </c>
      <c r="C391">
        <v>-0.87339999999999995</v>
      </c>
      <c r="D391">
        <f>-Table2[[#This Row],[dry_line]]</f>
        <v>0.87339999999999995</v>
      </c>
      <c r="E391">
        <v>-2.1271</v>
      </c>
      <c r="F391">
        <v>-0.80959999999999999</v>
      </c>
      <c r="G391">
        <v>0.58489999999999998</v>
      </c>
      <c r="H391">
        <v>-4.9399999999999999E-2</v>
      </c>
      <c r="I391">
        <v>494.27330000000001</v>
      </c>
      <c r="J391">
        <v>128.0395</v>
      </c>
      <c r="K391">
        <v>2.8940999999999999</v>
      </c>
      <c r="L391">
        <v>1</v>
      </c>
      <c r="M391">
        <v>1916.3459999999995</v>
      </c>
      <c r="N391">
        <f>-Table2[[#This Row],[right3]]</f>
        <v>-4.4749999999999996</v>
      </c>
      <c r="O391">
        <v>4.25</v>
      </c>
      <c r="P391">
        <v>4.4749999999999996</v>
      </c>
      <c r="Q391">
        <f>Table2[[#This Row],[x2]]+Table2[[#This Row],[x]]*Table2[[#This Row],[right3]]</f>
        <v>490.65034000000003</v>
      </c>
      <c r="R391">
        <f>Table2[[#This Row],[y2]]+Table2[[#This Row],[y]]*Table2[[#This Row],[right3]]</f>
        <v>130.65692749999999</v>
      </c>
      <c r="S391" s="1">
        <f>Table2[[#This Row],[x2]]-Table2[[#This Row],[x]]*Table2[[#This Row],[left]]</f>
        <v>497.71410000000003</v>
      </c>
      <c r="T391" s="1">
        <f>Table2[[#This Row],[y2]]-Table2[[#This Row],[y]]*Table2[[#This Row],[left]]</f>
        <v>125.553675</v>
      </c>
      <c r="U391" s="3">
        <f>Table2[[#This Row],[x2]]+Table2[[#This Row],[x]]*Table2[[#This Row],[dry_line]]</f>
        <v>494.98040464000002</v>
      </c>
      <c r="V391" s="3">
        <f>Table2[[#This Row],[y2]]+Table2[[#This Row],[y]]*Table2[[#This Row],[dry_line]]</f>
        <v>127.52864834</v>
      </c>
      <c r="W391" s="3">
        <f>Table2[[#This Row],[z2]]+Table2[[#This Row],[z]]*Table2[[#This Row],[dry_line]]</f>
        <v>2.9372459599999998</v>
      </c>
      <c r="X391" s="3">
        <f>-Table2[[#This Row],[right3]]+Table2[[#This Row],[dry_line]]</f>
        <v>-5.3483999999999998</v>
      </c>
      <c r="Y391" s="3">
        <f>Table2[[#This Row],[left]]+Table2[[#This Row],[dry_line]]</f>
        <v>3.3765999999999998</v>
      </c>
    </row>
    <row r="392" spans="1:25" hidden="1" x14ac:dyDescent="0.25">
      <c r="A392">
        <v>390</v>
      </c>
      <c r="B392" t="b">
        <f>AND(Table2[[#This Row],[Row Labels]]&gt;=Sheet5!$J$43,Table2[[#This Row],[Row Labels]]&lt;=Sheet5!$K$43)</f>
        <v>0</v>
      </c>
      <c r="C392">
        <v>-0.82310000000000005</v>
      </c>
      <c r="D392">
        <f>-Table2[[#This Row],[dry_line]]</f>
        <v>0.82310000000000005</v>
      </c>
      <c r="E392">
        <v>-2.0003000000000002</v>
      </c>
      <c r="F392">
        <v>-0.80969999999999998</v>
      </c>
      <c r="G392">
        <v>0.58460000000000001</v>
      </c>
      <c r="H392">
        <v>-5.0900000000000001E-2</v>
      </c>
      <c r="I392">
        <v>491.33980000000003</v>
      </c>
      <c r="J392">
        <v>123.98439999999999</v>
      </c>
      <c r="K392">
        <v>2.9807000000000001</v>
      </c>
      <c r="L392">
        <v>1</v>
      </c>
      <c r="M392">
        <v>1921.3520000000008</v>
      </c>
      <c r="N392">
        <f>-Table2[[#This Row],[right3]]</f>
        <v>-4.45</v>
      </c>
      <c r="O392">
        <v>4.2750000000000004</v>
      </c>
      <c r="P392">
        <v>4.45</v>
      </c>
      <c r="Q392">
        <f>Table2[[#This Row],[x2]]+Table2[[#This Row],[x]]*Table2[[#This Row],[right3]]</f>
        <v>487.73663500000004</v>
      </c>
      <c r="R392">
        <f>Table2[[#This Row],[y2]]+Table2[[#This Row],[y]]*Table2[[#This Row],[right3]]</f>
        <v>126.58587</v>
      </c>
      <c r="S392" s="1">
        <f>Table2[[#This Row],[x2]]-Table2[[#This Row],[x]]*Table2[[#This Row],[left]]</f>
        <v>494.80126750000005</v>
      </c>
      <c r="T392" s="1">
        <f>Table2[[#This Row],[y2]]-Table2[[#This Row],[y]]*Table2[[#This Row],[left]]</f>
        <v>121.48523499999999</v>
      </c>
      <c r="U392" s="3">
        <f>Table2[[#This Row],[x2]]+Table2[[#This Row],[x]]*Table2[[#This Row],[dry_line]]</f>
        <v>492.00626407000004</v>
      </c>
      <c r="V392" s="3">
        <f>Table2[[#This Row],[y2]]+Table2[[#This Row],[y]]*Table2[[#This Row],[dry_line]]</f>
        <v>123.50321573999999</v>
      </c>
      <c r="W392" s="3">
        <f>Table2[[#This Row],[z2]]+Table2[[#This Row],[z]]*Table2[[#This Row],[dry_line]]</f>
        <v>3.02259579</v>
      </c>
      <c r="X392" s="3">
        <f>-Table2[[#This Row],[right3]]+Table2[[#This Row],[dry_line]]</f>
        <v>-5.2731000000000003</v>
      </c>
      <c r="Y392" s="3">
        <f>Table2[[#This Row],[left]]+Table2[[#This Row],[dry_line]]</f>
        <v>3.4519000000000002</v>
      </c>
    </row>
    <row r="393" spans="1:25" hidden="1" x14ac:dyDescent="0.25">
      <c r="A393">
        <v>391</v>
      </c>
      <c r="B393" t="b">
        <f>AND(Table2[[#This Row],[Row Labels]]&gt;=Sheet5!$J$43,Table2[[#This Row],[Row Labels]]&lt;=Sheet5!$K$43)</f>
        <v>0</v>
      </c>
      <c r="C393">
        <v>-0.81599999999999995</v>
      </c>
      <c r="D393">
        <f>-Table2[[#This Row],[dry_line]]</f>
        <v>0.81599999999999995</v>
      </c>
      <c r="E393">
        <v>-1.9092</v>
      </c>
      <c r="F393">
        <v>-0.81040000000000001</v>
      </c>
      <c r="G393">
        <v>0.58360000000000001</v>
      </c>
      <c r="H393">
        <v>-5.21E-2</v>
      </c>
      <c r="I393">
        <v>488.36720000000003</v>
      </c>
      <c r="J393">
        <v>119.8719</v>
      </c>
      <c r="K393">
        <v>3.0329000000000002</v>
      </c>
      <c r="L393">
        <v>1</v>
      </c>
      <c r="M393">
        <v>1926.4269999999997</v>
      </c>
      <c r="N393">
        <f>-Table2[[#This Row],[right3]]</f>
        <v>-4.5</v>
      </c>
      <c r="O393">
        <v>4.2750000000000004</v>
      </c>
      <c r="P393">
        <v>4.5</v>
      </c>
      <c r="Q393">
        <f>Table2[[#This Row],[x2]]+Table2[[#This Row],[x]]*Table2[[#This Row],[right3]]</f>
        <v>484.72040000000004</v>
      </c>
      <c r="R393">
        <f>Table2[[#This Row],[y2]]+Table2[[#This Row],[y]]*Table2[[#This Row],[right3]]</f>
        <v>122.49809999999999</v>
      </c>
      <c r="S393" s="1">
        <f>Table2[[#This Row],[x2]]-Table2[[#This Row],[x]]*Table2[[#This Row],[left]]</f>
        <v>491.83166</v>
      </c>
      <c r="T393" s="1">
        <f>Table2[[#This Row],[y2]]-Table2[[#This Row],[y]]*Table2[[#This Row],[left]]</f>
        <v>117.37701</v>
      </c>
      <c r="U393" s="3">
        <f>Table2[[#This Row],[x2]]+Table2[[#This Row],[x]]*Table2[[#This Row],[dry_line]]</f>
        <v>489.02848640000002</v>
      </c>
      <c r="V393" s="3">
        <f>Table2[[#This Row],[y2]]+Table2[[#This Row],[y]]*Table2[[#This Row],[dry_line]]</f>
        <v>119.3956824</v>
      </c>
      <c r="W393" s="3">
        <f>Table2[[#This Row],[z2]]+Table2[[#This Row],[z]]*Table2[[#This Row],[dry_line]]</f>
        <v>3.0754136000000001</v>
      </c>
      <c r="X393" s="3">
        <f>-Table2[[#This Row],[right3]]+Table2[[#This Row],[dry_line]]</f>
        <v>-5.3159999999999998</v>
      </c>
      <c r="Y393" s="3">
        <f>Table2[[#This Row],[left]]+Table2[[#This Row],[dry_line]]</f>
        <v>3.4590000000000005</v>
      </c>
    </row>
    <row r="394" spans="1:25" hidden="1" x14ac:dyDescent="0.25">
      <c r="A394">
        <v>392</v>
      </c>
      <c r="B394" t="b">
        <f>AND(Table2[[#This Row],[Row Labels]]&gt;=Sheet5!$J$43,Table2[[#This Row],[Row Labels]]&lt;=Sheet5!$K$43)</f>
        <v>0</v>
      </c>
      <c r="C394">
        <v>-0.84250000000000003</v>
      </c>
      <c r="D394">
        <f>-Table2[[#This Row],[dry_line]]</f>
        <v>0.84250000000000003</v>
      </c>
      <c r="E394">
        <v>-1.8527</v>
      </c>
      <c r="F394">
        <v>-0.8125</v>
      </c>
      <c r="G394">
        <v>0.58050000000000002</v>
      </c>
      <c r="H394">
        <v>-5.2699999999999997E-2</v>
      </c>
      <c r="I394">
        <v>485.37150000000003</v>
      </c>
      <c r="J394">
        <v>115.702</v>
      </c>
      <c r="K394">
        <v>3.0474999999999999</v>
      </c>
      <c r="L394">
        <v>1</v>
      </c>
      <c r="M394">
        <v>1931.5609999999997</v>
      </c>
      <c r="N394">
        <f>-Table2[[#This Row],[right3]]</f>
        <v>-4.5750000000000002</v>
      </c>
      <c r="O394">
        <v>4.3</v>
      </c>
      <c r="P394">
        <v>4.5750000000000002</v>
      </c>
      <c r="Q394">
        <f>Table2[[#This Row],[x2]]+Table2[[#This Row],[x]]*Table2[[#This Row],[right3]]</f>
        <v>481.6543125</v>
      </c>
      <c r="R394">
        <f>Table2[[#This Row],[y2]]+Table2[[#This Row],[y]]*Table2[[#This Row],[right3]]</f>
        <v>118.3577875</v>
      </c>
      <c r="S394" s="1">
        <f>Table2[[#This Row],[x2]]-Table2[[#This Row],[x]]*Table2[[#This Row],[left]]</f>
        <v>488.86525</v>
      </c>
      <c r="T394" s="1">
        <f>Table2[[#This Row],[y2]]-Table2[[#This Row],[y]]*Table2[[#This Row],[left]]</f>
        <v>113.20585</v>
      </c>
      <c r="U394" s="3">
        <f>Table2[[#This Row],[x2]]+Table2[[#This Row],[x]]*Table2[[#This Row],[dry_line]]</f>
        <v>486.05603125000005</v>
      </c>
      <c r="V394" s="3">
        <f>Table2[[#This Row],[y2]]+Table2[[#This Row],[y]]*Table2[[#This Row],[dry_line]]</f>
        <v>115.21292875</v>
      </c>
      <c r="W394" s="3">
        <f>Table2[[#This Row],[z2]]+Table2[[#This Row],[z]]*Table2[[#This Row],[dry_line]]</f>
        <v>3.0918997500000001</v>
      </c>
      <c r="X394" s="3">
        <f>-Table2[[#This Row],[right3]]+Table2[[#This Row],[dry_line]]</f>
        <v>-5.4175000000000004</v>
      </c>
      <c r="Y394" s="3">
        <f>Table2[[#This Row],[left]]+Table2[[#This Row],[dry_line]]</f>
        <v>3.4574999999999996</v>
      </c>
    </row>
    <row r="395" spans="1:25" hidden="1" x14ac:dyDescent="0.25">
      <c r="A395">
        <v>393</v>
      </c>
      <c r="B395" t="b">
        <f>AND(Table2[[#This Row],[Row Labels]]&gt;=Sheet5!$J$43,Table2[[#This Row],[Row Labels]]&lt;=Sheet5!$K$43)</f>
        <v>0</v>
      </c>
      <c r="C395">
        <v>-0.90720000000000001</v>
      </c>
      <c r="D395">
        <f>-Table2[[#This Row],[dry_line]]</f>
        <v>0.90720000000000001</v>
      </c>
      <c r="E395">
        <v>-1.8384</v>
      </c>
      <c r="F395">
        <v>-0.81610000000000005</v>
      </c>
      <c r="G395">
        <v>0.5756</v>
      </c>
      <c r="H395">
        <v>-5.1700000000000003E-2</v>
      </c>
      <c r="I395">
        <v>482.46969999999999</v>
      </c>
      <c r="J395">
        <v>111.61660000000001</v>
      </c>
      <c r="K395">
        <v>3.0266999999999999</v>
      </c>
      <c r="L395">
        <v>1</v>
      </c>
      <c r="M395">
        <v>1936.5720000000001</v>
      </c>
      <c r="N395">
        <f>-Table2[[#This Row],[right3]]</f>
        <v>-4.6500000000000004</v>
      </c>
      <c r="O395">
        <v>4.3250000000000002</v>
      </c>
      <c r="P395">
        <v>4.6500000000000004</v>
      </c>
      <c r="Q395">
        <f>Table2[[#This Row],[x2]]+Table2[[#This Row],[x]]*Table2[[#This Row],[right3]]</f>
        <v>478.67483499999997</v>
      </c>
      <c r="R395">
        <f>Table2[[#This Row],[y2]]+Table2[[#This Row],[y]]*Table2[[#This Row],[right3]]</f>
        <v>114.29314000000001</v>
      </c>
      <c r="S395" s="1">
        <f>Table2[[#This Row],[x2]]-Table2[[#This Row],[x]]*Table2[[#This Row],[left]]</f>
        <v>485.99933249999998</v>
      </c>
      <c r="T395" s="1">
        <f>Table2[[#This Row],[y2]]-Table2[[#This Row],[y]]*Table2[[#This Row],[left]]</f>
        <v>109.12713000000001</v>
      </c>
      <c r="U395" s="3">
        <f>Table2[[#This Row],[x2]]+Table2[[#This Row],[x]]*Table2[[#This Row],[dry_line]]</f>
        <v>483.21006591999998</v>
      </c>
      <c r="V395" s="3">
        <f>Table2[[#This Row],[y2]]+Table2[[#This Row],[y]]*Table2[[#This Row],[dry_line]]</f>
        <v>111.09441568000001</v>
      </c>
      <c r="W395" s="3">
        <f>Table2[[#This Row],[z2]]+Table2[[#This Row],[z]]*Table2[[#This Row],[dry_line]]</f>
        <v>3.07360224</v>
      </c>
      <c r="X395" s="3">
        <f>-Table2[[#This Row],[right3]]+Table2[[#This Row],[dry_line]]</f>
        <v>-5.5571999999999999</v>
      </c>
      <c r="Y395" s="3">
        <f>Table2[[#This Row],[left]]+Table2[[#This Row],[dry_line]]</f>
        <v>3.4178000000000002</v>
      </c>
    </row>
    <row r="396" spans="1:25" hidden="1" x14ac:dyDescent="0.25">
      <c r="A396">
        <v>394</v>
      </c>
      <c r="B396" t="b">
        <f>AND(Table2[[#This Row],[Row Labels]]&gt;=Sheet5!$J$43,Table2[[#This Row],[Row Labels]]&lt;=Sheet5!$K$43)</f>
        <v>0</v>
      </c>
      <c r="C396">
        <v>-1.0053000000000001</v>
      </c>
      <c r="D396">
        <f>-Table2[[#This Row],[dry_line]]</f>
        <v>1.0053000000000001</v>
      </c>
      <c r="E396">
        <v>-1.869</v>
      </c>
      <c r="F396">
        <v>-0.82040000000000002</v>
      </c>
      <c r="G396">
        <v>0.56940000000000002</v>
      </c>
      <c r="H396">
        <v>-5.1400000000000001E-2</v>
      </c>
      <c r="I396">
        <v>479.5181</v>
      </c>
      <c r="J396">
        <v>107.3959</v>
      </c>
      <c r="K396">
        <v>2.9643000000000002</v>
      </c>
      <c r="L396">
        <v>1</v>
      </c>
      <c r="M396">
        <v>1941.723</v>
      </c>
      <c r="N396">
        <f>-Table2[[#This Row],[right3]]</f>
        <v>-4.4249999999999998</v>
      </c>
      <c r="O396">
        <v>4.3499999999999996</v>
      </c>
      <c r="P396">
        <v>4.4249999999999998</v>
      </c>
      <c r="Q396">
        <f>Table2[[#This Row],[x2]]+Table2[[#This Row],[x]]*Table2[[#This Row],[right3]]</f>
        <v>475.88783000000001</v>
      </c>
      <c r="R396">
        <f>Table2[[#This Row],[y2]]+Table2[[#This Row],[y]]*Table2[[#This Row],[right3]]</f>
        <v>109.91549499999999</v>
      </c>
      <c r="S396" s="1">
        <f>Table2[[#This Row],[x2]]-Table2[[#This Row],[x]]*Table2[[#This Row],[left]]</f>
        <v>483.08684</v>
      </c>
      <c r="T396" s="1">
        <f>Table2[[#This Row],[y2]]-Table2[[#This Row],[y]]*Table2[[#This Row],[left]]</f>
        <v>104.91901</v>
      </c>
      <c r="U396" s="3">
        <f>Table2[[#This Row],[x2]]+Table2[[#This Row],[x]]*Table2[[#This Row],[dry_line]]</f>
        <v>480.34284811999999</v>
      </c>
      <c r="V396" s="3">
        <f>Table2[[#This Row],[y2]]+Table2[[#This Row],[y]]*Table2[[#This Row],[dry_line]]</f>
        <v>106.82348218</v>
      </c>
      <c r="W396" s="3">
        <f>Table2[[#This Row],[z2]]+Table2[[#This Row],[z]]*Table2[[#This Row],[dry_line]]</f>
        <v>3.0159724200000002</v>
      </c>
      <c r="X396" s="3">
        <f>-Table2[[#This Row],[right3]]+Table2[[#This Row],[dry_line]]</f>
        <v>-5.4302999999999999</v>
      </c>
      <c r="Y396" s="3">
        <f>Table2[[#This Row],[left]]+Table2[[#This Row],[dry_line]]</f>
        <v>3.3446999999999996</v>
      </c>
    </row>
    <row r="397" spans="1:25" hidden="1" x14ac:dyDescent="0.25">
      <c r="A397">
        <v>395</v>
      </c>
      <c r="B397" t="b">
        <f>AND(Table2[[#This Row],[Row Labels]]&gt;=Sheet5!$J$43,Table2[[#This Row],[Row Labels]]&lt;=Sheet5!$K$43)</f>
        <v>0</v>
      </c>
      <c r="C397">
        <v>-1.1276999999999999</v>
      </c>
      <c r="D397">
        <f>-Table2[[#This Row],[dry_line]]</f>
        <v>1.1276999999999999</v>
      </c>
      <c r="E397">
        <v>-1.9475</v>
      </c>
      <c r="F397">
        <v>-0.82579999999999998</v>
      </c>
      <c r="G397">
        <v>0.56189999999999996</v>
      </c>
      <c r="H397">
        <v>-4.9200000000000001E-2</v>
      </c>
      <c r="I397">
        <v>476.63529999999997</v>
      </c>
      <c r="J397">
        <v>103.19589999999999</v>
      </c>
      <c r="K397">
        <v>2.8631000000000002</v>
      </c>
      <c r="L397">
        <v>1</v>
      </c>
      <c r="M397">
        <v>1946.8179999999993</v>
      </c>
      <c r="N397">
        <f>-Table2[[#This Row],[right3]]</f>
        <v>-4.4249999999999998</v>
      </c>
      <c r="O397">
        <v>4.3499999999999996</v>
      </c>
      <c r="P397">
        <v>4.4249999999999998</v>
      </c>
      <c r="Q397">
        <f>Table2[[#This Row],[x2]]+Table2[[#This Row],[x]]*Table2[[#This Row],[right3]]</f>
        <v>472.98113499999999</v>
      </c>
      <c r="R397">
        <f>Table2[[#This Row],[y2]]+Table2[[#This Row],[y]]*Table2[[#This Row],[right3]]</f>
        <v>105.68230749999999</v>
      </c>
      <c r="S397" s="1">
        <f>Table2[[#This Row],[x2]]-Table2[[#This Row],[x]]*Table2[[#This Row],[left]]</f>
        <v>480.22752999999994</v>
      </c>
      <c r="T397" s="1">
        <f>Table2[[#This Row],[y2]]-Table2[[#This Row],[y]]*Table2[[#This Row],[left]]</f>
        <v>100.75163499999999</v>
      </c>
      <c r="U397" s="3">
        <f>Table2[[#This Row],[x2]]+Table2[[#This Row],[x]]*Table2[[#This Row],[dry_line]]</f>
        <v>477.56655465999995</v>
      </c>
      <c r="V397" s="3">
        <f>Table2[[#This Row],[y2]]+Table2[[#This Row],[y]]*Table2[[#This Row],[dry_line]]</f>
        <v>102.56224537</v>
      </c>
      <c r="W397" s="3">
        <f>Table2[[#This Row],[z2]]+Table2[[#This Row],[z]]*Table2[[#This Row],[dry_line]]</f>
        <v>2.91858284</v>
      </c>
      <c r="X397" s="3">
        <f>-Table2[[#This Row],[right3]]+Table2[[#This Row],[dry_line]]</f>
        <v>-5.5526999999999997</v>
      </c>
      <c r="Y397" s="3">
        <f>Table2[[#This Row],[left]]+Table2[[#This Row],[dry_line]]</f>
        <v>3.2222999999999997</v>
      </c>
    </row>
    <row r="398" spans="1:25" hidden="1" x14ac:dyDescent="0.25">
      <c r="A398">
        <v>396</v>
      </c>
      <c r="B398" t="b">
        <f>AND(Table2[[#This Row],[Row Labels]]&gt;=Sheet5!$J$43,Table2[[#This Row],[Row Labels]]&lt;=Sheet5!$K$43)</f>
        <v>0</v>
      </c>
      <c r="C398">
        <v>-1.2778</v>
      </c>
      <c r="D398">
        <f>-Table2[[#This Row],[dry_line]]</f>
        <v>1.2778</v>
      </c>
      <c r="E398">
        <v>-2.0743</v>
      </c>
      <c r="F398">
        <v>-0.83189999999999997</v>
      </c>
      <c r="G398">
        <v>0.55300000000000005</v>
      </c>
      <c r="H398">
        <v>-4.4999999999999998E-2</v>
      </c>
      <c r="I398">
        <v>473.84370000000001</v>
      </c>
      <c r="J398">
        <v>99.035700000000006</v>
      </c>
      <c r="K398">
        <v>2.7282000000000002</v>
      </c>
      <c r="L398">
        <v>1</v>
      </c>
      <c r="M398">
        <v>1951.83</v>
      </c>
      <c r="N398">
        <f>-Table2[[#This Row],[right3]]</f>
        <v>-4.4000000000000004</v>
      </c>
      <c r="O398">
        <v>4.375</v>
      </c>
      <c r="P398">
        <v>4.4000000000000004</v>
      </c>
      <c r="Q398">
        <f>Table2[[#This Row],[x2]]+Table2[[#This Row],[x]]*Table2[[#This Row],[right3]]</f>
        <v>470.18333999999999</v>
      </c>
      <c r="R398">
        <f>Table2[[#This Row],[y2]]+Table2[[#This Row],[y]]*Table2[[#This Row],[right3]]</f>
        <v>101.4689</v>
      </c>
      <c r="S398" s="1">
        <f>Table2[[#This Row],[x2]]-Table2[[#This Row],[x]]*Table2[[#This Row],[left]]</f>
        <v>477.48326250000002</v>
      </c>
      <c r="T398" s="1">
        <f>Table2[[#This Row],[y2]]-Table2[[#This Row],[y]]*Table2[[#This Row],[left]]</f>
        <v>96.616325000000003</v>
      </c>
      <c r="U398" s="3">
        <f>Table2[[#This Row],[x2]]+Table2[[#This Row],[x]]*Table2[[#This Row],[dry_line]]</f>
        <v>474.90670182000002</v>
      </c>
      <c r="V398" s="3">
        <f>Table2[[#This Row],[y2]]+Table2[[#This Row],[y]]*Table2[[#This Row],[dry_line]]</f>
        <v>98.329076600000008</v>
      </c>
      <c r="W398" s="3">
        <f>Table2[[#This Row],[z2]]+Table2[[#This Row],[z]]*Table2[[#This Row],[dry_line]]</f>
        <v>2.785701</v>
      </c>
      <c r="X398" s="3">
        <f>-Table2[[#This Row],[right3]]+Table2[[#This Row],[dry_line]]</f>
        <v>-5.6778000000000004</v>
      </c>
      <c r="Y398" s="3">
        <f>Table2[[#This Row],[left]]+Table2[[#This Row],[dry_line]]</f>
        <v>3.0972</v>
      </c>
    </row>
    <row r="399" spans="1:25" hidden="1" x14ac:dyDescent="0.25">
      <c r="A399">
        <v>397</v>
      </c>
      <c r="B399" t="b">
        <f>AND(Table2[[#This Row],[Row Labels]]&gt;=Sheet5!$J$43,Table2[[#This Row],[Row Labels]]&lt;=Sheet5!$K$43)</f>
        <v>0</v>
      </c>
      <c r="C399">
        <v>-1.4664999999999999</v>
      </c>
      <c r="D399">
        <f>-Table2[[#This Row],[dry_line]]</f>
        <v>1.4664999999999999</v>
      </c>
      <c r="E399">
        <v>-2.2646999999999999</v>
      </c>
      <c r="F399">
        <v>-0.83860000000000001</v>
      </c>
      <c r="G399">
        <v>0.54330000000000001</v>
      </c>
      <c r="H399">
        <v>-4.0500000000000001E-2</v>
      </c>
      <c r="I399">
        <v>471.0136</v>
      </c>
      <c r="J399">
        <v>94.713800000000006</v>
      </c>
      <c r="K399">
        <v>2.5547</v>
      </c>
      <c r="L399">
        <v>1</v>
      </c>
      <c r="M399">
        <v>1956.9989999999998</v>
      </c>
      <c r="N399">
        <f>-Table2[[#This Row],[right3]]</f>
        <v>-4.3</v>
      </c>
      <c r="O399">
        <v>4.3499999999999996</v>
      </c>
      <c r="P399">
        <v>4.3</v>
      </c>
      <c r="Q399">
        <f>Table2[[#This Row],[x2]]+Table2[[#This Row],[x]]*Table2[[#This Row],[right3]]</f>
        <v>467.40762000000001</v>
      </c>
      <c r="R399">
        <f>Table2[[#This Row],[y2]]+Table2[[#This Row],[y]]*Table2[[#This Row],[right3]]</f>
        <v>97.049990000000008</v>
      </c>
      <c r="S399" s="1">
        <f>Table2[[#This Row],[x2]]-Table2[[#This Row],[x]]*Table2[[#This Row],[left]]</f>
        <v>474.66151000000002</v>
      </c>
      <c r="T399" s="1">
        <f>Table2[[#This Row],[y2]]-Table2[[#This Row],[y]]*Table2[[#This Row],[left]]</f>
        <v>92.350445000000008</v>
      </c>
      <c r="U399" s="3">
        <f>Table2[[#This Row],[x2]]+Table2[[#This Row],[x]]*Table2[[#This Row],[dry_line]]</f>
        <v>472.24340690000002</v>
      </c>
      <c r="V399" s="3">
        <f>Table2[[#This Row],[y2]]+Table2[[#This Row],[y]]*Table2[[#This Row],[dry_line]]</f>
        <v>93.917050550000013</v>
      </c>
      <c r="W399" s="3">
        <f>Table2[[#This Row],[z2]]+Table2[[#This Row],[z]]*Table2[[#This Row],[dry_line]]</f>
        <v>2.6140932499999998</v>
      </c>
      <c r="X399" s="3">
        <f>-Table2[[#This Row],[right3]]+Table2[[#This Row],[dry_line]]</f>
        <v>-5.7664999999999997</v>
      </c>
      <c r="Y399" s="3">
        <f>Table2[[#This Row],[left]]+Table2[[#This Row],[dry_line]]</f>
        <v>2.8834999999999997</v>
      </c>
    </row>
    <row r="400" spans="1:25" hidden="1" x14ac:dyDescent="0.25">
      <c r="A400">
        <v>398</v>
      </c>
      <c r="B400" t="b">
        <f>AND(Table2[[#This Row],[Row Labels]]&gt;=Sheet5!$J$43,Table2[[#This Row],[Row Labels]]&lt;=Sheet5!$K$43)</f>
        <v>0</v>
      </c>
      <c r="C400">
        <v>-1.6953</v>
      </c>
      <c r="D400">
        <f>-Table2[[#This Row],[dry_line]]</f>
        <v>1.6953</v>
      </c>
      <c r="E400">
        <v>-2.5122</v>
      </c>
      <c r="F400">
        <v>-0.84660000000000002</v>
      </c>
      <c r="G400">
        <v>0.53110000000000002</v>
      </c>
      <c r="H400">
        <v>-3.5999999999999997E-2</v>
      </c>
      <c r="I400">
        <v>468.31610000000001</v>
      </c>
      <c r="J400">
        <v>90.476799999999997</v>
      </c>
      <c r="K400">
        <v>2.3723999999999998</v>
      </c>
      <c r="L400">
        <v>1</v>
      </c>
      <c r="M400">
        <v>1962.0249999999996</v>
      </c>
      <c r="N400">
        <f>-Table2[[#This Row],[right3]]</f>
        <v>-4.2249999999999996</v>
      </c>
      <c r="O400">
        <v>4.3250000000000002</v>
      </c>
      <c r="P400">
        <v>4.2249999999999996</v>
      </c>
      <c r="Q400">
        <f>Table2[[#This Row],[x2]]+Table2[[#This Row],[x]]*Table2[[#This Row],[right3]]</f>
        <v>464.739215</v>
      </c>
      <c r="R400">
        <f>Table2[[#This Row],[y2]]+Table2[[#This Row],[y]]*Table2[[#This Row],[right3]]</f>
        <v>92.7206975</v>
      </c>
      <c r="S400" s="1">
        <f>Table2[[#This Row],[x2]]-Table2[[#This Row],[x]]*Table2[[#This Row],[left]]</f>
        <v>471.977645</v>
      </c>
      <c r="T400" s="1">
        <f>Table2[[#This Row],[y2]]-Table2[[#This Row],[y]]*Table2[[#This Row],[left]]</f>
        <v>88.179792499999991</v>
      </c>
      <c r="U400" s="3">
        <f>Table2[[#This Row],[x2]]+Table2[[#This Row],[x]]*Table2[[#This Row],[dry_line]]</f>
        <v>469.75134098000001</v>
      </c>
      <c r="V400" s="3">
        <f>Table2[[#This Row],[y2]]+Table2[[#This Row],[y]]*Table2[[#This Row],[dry_line]]</f>
        <v>89.576426169999991</v>
      </c>
      <c r="W400" s="3">
        <f>Table2[[#This Row],[z2]]+Table2[[#This Row],[z]]*Table2[[#This Row],[dry_line]]</f>
        <v>2.4334308</v>
      </c>
      <c r="X400" s="3">
        <f>-Table2[[#This Row],[right3]]+Table2[[#This Row],[dry_line]]</f>
        <v>-5.9202999999999992</v>
      </c>
      <c r="Y400" s="3">
        <f>Table2[[#This Row],[left]]+Table2[[#This Row],[dry_line]]</f>
        <v>2.6297000000000001</v>
      </c>
    </row>
    <row r="401" spans="1:25" hidden="1" x14ac:dyDescent="0.25">
      <c r="A401">
        <v>399</v>
      </c>
      <c r="B401" t="b">
        <f>AND(Table2[[#This Row],[Row Labels]]&gt;=Sheet5!$J$43,Table2[[#This Row],[Row Labels]]&lt;=Sheet5!$K$43)</f>
        <v>0</v>
      </c>
      <c r="C401">
        <v>-1.9742999999999999</v>
      </c>
      <c r="D401">
        <f>-Table2[[#This Row],[dry_line]]</f>
        <v>1.9742999999999999</v>
      </c>
      <c r="E401">
        <v>-2.8206000000000002</v>
      </c>
      <c r="F401">
        <v>-0.85519999999999996</v>
      </c>
      <c r="G401">
        <v>0.51729999999999998</v>
      </c>
      <c r="H401">
        <v>-3.1099999999999999E-2</v>
      </c>
      <c r="I401">
        <v>465.66890000000001</v>
      </c>
      <c r="J401">
        <v>86.169200000000004</v>
      </c>
      <c r="K401">
        <v>2.1882000000000001</v>
      </c>
      <c r="L401">
        <v>1</v>
      </c>
      <c r="M401">
        <v>1967.0840000000007</v>
      </c>
      <c r="N401">
        <f>-Table2[[#This Row],[right3]]</f>
        <v>-4.3499999999999996</v>
      </c>
      <c r="O401">
        <v>4.1749999999999998</v>
      </c>
      <c r="P401">
        <v>4.3499999999999996</v>
      </c>
      <c r="Q401">
        <f>Table2[[#This Row],[x2]]+Table2[[#This Row],[x]]*Table2[[#This Row],[right3]]</f>
        <v>461.94878</v>
      </c>
      <c r="R401">
        <f>Table2[[#This Row],[y2]]+Table2[[#This Row],[y]]*Table2[[#This Row],[right3]]</f>
        <v>88.419454999999999</v>
      </c>
      <c r="S401" s="1">
        <f>Table2[[#This Row],[x2]]-Table2[[#This Row],[x]]*Table2[[#This Row],[left]]</f>
        <v>469.23936000000003</v>
      </c>
      <c r="T401" s="1">
        <f>Table2[[#This Row],[y2]]-Table2[[#This Row],[y]]*Table2[[#This Row],[left]]</f>
        <v>84.009472500000001</v>
      </c>
      <c r="U401" s="3">
        <f>Table2[[#This Row],[x2]]+Table2[[#This Row],[x]]*Table2[[#This Row],[dry_line]]</f>
        <v>467.35732136000001</v>
      </c>
      <c r="V401" s="3">
        <f>Table2[[#This Row],[y2]]+Table2[[#This Row],[y]]*Table2[[#This Row],[dry_line]]</f>
        <v>85.147894610000009</v>
      </c>
      <c r="W401" s="3">
        <f>Table2[[#This Row],[z2]]+Table2[[#This Row],[z]]*Table2[[#This Row],[dry_line]]</f>
        <v>2.24960073</v>
      </c>
      <c r="X401" s="3">
        <f>-Table2[[#This Row],[right3]]+Table2[[#This Row],[dry_line]]</f>
        <v>-6.3242999999999991</v>
      </c>
      <c r="Y401" s="3">
        <f>Table2[[#This Row],[left]]+Table2[[#This Row],[dry_line]]</f>
        <v>2.2006999999999999</v>
      </c>
    </row>
    <row r="402" spans="1:25" hidden="1" x14ac:dyDescent="0.25">
      <c r="A402">
        <v>400</v>
      </c>
      <c r="B402" t="b">
        <f>AND(Table2[[#This Row],[Row Labels]]&gt;=Sheet5!$J$43,Table2[[#This Row],[Row Labels]]&lt;=Sheet5!$K$43)</f>
        <v>0</v>
      </c>
      <c r="C402">
        <v>-2.2757000000000001</v>
      </c>
      <c r="D402">
        <f>-Table2[[#This Row],[dry_line]]</f>
        <v>2.2757000000000001</v>
      </c>
      <c r="E402">
        <v>-3.1739999999999999</v>
      </c>
      <c r="F402">
        <v>-0.86429999999999996</v>
      </c>
      <c r="G402">
        <v>0.50229999999999997</v>
      </c>
      <c r="H402">
        <v>-2.63E-2</v>
      </c>
      <c r="I402">
        <v>463.07229999999998</v>
      </c>
      <c r="J402">
        <v>81.784300000000002</v>
      </c>
      <c r="K402">
        <v>1.9765999999999999</v>
      </c>
      <c r="L402">
        <v>1</v>
      </c>
      <c r="M402">
        <v>1972.1849999999995</v>
      </c>
      <c r="N402">
        <f>-Table2[[#This Row],[right3]]</f>
        <v>-4.6500000000000004</v>
      </c>
      <c r="O402">
        <v>4.4000000000000004</v>
      </c>
      <c r="P402">
        <v>4.6500000000000004</v>
      </c>
      <c r="Q402">
        <f>Table2[[#This Row],[x2]]+Table2[[#This Row],[x]]*Table2[[#This Row],[right3]]</f>
        <v>459.05330499999997</v>
      </c>
      <c r="R402">
        <f>Table2[[#This Row],[y2]]+Table2[[#This Row],[y]]*Table2[[#This Row],[right3]]</f>
        <v>84.119995000000003</v>
      </c>
      <c r="S402" s="1">
        <f>Table2[[#This Row],[x2]]-Table2[[#This Row],[x]]*Table2[[#This Row],[left]]</f>
        <v>466.87522000000001</v>
      </c>
      <c r="T402" s="1">
        <f>Table2[[#This Row],[y2]]-Table2[[#This Row],[y]]*Table2[[#This Row],[left]]</f>
        <v>79.574179999999998</v>
      </c>
      <c r="U402" s="3">
        <f>Table2[[#This Row],[x2]]+Table2[[#This Row],[x]]*Table2[[#This Row],[dry_line]]</f>
        <v>465.03918750999998</v>
      </c>
      <c r="V402" s="3">
        <f>Table2[[#This Row],[y2]]+Table2[[#This Row],[y]]*Table2[[#This Row],[dry_line]]</f>
        <v>80.641215889999998</v>
      </c>
      <c r="W402" s="3">
        <f>Table2[[#This Row],[z2]]+Table2[[#This Row],[z]]*Table2[[#This Row],[dry_line]]</f>
        <v>2.0364509100000001</v>
      </c>
      <c r="X402" s="3">
        <f>-Table2[[#This Row],[right3]]+Table2[[#This Row],[dry_line]]</f>
        <v>-6.9257000000000009</v>
      </c>
      <c r="Y402" s="3">
        <f>Table2[[#This Row],[left]]+Table2[[#This Row],[dry_line]]</f>
        <v>2.1243000000000003</v>
      </c>
    </row>
    <row r="403" spans="1:25" hidden="1" x14ac:dyDescent="0.25">
      <c r="A403">
        <v>401</v>
      </c>
      <c r="B403" t="b">
        <f>AND(Table2[[#This Row],[Row Labels]]&gt;=Sheet5!$J$43,Table2[[#This Row],[Row Labels]]&lt;=Sheet5!$K$43)</f>
        <v>0</v>
      </c>
      <c r="C403">
        <v>-2.5754000000000001</v>
      </c>
      <c r="D403">
        <f>-Table2[[#This Row],[dry_line]]</f>
        <v>2.5754000000000001</v>
      </c>
      <c r="E403">
        <v>-3.5087999999999999</v>
      </c>
      <c r="F403">
        <v>-0.87470000000000003</v>
      </c>
      <c r="G403">
        <v>0.48420000000000002</v>
      </c>
      <c r="H403">
        <v>-2.1700000000000001E-2</v>
      </c>
      <c r="I403">
        <v>460.57940000000002</v>
      </c>
      <c r="J403">
        <v>77.388400000000004</v>
      </c>
      <c r="K403">
        <v>1.7444999999999999</v>
      </c>
      <c r="L403">
        <v>1</v>
      </c>
      <c r="M403">
        <v>1977.2440000000006</v>
      </c>
      <c r="N403">
        <f>-Table2[[#This Row],[right3]]</f>
        <v>-5.0999999999999996</v>
      </c>
      <c r="O403">
        <v>4.75</v>
      </c>
      <c r="P403">
        <v>5.0999999999999996</v>
      </c>
      <c r="Q403">
        <f>Table2[[#This Row],[x2]]+Table2[[#This Row],[x]]*Table2[[#This Row],[right3]]</f>
        <v>456.11843000000005</v>
      </c>
      <c r="R403">
        <f>Table2[[#This Row],[y2]]+Table2[[#This Row],[y]]*Table2[[#This Row],[right3]]</f>
        <v>79.857820000000004</v>
      </c>
      <c r="S403" s="1">
        <f>Table2[[#This Row],[x2]]-Table2[[#This Row],[x]]*Table2[[#This Row],[left]]</f>
        <v>464.73422500000004</v>
      </c>
      <c r="T403" s="1">
        <f>Table2[[#This Row],[y2]]-Table2[[#This Row],[y]]*Table2[[#This Row],[left]]</f>
        <v>75.088450000000009</v>
      </c>
      <c r="U403" s="3">
        <f>Table2[[#This Row],[x2]]+Table2[[#This Row],[x]]*Table2[[#This Row],[dry_line]]</f>
        <v>462.83210238000004</v>
      </c>
      <c r="V403" s="3">
        <f>Table2[[#This Row],[y2]]+Table2[[#This Row],[y]]*Table2[[#This Row],[dry_line]]</f>
        <v>76.141391320000011</v>
      </c>
      <c r="W403" s="3">
        <f>Table2[[#This Row],[z2]]+Table2[[#This Row],[z]]*Table2[[#This Row],[dry_line]]</f>
        <v>1.8003861799999998</v>
      </c>
      <c r="X403" s="3">
        <f>-Table2[[#This Row],[right3]]+Table2[[#This Row],[dry_line]]</f>
        <v>-7.6753999999999998</v>
      </c>
      <c r="Y403" s="3">
        <f>Table2[[#This Row],[left]]+Table2[[#This Row],[dry_line]]</f>
        <v>2.1745999999999999</v>
      </c>
    </row>
    <row r="404" spans="1:25" hidden="1" x14ac:dyDescent="0.25">
      <c r="A404">
        <v>402</v>
      </c>
      <c r="B404" t="b">
        <f>AND(Table2[[#This Row],[Row Labels]]&gt;=Sheet5!$J$43,Table2[[#This Row],[Row Labels]]&lt;=Sheet5!$K$43)</f>
        <v>0</v>
      </c>
      <c r="C404">
        <v>-2.8340999999999998</v>
      </c>
      <c r="D404">
        <f>-Table2[[#This Row],[dry_line]]</f>
        <v>2.8340999999999998</v>
      </c>
      <c r="E404">
        <v>-3.7825000000000002</v>
      </c>
      <c r="F404">
        <v>-0.88529999999999998</v>
      </c>
      <c r="G404">
        <v>0.46460000000000001</v>
      </c>
      <c r="H404">
        <v>-1.8700000000000001E-2</v>
      </c>
      <c r="I404">
        <v>458.16320000000002</v>
      </c>
      <c r="J404">
        <v>72.894499999999994</v>
      </c>
      <c r="K404">
        <v>1.4799</v>
      </c>
      <c r="L404">
        <v>1</v>
      </c>
      <c r="M404">
        <v>1982.3529999999992</v>
      </c>
      <c r="N404">
        <f>-Table2[[#This Row],[right3]]</f>
        <v>-5.35</v>
      </c>
      <c r="O404">
        <v>5.15</v>
      </c>
      <c r="P404">
        <v>5.35</v>
      </c>
      <c r="Q404">
        <f>Table2[[#This Row],[x2]]+Table2[[#This Row],[x]]*Table2[[#This Row],[right3]]</f>
        <v>453.42684500000001</v>
      </c>
      <c r="R404">
        <f>Table2[[#This Row],[y2]]+Table2[[#This Row],[y]]*Table2[[#This Row],[right3]]</f>
        <v>75.380109999999988</v>
      </c>
      <c r="S404" s="1">
        <f>Table2[[#This Row],[x2]]-Table2[[#This Row],[x]]*Table2[[#This Row],[left]]</f>
        <v>462.72249500000004</v>
      </c>
      <c r="T404" s="1">
        <f>Table2[[#This Row],[y2]]-Table2[[#This Row],[y]]*Table2[[#This Row],[left]]</f>
        <v>70.501809999999992</v>
      </c>
      <c r="U404" s="3">
        <f>Table2[[#This Row],[x2]]+Table2[[#This Row],[x]]*Table2[[#This Row],[dry_line]]</f>
        <v>460.67222873000003</v>
      </c>
      <c r="V404" s="3">
        <f>Table2[[#This Row],[y2]]+Table2[[#This Row],[y]]*Table2[[#This Row],[dry_line]]</f>
        <v>71.577777139999995</v>
      </c>
      <c r="W404" s="3">
        <f>Table2[[#This Row],[z2]]+Table2[[#This Row],[z]]*Table2[[#This Row],[dry_line]]</f>
        <v>1.5328976700000001</v>
      </c>
      <c r="X404" s="3">
        <f>-Table2[[#This Row],[right3]]+Table2[[#This Row],[dry_line]]</f>
        <v>-8.184099999999999</v>
      </c>
      <c r="Y404" s="3">
        <f>Table2[[#This Row],[left]]+Table2[[#This Row],[dry_line]]</f>
        <v>2.3159000000000005</v>
      </c>
    </row>
    <row r="405" spans="1:25" hidden="1" x14ac:dyDescent="0.25">
      <c r="A405">
        <v>403</v>
      </c>
      <c r="B405" t="b">
        <f>AND(Table2[[#This Row],[Row Labels]]&gt;=Sheet5!$J$43,Table2[[#This Row],[Row Labels]]&lt;=Sheet5!$K$43)</f>
        <v>0</v>
      </c>
      <c r="C405">
        <v>-3.0678000000000001</v>
      </c>
      <c r="D405">
        <f>-Table2[[#This Row],[dry_line]]</f>
        <v>3.0678000000000001</v>
      </c>
      <c r="E405">
        <v>-3.9832000000000001</v>
      </c>
      <c r="F405">
        <v>-0.89400000000000002</v>
      </c>
      <c r="G405">
        <v>0.44769999999999999</v>
      </c>
      <c r="H405">
        <v>-1.61E-2</v>
      </c>
      <c r="I405">
        <v>455.87639999999999</v>
      </c>
      <c r="J405">
        <v>68.406000000000006</v>
      </c>
      <c r="K405">
        <v>1.2297</v>
      </c>
      <c r="L405">
        <v>1</v>
      </c>
      <c r="M405">
        <v>1987.3960000000006</v>
      </c>
      <c r="N405">
        <f>-Table2[[#This Row],[right3]]</f>
        <v>-5.6749999999999998</v>
      </c>
      <c r="O405">
        <v>5.5</v>
      </c>
      <c r="P405">
        <v>5.6749999999999998</v>
      </c>
      <c r="Q405">
        <f>Table2[[#This Row],[x2]]+Table2[[#This Row],[x]]*Table2[[#This Row],[right3]]</f>
        <v>450.80295000000001</v>
      </c>
      <c r="R405">
        <f>Table2[[#This Row],[y2]]+Table2[[#This Row],[y]]*Table2[[#This Row],[right3]]</f>
        <v>70.946697499999999</v>
      </c>
      <c r="S405" s="1">
        <f>Table2[[#This Row],[x2]]-Table2[[#This Row],[x]]*Table2[[#This Row],[left]]</f>
        <v>460.79339999999996</v>
      </c>
      <c r="T405" s="1">
        <f>Table2[[#This Row],[y2]]-Table2[[#This Row],[y]]*Table2[[#This Row],[left]]</f>
        <v>65.943650000000005</v>
      </c>
      <c r="U405" s="3">
        <f>Table2[[#This Row],[x2]]+Table2[[#This Row],[x]]*Table2[[#This Row],[dry_line]]</f>
        <v>458.61901319999998</v>
      </c>
      <c r="V405" s="3">
        <f>Table2[[#This Row],[y2]]+Table2[[#This Row],[y]]*Table2[[#This Row],[dry_line]]</f>
        <v>67.032545940000006</v>
      </c>
      <c r="W405" s="3">
        <f>Table2[[#This Row],[z2]]+Table2[[#This Row],[z]]*Table2[[#This Row],[dry_line]]</f>
        <v>1.27909158</v>
      </c>
      <c r="X405" s="3">
        <f>-Table2[[#This Row],[right3]]+Table2[[#This Row],[dry_line]]</f>
        <v>-8.742799999999999</v>
      </c>
      <c r="Y405" s="3">
        <f>Table2[[#This Row],[left]]+Table2[[#This Row],[dry_line]]</f>
        <v>2.4321999999999999</v>
      </c>
    </row>
    <row r="406" spans="1:25" hidden="1" x14ac:dyDescent="0.25">
      <c r="A406">
        <v>404</v>
      </c>
      <c r="B406" t="b">
        <f>AND(Table2[[#This Row],[Row Labels]]&gt;=Sheet5!$J$43,Table2[[#This Row],[Row Labels]]&lt;=Sheet5!$K$43)</f>
        <v>0</v>
      </c>
      <c r="C406">
        <v>-3.2904</v>
      </c>
      <c r="D406">
        <f>-Table2[[#This Row],[dry_line]]</f>
        <v>3.2904</v>
      </c>
      <c r="E406">
        <v>-4.1428000000000003</v>
      </c>
      <c r="F406">
        <v>-0.89839999999999998</v>
      </c>
      <c r="G406">
        <v>0.43909999999999999</v>
      </c>
      <c r="H406">
        <v>-1.35E-2</v>
      </c>
      <c r="I406">
        <v>453.62529999999998</v>
      </c>
      <c r="J406">
        <v>63.815899999999999</v>
      </c>
      <c r="K406">
        <v>0.99070000000000003</v>
      </c>
      <c r="L406">
        <v>1</v>
      </c>
      <c r="M406">
        <v>1992.5139999999992</v>
      </c>
      <c r="N406">
        <f>-Table2[[#This Row],[right3]]</f>
        <v>-5.95</v>
      </c>
      <c r="O406">
        <v>5.9</v>
      </c>
      <c r="P406">
        <v>5.95</v>
      </c>
      <c r="Q406">
        <f>Table2[[#This Row],[x2]]+Table2[[#This Row],[x]]*Table2[[#This Row],[right3]]</f>
        <v>448.27981999999997</v>
      </c>
      <c r="R406">
        <f>Table2[[#This Row],[y2]]+Table2[[#This Row],[y]]*Table2[[#This Row],[right3]]</f>
        <v>66.428545</v>
      </c>
      <c r="S406" s="1">
        <f>Table2[[#This Row],[x2]]-Table2[[#This Row],[x]]*Table2[[#This Row],[left]]</f>
        <v>458.92586</v>
      </c>
      <c r="T406" s="1">
        <f>Table2[[#This Row],[y2]]-Table2[[#This Row],[y]]*Table2[[#This Row],[left]]</f>
        <v>61.225209999999997</v>
      </c>
      <c r="U406" s="3">
        <f>Table2[[#This Row],[x2]]+Table2[[#This Row],[x]]*Table2[[#This Row],[dry_line]]</f>
        <v>456.58139535999999</v>
      </c>
      <c r="V406" s="3">
        <f>Table2[[#This Row],[y2]]+Table2[[#This Row],[y]]*Table2[[#This Row],[dry_line]]</f>
        <v>62.371085360000002</v>
      </c>
      <c r="W406" s="3">
        <f>Table2[[#This Row],[z2]]+Table2[[#This Row],[z]]*Table2[[#This Row],[dry_line]]</f>
        <v>1.0351204000000001</v>
      </c>
      <c r="X406" s="3">
        <f>-Table2[[#This Row],[right3]]+Table2[[#This Row],[dry_line]]</f>
        <v>-9.2404000000000011</v>
      </c>
      <c r="Y406" s="3">
        <f>Table2[[#This Row],[left]]+Table2[[#This Row],[dry_line]]</f>
        <v>2.6096000000000004</v>
      </c>
    </row>
    <row r="407" spans="1:25" hidden="1" x14ac:dyDescent="0.25">
      <c r="A407">
        <v>405</v>
      </c>
      <c r="B407" t="b">
        <f>AND(Table2[[#This Row],[Row Labels]]&gt;=Sheet5!$J$43,Table2[[#This Row],[Row Labels]]&lt;=Sheet5!$K$43)</f>
        <v>0</v>
      </c>
      <c r="C407">
        <v>-3.5493000000000001</v>
      </c>
      <c r="D407">
        <f>-Table2[[#This Row],[dry_line]]</f>
        <v>3.5493000000000001</v>
      </c>
      <c r="E407">
        <v>-4.3021000000000003</v>
      </c>
      <c r="F407">
        <v>-0.89980000000000004</v>
      </c>
      <c r="G407">
        <v>0.43609999999999999</v>
      </c>
      <c r="H407">
        <v>-1.0699999999999999E-2</v>
      </c>
      <c r="I407">
        <v>451.41019999999997</v>
      </c>
      <c r="J407">
        <v>59.253399999999999</v>
      </c>
      <c r="K407">
        <v>0.77259999999999995</v>
      </c>
      <c r="L407">
        <v>1</v>
      </c>
      <c r="M407">
        <v>1997.5910000000003</v>
      </c>
      <c r="N407">
        <f>-Table2[[#This Row],[right3]]</f>
        <v>-6.2</v>
      </c>
      <c r="O407">
        <v>6.35</v>
      </c>
      <c r="P407">
        <v>6.2</v>
      </c>
      <c r="Q407">
        <f>Table2[[#This Row],[x2]]+Table2[[#This Row],[x]]*Table2[[#This Row],[right3]]</f>
        <v>445.83143999999999</v>
      </c>
      <c r="R407">
        <f>Table2[[#This Row],[y2]]+Table2[[#This Row],[y]]*Table2[[#This Row],[right3]]</f>
        <v>61.95722</v>
      </c>
      <c r="S407" s="1">
        <f>Table2[[#This Row],[x2]]-Table2[[#This Row],[x]]*Table2[[#This Row],[left]]</f>
        <v>457.12392999999997</v>
      </c>
      <c r="T407" s="1">
        <f>Table2[[#This Row],[y2]]-Table2[[#This Row],[y]]*Table2[[#This Row],[left]]</f>
        <v>56.484164999999997</v>
      </c>
      <c r="U407" s="3">
        <f>Table2[[#This Row],[x2]]+Table2[[#This Row],[x]]*Table2[[#This Row],[dry_line]]</f>
        <v>454.60386013999999</v>
      </c>
      <c r="V407" s="3">
        <f>Table2[[#This Row],[y2]]+Table2[[#This Row],[y]]*Table2[[#This Row],[dry_line]]</f>
        <v>57.705550269999996</v>
      </c>
      <c r="W407" s="3">
        <f>Table2[[#This Row],[z2]]+Table2[[#This Row],[z]]*Table2[[#This Row],[dry_line]]</f>
        <v>0.81057751</v>
      </c>
      <c r="X407" s="3">
        <f>-Table2[[#This Row],[right3]]+Table2[[#This Row],[dry_line]]</f>
        <v>-9.7492999999999999</v>
      </c>
      <c r="Y407" s="3">
        <f>Table2[[#This Row],[left]]+Table2[[#This Row],[dry_line]]</f>
        <v>2.8006999999999995</v>
      </c>
    </row>
    <row r="408" spans="1:25" hidden="1" x14ac:dyDescent="0.25">
      <c r="A408">
        <v>406</v>
      </c>
      <c r="B408" t="b">
        <f>AND(Table2[[#This Row],[Row Labels]]&gt;=Sheet5!$J$43,Table2[[#This Row],[Row Labels]]&lt;=Sheet5!$K$43)</f>
        <v>0</v>
      </c>
      <c r="C408">
        <v>-3.7387000000000001</v>
      </c>
      <c r="D408">
        <f>-Table2[[#This Row],[dry_line]]</f>
        <v>3.7387000000000001</v>
      </c>
      <c r="E408">
        <v>-4.4622000000000002</v>
      </c>
      <c r="F408">
        <v>-0.90100000000000002</v>
      </c>
      <c r="G408">
        <v>0.43369999999999997</v>
      </c>
      <c r="H408">
        <v>-8.5000000000000006E-3</v>
      </c>
      <c r="I408">
        <v>449.23669999999998</v>
      </c>
      <c r="J408">
        <v>54.751100000000001</v>
      </c>
      <c r="K408">
        <v>0.58919999999999995</v>
      </c>
      <c r="L408">
        <v>1</v>
      </c>
      <c r="M408">
        <v>2002.5939999999991</v>
      </c>
      <c r="N408">
        <f>-Table2[[#This Row],[right3]]</f>
        <v>-6.45</v>
      </c>
      <c r="O408">
        <v>6.75</v>
      </c>
      <c r="P408">
        <v>6.45</v>
      </c>
      <c r="Q408">
        <f>Table2[[#This Row],[x2]]+Table2[[#This Row],[x]]*Table2[[#This Row],[right3]]</f>
        <v>443.42525000000001</v>
      </c>
      <c r="R408">
        <f>Table2[[#This Row],[y2]]+Table2[[#This Row],[y]]*Table2[[#This Row],[right3]]</f>
        <v>57.548465</v>
      </c>
      <c r="S408" s="1">
        <f>Table2[[#This Row],[x2]]-Table2[[#This Row],[x]]*Table2[[#This Row],[left]]</f>
        <v>455.31844999999998</v>
      </c>
      <c r="T408" s="1">
        <f>Table2[[#This Row],[y2]]-Table2[[#This Row],[y]]*Table2[[#This Row],[left]]</f>
        <v>51.823625</v>
      </c>
      <c r="U408" s="3">
        <f>Table2[[#This Row],[x2]]+Table2[[#This Row],[x]]*Table2[[#This Row],[dry_line]]</f>
        <v>452.60526870000001</v>
      </c>
      <c r="V408" s="3">
        <f>Table2[[#This Row],[y2]]+Table2[[#This Row],[y]]*Table2[[#This Row],[dry_line]]</f>
        <v>53.12962581</v>
      </c>
      <c r="W408" s="3">
        <f>Table2[[#This Row],[z2]]+Table2[[#This Row],[z]]*Table2[[#This Row],[dry_line]]</f>
        <v>0.62097894999999992</v>
      </c>
      <c r="X408" s="3">
        <f>-Table2[[#This Row],[right3]]+Table2[[#This Row],[dry_line]]</f>
        <v>-10.188700000000001</v>
      </c>
      <c r="Y408" s="3">
        <f>Table2[[#This Row],[left]]+Table2[[#This Row],[dry_line]]</f>
        <v>3.0112999999999999</v>
      </c>
    </row>
    <row r="409" spans="1:25" hidden="1" x14ac:dyDescent="0.25">
      <c r="A409">
        <v>407</v>
      </c>
      <c r="B409" t="b">
        <f>AND(Table2[[#This Row],[Row Labels]]&gt;=Sheet5!$J$43,Table2[[#This Row],[Row Labels]]&lt;=Sheet5!$K$43)</f>
        <v>0</v>
      </c>
      <c r="C409">
        <v>-3.8685999999999998</v>
      </c>
      <c r="D409">
        <f>-Table2[[#This Row],[dry_line]]</f>
        <v>3.8685999999999998</v>
      </c>
      <c r="E409">
        <v>-4.6207000000000003</v>
      </c>
      <c r="F409">
        <v>-0.90259999999999996</v>
      </c>
      <c r="G409">
        <v>0.4304</v>
      </c>
      <c r="H409">
        <v>-5.8999999999999999E-3</v>
      </c>
      <c r="I409">
        <v>447.04899999999998</v>
      </c>
      <c r="J409">
        <v>50.1873</v>
      </c>
      <c r="K409">
        <v>0.44440000000000002</v>
      </c>
      <c r="L409">
        <v>1</v>
      </c>
      <c r="M409">
        <v>2007.6569999999992</v>
      </c>
      <c r="N409">
        <f>-Table2[[#This Row],[right3]]</f>
        <v>-6.75</v>
      </c>
      <c r="O409">
        <v>7.0750000000000002</v>
      </c>
      <c r="P409">
        <v>6.75</v>
      </c>
      <c r="Q409">
        <f>Table2[[#This Row],[x2]]+Table2[[#This Row],[x]]*Table2[[#This Row],[right3]]</f>
        <v>440.95644999999996</v>
      </c>
      <c r="R409">
        <f>Table2[[#This Row],[y2]]+Table2[[#This Row],[y]]*Table2[[#This Row],[right3]]</f>
        <v>53.092500000000001</v>
      </c>
      <c r="S409" s="1">
        <f>Table2[[#This Row],[x2]]-Table2[[#This Row],[x]]*Table2[[#This Row],[left]]</f>
        <v>453.43489499999998</v>
      </c>
      <c r="T409" s="1">
        <f>Table2[[#This Row],[y2]]-Table2[[#This Row],[y]]*Table2[[#This Row],[left]]</f>
        <v>47.142220000000002</v>
      </c>
      <c r="U409" s="3">
        <f>Table2[[#This Row],[x2]]+Table2[[#This Row],[x]]*Table2[[#This Row],[dry_line]]</f>
        <v>450.54079836</v>
      </c>
      <c r="V409" s="3">
        <f>Table2[[#This Row],[y2]]+Table2[[#This Row],[y]]*Table2[[#This Row],[dry_line]]</f>
        <v>48.52225456</v>
      </c>
      <c r="W409" s="3">
        <f>Table2[[#This Row],[z2]]+Table2[[#This Row],[z]]*Table2[[#This Row],[dry_line]]</f>
        <v>0.46722474000000003</v>
      </c>
      <c r="X409" s="3">
        <f>-Table2[[#This Row],[right3]]+Table2[[#This Row],[dry_line]]</f>
        <v>-10.618600000000001</v>
      </c>
      <c r="Y409" s="3">
        <f>Table2[[#This Row],[left]]+Table2[[#This Row],[dry_line]]</f>
        <v>3.2064000000000004</v>
      </c>
    </row>
    <row r="410" spans="1:25" hidden="1" x14ac:dyDescent="0.25">
      <c r="A410">
        <v>408</v>
      </c>
      <c r="B410" t="b">
        <f>AND(Table2[[#This Row],[Row Labels]]&gt;=Sheet5!$J$43,Table2[[#This Row],[Row Labels]]&lt;=Sheet5!$K$43)</f>
        <v>0</v>
      </c>
      <c r="C410">
        <v>-3.9533</v>
      </c>
      <c r="D410">
        <f>-Table2[[#This Row],[dry_line]]</f>
        <v>3.9533</v>
      </c>
      <c r="E410">
        <v>-4.7580999999999998</v>
      </c>
      <c r="F410">
        <v>-0.90459999999999996</v>
      </c>
      <c r="G410">
        <v>0.42630000000000001</v>
      </c>
      <c r="H410">
        <v>-4.3E-3</v>
      </c>
      <c r="I410">
        <v>444.90559999999999</v>
      </c>
      <c r="J410">
        <v>45.6648</v>
      </c>
      <c r="K410">
        <v>0.3301</v>
      </c>
      <c r="L410">
        <v>1</v>
      </c>
      <c r="M410">
        <v>2012.6630000000005</v>
      </c>
      <c r="N410">
        <f>-Table2[[#This Row],[right3]]</f>
        <v>-7.1</v>
      </c>
      <c r="O410">
        <v>7.2750000000000004</v>
      </c>
      <c r="P410">
        <v>7.1</v>
      </c>
      <c r="Q410">
        <f>Table2[[#This Row],[x2]]+Table2[[#This Row],[x]]*Table2[[#This Row],[right3]]</f>
        <v>438.48293999999999</v>
      </c>
      <c r="R410">
        <f>Table2[[#This Row],[y2]]+Table2[[#This Row],[y]]*Table2[[#This Row],[right3]]</f>
        <v>48.69153</v>
      </c>
      <c r="S410" s="1">
        <f>Table2[[#This Row],[x2]]-Table2[[#This Row],[x]]*Table2[[#This Row],[left]]</f>
        <v>451.48656499999998</v>
      </c>
      <c r="T410" s="1">
        <f>Table2[[#This Row],[y2]]-Table2[[#This Row],[y]]*Table2[[#This Row],[left]]</f>
        <v>42.563467500000002</v>
      </c>
      <c r="U410" s="3">
        <f>Table2[[#This Row],[x2]]+Table2[[#This Row],[x]]*Table2[[#This Row],[dry_line]]</f>
        <v>448.48175517999999</v>
      </c>
      <c r="V410" s="3">
        <f>Table2[[#This Row],[y2]]+Table2[[#This Row],[y]]*Table2[[#This Row],[dry_line]]</f>
        <v>43.979508209999999</v>
      </c>
      <c r="W410" s="3">
        <f>Table2[[#This Row],[z2]]+Table2[[#This Row],[z]]*Table2[[#This Row],[dry_line]]</f>
        <v>0.34709919</v>
      </c>
      <c r="X410" s="3">
        <f>-Table2[[#This Row],[right3]]+Table2[[#This Row],[dry_line]]</f>
        <v>-11.0533</v>
      </c>
      <c r="Y410" s="3">
        <f>Table2[[#This Row],[left]]+Table2[[#This Row],[dry_line]]</f>
        <v>3.3217000000000003</v>
      </c>
    </row>
    <row r="411" spans="1:25" hidden="1" x14ac:dyDescent="0.25">
      <c r="A411">
        <v>409</v>
      </c>
      <c r="B411" t="b">
        <f>AND(Table2[[#This Row],[Row Labels]]&gt;=Sheet5!$J$43,Table2[[#This Row],[Row Labels]]&lt;=Sheet5!$K$43)</f>
        <v>0</v>
      </c>
      <c r="C411">
        <v>-3.9601999999999999</v>
      </c>
      <c r="D411">
        <f>-Table2[[#This Row],[dry_line]]</f>
        <v>3.9601999999999999</v>
      </c>
      <c r="E411">
        <v>-4.8583999999999996</v>
      </c>
      <c r="F411">
        <v>-0.90590000000000004</v>
      </c>
      <c r="G411">
        <v>0.42349999999999999</v>
      </c>
      <c r="H411">
        <v>-4.5999999999999999E-3</v>
      </c>
      <c r="I411">
        <v>442.77719999999999</v>
      </c>
      <c r="J411">
        <v>41.121400000000001</v>
      </c>
      <c r="K411">
        <v>0.252</v>
      </c>
      <c r="L411">
        <v>1</v>
      </c>
      <c r="M411">
        <v>2017.6810000000005</v>
      </c>
      <c r="N411">
        <f>-Table2[[#This Row],[right3]]</f>
        <v>-7.4249999999999998</v>
      </c>
      <c r="O411">
        <v>7.2750000000000004</v>
      </c>
      <c r="P411">
        <v>7.4249999999999998</v>
      </c>
      <c r="Q411">
        <f>Table2[[#This Row],[x2]]+Table2[[#This Row],[x]]*Table2[[#This Row],[right3]]</f>
        <v>436.05089249999997</v>
      </c>
      <c r="R411">
        <f>Table2[[#This Row],[y2]]+Table2[[#This Row],[y]]*Table2[[#This Row],[right3]]</f>
        <v>44.265887499999998</v>
      </c>
      <c r="S411" s="1">
        <f>Table2[[#This Row],[x2]]-Table2[[#This Row],[x]]*Table2[[#This Row],[left]]</f>
        <v>449.36762249999998</v>
      </c>
      <c r="T411" s="1">
        <f>Table2[[#This Row],[y2]]-Table2[[#This Row],[y]]*Table2[[#This Row],[left]]</f>
        <v>38.040437500000003</v>
      </c>
      <c r="U411" s="3">
        <f>Table2[[#This Row],[x2]]+Table2[[#This Row],[x]]*Table2[[#This Row],[dry_line]]</f>
        <v>446.36474518</v>
      </c>
      <c r="V411" s="3">
        <f>Table2[[#This Row],[y2]]+Table2[[#This Row],[y]]*Table2[[#This Row],[dry_line]]</f>
        <v>39.444255300000002</v>
      </c>
      <c r="W411" s="3">
        <f>Table2[[#This Row],[z2]]+Table2[[#This Row],[z]]*Table2[[#This Row],[dry_line]]</f>
        <v>0.27021692000000003</v>
      </c>
      <c r="X411" s="3">
        <f>-Table2[[#This Row],[right3]]+Table2[[#This Row],[dry_line]]</f>
        <v>-11.385199999999999</v>
      </c>
      <c r="Y411" s="3">
        <f>Table2[[#This Row],[left]]+Table2[[#This Row],[dry_line]]</f>
        <v>3.3148000000000004</v>
      </c>
    </row>
    <row r="412" spans="1:25" hidden="1" x14ac:dyDescent="0.25">
      <c r="A412">
        <v>410</v>
      </c>
      <c r="B412" t="b">
        <f>AND(Table2[[#This Row],[Row Labels]]&gt;=Sheet5!$J$43,Table2[[#This Row],[Row Labels]]&lt;=Sheet5!$K$43)</f>
        <v>0</v>
      </c>
      <c r="C412">
        <v>-3.9197000000000002</v>
      </c>
      <c r="D412">
        <f>-Table2[[#This Row],[dry_line]]</f>
        <v>3.9197000000000002</v>
      </c>
      <c r="E412">
        <v>-4.9085000000000001</v>
      </c>
      <c r="F412">
        <v>-0.90649999999999997</v>
      </c>
      <c r="G412">
        <v>0.42230000000000001</v>
      </c>
      <c r="H412">
        <v>-3.3E-3</v>
      </c>
      <c r="I412">
        <v>440.64299999999997</v>
      </c>
      <c r="J412">
        <v>36.546799999999998</v>
      </c>
      <c r="K412">
        <v>0.18920000000000001</v>
      </c>
      <c r="L412">
        <v>1</v>
      </c>
      <c r="M412">
        <v>2022.7289999999994</v>
      </c>
      <c r="N412">
        <f>-Table2[[#This Row],[right3]]</f>
        <v>-7.7</v>
      </c>
      <c r="O412">
        <v>7.125</v>
      </c>
      <c r="P412">
        <v>7.7</v>
      </c>
      <c r="Q412">
        <f>Table2[[#This Row],[x2]]+Table2[[#This Row],[x]]*Table2[[#This Row],[right3]]</f>
        <v>433.66294999999997</v>
      </c>
      <c r="R412">
        <f>Table2[[#This Row],[y2]]+Table2[[#This Row],[y]]*Table2[[#This Row],[right3]]</f>
        <v>39.79851</v>
      </c>
      <c r="S412" s="1">
        <f>Table2[[#This Row],[x2]]-Table2[[#This Row],[x]]*Table2[[#This Row],[left]]</f>
        <v>447.10181249999999</v>
      </c>
      <c r="T412" s="1">
        <f>Table2[[#This Row],[y2]]-Table2[[#This Row],[y]]*Table2[[#This Row],[left]]</f>
        <v>33.537912499999997</v>
      </c>
      <c r="U412" s="3">
        <f>Table2[[#This Row],[x2]]+Table2[[#This Row],[x]]*Table2[[#This Row],[dry_line]]</f>
        <v>444.19620805</v>
      </c>
      <c r="V412" s="3">
        <f>Table2[[#This Row],[y2]]+Table2[[#This Row],[y]]*Table2[[#This Row],[dry_line]]</f>
        <v>34.891510689999997</v>
      </c>
      <c r="W412" s="3">
        <f>Table2[[#This Row],[z2]]+Table2[[#This Row],[z]]*Table2[[#This Row],[dry_line]]</f>
        <v>0.20213501</v>
      </c>
      <c r="X412" s="3">
        <f>-Table2[[#This Row],[right3]]+Table2[[#This Row],[dry_line]]</f>
        <v>-11.6197</v>
      </c>
      <c r="Y412" s="3">
        <f>Table2[[#This Row],[left]]+Table2[[#This Row],[dry_line]]</f>
        <v>3.2052999999999998</v>
      </c>
    </row>
    <row r="413" spans="1:25" hidden="1" x14ac:dyDescent="0.25">
      <c r="A413">
        <v>411</v>
      </c>
      <c r="B413" t="b">
        <f>AND(Table2[[#This Row],[Row Labels]]&gt;=Sheet5!$J$43,Table2[[#This Row],[Row Labels]]&lt;=Sheet5!$K$43)</f>
        <v>0</v>
      </c>
      <c r="C413">
        <v>-3.7869999999999999</v>
      </c>
      <c r="D413">
        <f>-Table2[[#This Row],[dry_line]]</f>
        <v>3.7869999999999999</v>
      </c>
      <c r="E413">
        <v>-4.8327999999999998</v>
      </c>
      <c r="F413">
        <v>-0.90659999999999996</v>
      </c>
      <c r="G413">
        <v>0.4219</v>
      </c>
      <c r="H413">
        <v>-4.1000000000000003E-3</v>
      </c>
      <c r="I413">
        <v>438.5</v>
      </c>
      <c r="J413">
        <v>31.939</v>
      </c>
      <c r="K413">
        <v>0.18279999999999999</v>
      </c>
      <c r="L413">
        <v>1</v>
      </c>
      <c r="M413">
        <v>2027.8109999999997</v>
      </c>
      <c r="N413">
        <f>-Table2[[#This Row],[right3]]</f>
        <v>-8</v>
      </c>
      <c r="O413">
        <v>6.9</v>
      </c>
      <c r="P413">
        <v>8</v>
      </c>
      <c r="Q413">
        <f>Table2[[#This Row],[x2]]+Table2[[#This Row],[x]]*Table2[[#This Row],[right3]]</f>
        <v>431.24720000000002</v>
      </c>
      <c r="R413">
        <f>Table2[[#This Row],[y2]]+Table2[[#This Row],[y]]*Table2[[#This Row],[right3]]</f>
        <v>35.3142</v>
      </c>
      <c r="S413" s="1">
        <f>Table2[[#This Row],[x2]]-Table2[[#This Row],[x]]*Table2[[#This Row],[left]]</f>
        <v>444.75554</v>
      </c>
      <c r="T413" s="1">
        <f>Table2[[#This Row],[y2]]-Table2[[#This Row],[y]]*Table2[[#This Row],[left]]</f>
        <v>29.027889999999999</v>
      </c>
      <c r="U413" s="3">
        <f>Table2[[#This Row],[x2]]+Table2[[#This Row],[x]]*Table2[[#This Row],[dry_line]]</f>
        <v>441.93329419999998</v>
      </c>
      <c r="V413" s="3">
        <f>Table2[[#This Row],[y2]]+Table2[[#This Row],[y]]*Table2[[#This Row],[dry_line]]</f>
        <v>30.3412647</v>
      </c>
      <c r="W413" s="3">
        <f>Table2[[#This Row],[z2]]+Table2[[#This Row],[z]]*Table2[[#This Row],[dry_line]]</f>
        <v>0.19832669999999999</v>
      </c>
      <c r="X413" s="3">
        <f>-Table2[[#This Row],[right3]]+Table2[[#This Row],[dry_line]]</f>
        <v>-11.786999999999999</v>
      </c>
      <c r="Y413" s="3">
        <f>Table2[[#This Row],[left]]+Table2[[#This Row],[dry_line]]</f>
        <v>3.1130000000000004</v>
      </c>
    </row>
    <row r="414" spans="1:25" hidden="1" x14ac:dyDescent="0.25">
      <c r="A414">
        <v>412</v>
      </c>
      <c r="B414" t="b">
        <f>AND(Table2[[#This Row],[Row Labels]]&gt;=Sheet5!$J$43,Table2[[#This Row],[Row Labels]]&lt;=Sheet5!$K$43)</f>
        <v>0</v>
      </c>
      <c r="C414">
        <v>-3.5670999999999999</v>
      </c>
      <c r="D414">
        <f>-Table2[[#This Row],[dry_line]]</f>
        <v>3.5670999999999999</v>
      </c>
      <c r="E414">
        <v>-4.5671999999999997</v>
      </c>
      <c r="F414">
        <v>-0.90600000000000003</v>
      </c>
      <c r="G414">
        <v>0.42320000000000002</v>
      </c>
      <c r="H414">
        <v>-5.7000000000000002E-3</v>
      </c>
      <c r="I414">
        <v>436.3503</v>
      </c>
      <c r="J414">
        <v>27.3218</v>
      </c>
      <c r="K414">
        <v>0.1883</v>
      </c>
      <c r="L414">
        <v>1</v>
      </c>
      <c r="M414">
        <v>2032.9040000000005</v>
      </c>
      <c r="N414">
        <f>-Table2[[#This Row],[right3]]</f>
        <v>-8.25</v>
      </c>
      <c r="O414">
        <v>6.6749999999999998</v>
      </c>
      <c r="P414">
        <v>8.25</v>
      </c>
      <c r="Q414">
        <f>Table2[[#This Row],[x2]]+Table2[[#This Row],[x]]*Table2[[#This Row],[right3]]</f>
        <v>428.87580000000003</v>
      </c>
      <c r="R414">
        <f>Table2[[#This Row],[y2]]+Table2[[#This Row],[y]]*Table2[[#This Row],[right3]]</f>
        <v>30.813199999999998</v>
      </c>
      <c r="S414" s="1">
        <f>Table2[[#This Row],[x2]]-Table2[[#This Row],[x]]*Table2[[#This Row],[left]]</f>
        <v>442.39785000000001</v>
      </c>
      <c r="T414" s="1">
        <f>Table2[[#This Row],[y2]]-Table2[[#This Row],[y]]*Table2[[#This Row],[left]]</f>
        <v>24.496939999999999</v>
      </c>
      <c r="U414" s="3">
        <f>Table2[[#This Row],[x2]]+Table2[[#This Row],[x]]*Table2[[#This Row],[dry_line]]</f>
        <v>439.58209260000001</v>
      </c>
      <c r="V414" s="3">
        <f>Table2[[#This Row],[y2]]+Table2[[#This Row],[y]]*Table2[[#This Row],[dry_line]]</f>
        <v>25.812203279999999</v>
      </c>
      <c r="W414" s="3">
        <f>Table2[[#This Row],[z2]]+Table2[[#This Row],[z]]*Table2[[#This Row],[dry_line]]</f>
        <v>0.20863246999999999</v>
      </c>
      <c r="X414" s="3">
        <f>-Table2[[#This Row],[right3]]+Table2[[#This Row],[dry_line]]</f>
        <v>-11.8171</v>
      </c>
      <c r="Y414" s="3">
        <f>Table2[[#This Row],[left]]+Table2[[#This Row],[dry_line]]</f>
        <v>3.1078999999999999</v>
      </c>
    </row>
    <row r="415" spans="1:25" hidden="1" x14ac:dyDescent="0.25">
      <c r="A415">
        <v>413</v>
      </c>
      <c r="B415" t="b">
        <f>AND(Table2[[#This Row],[Row Labels]]&gt;=Sheet5!$J$43,Table2[[#This Row],[Row Labels]]&lt;=Sheet5!$K$43)</f>
        <v>0</v>
      </c>
      <c r="C415">
        <v>-3.2372999999999998</v>
      </c>
      <c r="D415">
        <f>-Table2[[#This Row],[dry_line]]</f>
        <v>3.2372999999999998</v>
      </c>
      <c r="E415">
        <v>-4.1116000000000001</v>
      </c>
      <c r="F415">
        <v>-0.90390000000000004</v>
      </c>
      <c r="G415">
        <v>0.42780000000000001</v>
      </c>
      <c r="H415">
        <v>-7.3000000000000001E-3</v>
      </c>
      <c r="I415">
        <v>434.1782</v>
      </c>
      <c r="J415">
        <v>22.6875</v>
      </c>
      <c r="K415">
        <v>0.20569999999999999</v>
      </c>
      <c r="L415">
        <v>1</v>
      </c>
      <c r="M415">
        <v>2038.0220000000008</v>
      </c>
      <c r="N415">
        <f>-Table2[[#This Row],[right3]]</f>
        <v>-8.4250000000000007</v>
      </c>
      <c r="O415">
        <v>6.45</v>
      </c>
      <c r="P415">
        <v>8.4250000000000007</v>
      </c>
      <c r="Q415">
        <f>Table2[[#This Row],[x2]]+Table2[[#This Row],[x]]*Table2[[#This Row],[right3]]</f>
        <v>426.56284249999999</v>
      </c>
      <c r="R415">
        <f>Table2[[#This Row],[y2]]+Table2[[#This Row],[y]]*Table2[[#This Row],[right3]]</f>
        <v>26.291715</v>
      </c>
      <c r="S415" s="1">
        <f>Table2[[#This Row],[x2]]-Table2[[#This Row],[x]]*Table2[[#This Row],[left]]</f>
        <v>440.00835499999999</v>
      </c>
      <c r="T415" s="1">
        <f>Table2[[#This Row],[y2]]-Table2[[#This Row],[y]]*Table2[[#This Row],[left]]</f>
        <v>19.928190000000001</v>
      </c>
      <c r="U415" s="3">
        <f>Table2[[#This Row],[x2]]+Table2[[#This Row],[x]]*Table2[[#This Row],[dry_line]]</f>
        <v>437.10439546999999</v>
      </c>
      <c r="V415" s="3">
        <f>Table2[[#This Row],[y2]]+Table2[[#This Row],[y]]*Table2[[#This Row],[dry_line]]</f>
        <v>21.30258306</v>
      </c>
      <c r="W415" s="3">
        <f>Table2[[#This Row],[z2]]+Table2[[#This Row],[z]]*Table2[[#This Row],[dry_line]]</f>
        <v>0.22933228999999999</v>
      </c>
      <c r="X415" s="3">
        <f>-Table2[[#This Row],[right3]]+Table2[[#This Row],[dry_line]]</f>
        <v>-11.6623</v>
      </c>
      <c r="Y415" s="3">
        <f>Table2[[#This Row],[left]]+Table2[[#This Row],[dry_line]]</f>
        <v>3.2127000000000003</v>
      </c>
    </row>
    <row r="416" spans="1:25" hidden="1" x14ac:dyDescent="0.25">
      <c r="A416">
        <v>414</v>
      </c>
      <c r="B416" t="b">
        <f>AND(Table2[[#This Row],[Row Labels]]&gt;=Sheet5!$J$43,Table2[[#This Row],[Row Labels]]&lt;=Sheet5!$K$43)</f>
        <v>0</v>
      </c>
      <c r="C416">
        <v>-2.7566000000000002</v>
      </c>
      <c r="D416">
        <f>-Table2[[#This Row],[dry_line]]</f>
        <v>2.7566000000000002</v>
      </c>
      <c r="E416">
        <v>-3.4504999999999999</v>
      </c>
      <c r="F416">
        <v>-0.9002</v>
      </c>
      <c r="G416">
        <v>0.43530000000000002</v>
      </c>
      <c r="H416">
        <v>-1.04E-2</v>
      </c>
      <c r="I416">
        <v>432.01859999999999</v>
      </c>
      <c r="J416">
        <v>18.170200000000001</v>
      </c>
      <c r="K416">
        <v>0.24940000000000001</v>
      </c>
      <c r="L416">
        <v>1</v>
      </c>
      <c r="M416">
        <v>2043.0290000000005</v>
      </c>
      <c r="N416">
        <f>-Table2[[#This Row],[right3]]</f>
        <v>-8.5500000000000007</v>
      </c>
      <c r="O416">
        <v>6.3</v>
      </c>
      <c r="P416">
        <v>8.5500000000000007</v>
      </c>
      <c r="Q416">
        <f>Table2[[#This Row],[x2]]+Table2[[#This Row],[x]]*Table2[[#This Row],[right3]]</f>
        <v>424.32189</v>
      </c>
      <c r="R416">
        <f>Table2[[#This Row],[y2]]+Table2[[#This Row],[y]]*Table2[[#This Row],[right3]]</f>
        <v>21.892015000000001</v>
      </c>
      <c r="S416" s="1">
        <f>Table2[[#This Row],[x2]]-Table2[[#This Row],[x]]*Table2[[#This Row],[left]]</f>
        <v>437.68986000000001</v>
      </c>
      <c r="T416" s="1">
        <f>Table2[[#This Row],[y2]]-Table2[[#This Row],[y]]*Table2[[#This Row],[left]]</f>
        <v>15.427810000000001</v>
      </c>
      <c r="U416" s="3">
        <f>Table2[[#This Row],[x2]]+Table2[[#This Row],[x]]*Table2[[#This Row],[dry_line]]</f>
        <v>434.50009131999997</v>
      </c>
      <c r="V416" s="3">
        <f>Table2[[#This Row],[y2]]+Table2[[#This Row],[y]]*Table2[[#This Row],[dry_line]]</f>
        <v>16.97025202</v>
      </c>
      <c r="W416" s="3">
        <f>Table2[[#This Row],[z2]]+Table2[[#This Row],[z]]*Table2[[#This Row],[dry_line]]</f>
        <v>0.27806864000000003</v>
      </c>
      <c r="X416" s="3">
        <f>-Table2[[#This Row],[right3]]+Table2[[#This Row],[dry_line]]</f>
        <v>-11.306600000000001</v>
      </c>
      <c r="Y416" s="3">
        <f>Table2[[#This Row],[left]]+Table2[[#This Row],[dry_line]]</f>
        <v>3.5433999999999997</v>
      </c>
    </row>
    <row r="417" spans="1:25" hidden="1" x14ac:dyDescent="0.25">
      <c r="A417">
        <v>415</v>
      </c>
      <c r="B417" t="b">
        <f>AND(Table2[[#This Row],[Row Labels]]&gt;=Sheet5!$J$43,Table2[[#This Row],[Row Labels]]&lt;=Sheet5!$K$43)</f>
        <v>0</v>
      </c>
      <c r="C417">
        <v>-2.0722999999999998</v>
      </c>
      <c r="D417">
        <f>-Table2[[#This Row],[dry_line]]</f>
        <v>2.0722999999999998</v>
      </c>
      <c r="E417">
        <v>-2.5467</v>
      </c>
      <c r="F417">
        <v>-0.89549999999999996</v>
      </c>
      <c r="G417">
        <v>0.44490000000000002</v>
      </c>
      <c r="H417">
        <v>-1.3299999999999999E-2</v>
      </c>
      <c r="I417">
        <v>429.80349999999999</v>
      </c>
      <c r="J417">
        <v>13.6432</v>
      </c>
      <c r="K417">
        <v>0.29970000000000002</v>
      </c>
      <c r="L417">
        <v>1</v>
      </c>
      <c r="M417">
        <v>2048.0689999999995</v>
      </c>
      <c r="N417">
        <f>-Table2[[#This Row],[right3]]</f>
        <v>-8.65</v>
      </c>
      <c r="O417">
        <v>6.1749999999999998</v>
      </c>
      <c r="P417">
        <v>8.65</v>
      </c>
      <c r="Q417">
        <f>Table2[[#This Row],[x2]]+Table2[[#This Row],[x]]*Table2[[#This Row],[right3]]</f>
        <v>422.05742499999997</v>
      </c>
      <c r="R417">
        <f>Table2[[#This Row],[y2]]+Table2[[#This Row],[y]]*Table2[[#This Row],[right3]]</f>
        <v>17.491585000000001</v>
      </c>
      <c r="S417" s="1">
        <f>Table2[[#This Row],[x2]]-Table2[[#This Row],[x]]*Table2[[#This Row],[left]]</f>
        <v>435.3332125</v>
      </c>
      <c r="T417" s="1">
        <f>Table2[[#This Row],[y2]]-Table2[[#This Row],[y]]*Table2[[#This Row],[left]]</f>
        <v>10.8959425</v>
      </c>
      <c r="U417" s="3">
        <f>Table2[[#This Row],[x2]]+Table2[[#This Row],[x]]*Table2[[#This Row],[dry_line]]</f>
        <v>431.65924465000001</v>
      </c>
      <c r="V417" s="3">
        <f>Table2[[#This Row],[y2]]+Table2[[#This Row],[y]]*Table2[[#This Row],[dry_line]]</f>
        <v>12.72123373</v>
      </c>
      <c r="W417" s="3">
        <f>Table2[[#This Row],[z2]]+Table2[[#This Row],[z]]*Table2[[#This Row],[dry_line]]</f>
        <v>0.32726158999999999</v>
      </c>
      <c r="X417" s="3">
        <f>-Table2[[#This Row],[right3]]+Table2[[#This Row],[dry_line]]</f>
        <v>-10.722300000000001</v>
      </c>
      <c r="Y417" s="3">
        <f>Table2[[#This Row],[left]]+Table2[[#This Row],[dry_line]]</f>
        <v>4.1027000000000005</v>
      </c>
    </row>
    <row r="418" spans="1:25" hidden="1" x14ac:dyDescent="0.25">
      <c r="A418">
        <v>416</v>
      </c>
      <c r="B418" t="b">
        <f>AND(Table2[[#This Row],[Row Labels]]&gt;=Sheet5!$J$43,Table2[[#This Row],[Row Labels]]&lt;=Sheet5!$K$43)</f>
        <v>0</v>
      </c>
      <c r="C418">
        <v>-1.1803999999999999</v>
      </c>
      <c r="D418">
        <f>-Table2[[#This Row],[dry_line]]</f>
        <v>1.1803999999999999</v>
      </c>
      <c r="E418">
        <v>-1.4488000000000001</v>
      </c>
      <c r="F418">
        <v>-0.88880000000000003</v>
      </c>
      <c r="G418">
        <v>0.45800000000000002</v>
      </c>
      <c r="H418">
        <v>-1.5299999999999999E-2</v>
      </c>
      <c r="I418">
        <v>427.54649999999998</v>
      </c>
      <c r="J418">
        <v>9.1722000000000001</v>
      </c>
      <c r="K418">
        <v>0.34589999999999999</v>
      </c>
      <c r="L418">
        <v>1</v>
      </c>
      <c r="M418">
        <v>2053.0779999999995</v>
      </c>
      <c r="N418">
        <f>-Table2[[#This Row],[right3]]</f>
        <v>-8.6750000000000007</v>
      </c>
      <c r="O418">
        <v>6.3250000000000002</v>
      </c>
      <c r="P418">
        <v>8.6750000000000007</v>
      </c>
      <c r="Q418">
        <f>Table2[[#This Row],[x2]]+Table2[[#This Row],[x]]*Table2[[#This Row],[right3]]</f>
        <v>419.83616000000001</v>
      </c>
      <c r="R418">
        <f>Table2[[#This Row],[y2]]+Table2[[#This Row],[y]]*Table2[[#This Row],[right3]]</f>
        <v>13.145350000000001</v>
      </c>
      <c r="S418" s="1">
        <f>Table2[[#This Row],[x2]]-Table2[[#This Row],[x]]*Table2[[#This Row],[left]]</f>
        <v>433.16816</v>
      </c>
      <c r="T418" s="1">
        <f>Table2[[#This Row],[y2]]-Table2[[#This Row],[y]]*Table2[[#This Row],[left]]</f>
        <v>6.2753499999999995</v>
      </c>
      <c r="U418" s="3">
        <f>Table2[[#This Row],[x2]]+Table2[[#This Row],[x]]*Table2[[#This Row],[dry_line]]</f>
        <v>428.59563951999996</v>
      </c>
      <c r="V418" s="3">
        <f>Table2[[#This Row],[y2]]+Table2[[#This Row],[y]]*Table2[[#This Row],[dry_line]]</f>
        <v>8.6315767999999995</v>
      </c>
      <c r="W418" s="3">
        <f>Table2[[#This Row],[z2]]+Table2[[#This Row],[z]]*Table2[[#This Row],[dry_line]]</f>
        <v>0.36396012</v>
      </c>
      <c r="X418" s="3">
        <f>-Table2[[#This Row],[right3]]+Table2[[#This Row],[dry_line]]</f>
        <v>-9.8554000000000013</v>
      </c>
      <c r="Y418" s="3">
        <f>Table2[[#This Row],[left]]+Table2[[#This Row],[dry_line]]</f>
        <v>5.1446000000000005</v>
      </c>
    </row>
    <row r="419" spans="1:25" hidden="1" x14ac:dyDescent="0.25">
      <c r="A419">
        <v>417</v>
      </c>
      <c r="B419" t="b">
        <f>AND(Table2[[#This Row],[Row Labels]]&gt;=Sheet5!$J$43,Table2[[#This Row],[Row Labels]]&lt;=Sheet5!$K$43)</f>
        <v>0</v>
      </c>
      <c r="C419">
        <v>-4.41E-2</v>
      </c>
      <c r="D419">
        <f>-Table2[[#This Row],[dry_line]]</f>
        <v>4.41E-2</v>
      </c>
      <c r="E419">
        <v>-0.12709999999999999</v>
      </c>
      <c r="F419">
        <v>-0.87719999999999998</v>
      </c>
      <c r="G419">
        <v>0.4798</v>
      </c>
      <c r="H419">
        <v>-1.7399999999999999E-2</v>
      </c>
      <c r="I419">
        <v>425.20409999999998</v>
      </c>
      <c r="J419">
        <v>4.7195</v>
      </c>
      <c r="K419">
        <v>0.39100000000000001</v>
      </c>
      <c r="L419">
        <v>1</v>
      </c>
      <c r="M419">
        <v>2058.1090000000004</v>
      </c>
      <c r="N419">
        <f>-Table2[[#This Row],[right3]]</f>
        <v>-8.65</v>
      </c>
      <c r="O419">
        <v>6.3250000000000002</v>
      </c>
      <c r="P419">
        <v>8.65</v>
      </c>
      <c r="Q419">
        <f>Table2[[#This Row],[x2]]+Table2[[#This Row],[x]]*Table2[[#This Row],[right3]]</f>
        <v>417.61631999999997</v>
      </c>
      <c r="R419">
        <f>Table2[[#This Row],[y2]]+Table2[[#This Row],[y]]*Table2[[#This Row],[right3]]</f>
        <v>8.869769999999999</v>
      </c>
      <c r="S419" s="1">
        <f>Table2[[#This Row],[x2]]-Table2[[#This Row],[x]]*Table2[[#This Row],[left]]</f>
        <v>430.75238999999999</v>
      </c>
      <c r="T419" s="1">
        <f>Table2[[#This Row],[y2]]-Table2[[#This Row],[y]]*Table2[[#This Row],[left]]</f>
        <v>1.6847650000000001</v>
      </c>
      <c r="U419" s="3">
        <f>Table2[[#This Row],[x2]]+Table2[[#This Row],[x]]*Table2[[#This Row],[dry_line]]</f>
        <v>425.24278451999999</v>
      </c>
      <c r="V419" s="3">
        <f>Table2[[#This Row],[y2]]+Table2[[#This Row],[y]]*Table2[[#This Row],[dry_line]]</f>
        <v>4.6983408200000003</v>
      </c>
      <c r="W419" s="3">
        <f>Table2[[#This Row],[z2]]+Table2[[#This Row],[z]]*Table2[[#This Row],[dry_line]]</f>
        <v>0.39176734000000002</v>
      </c>
      <c r="X419" s="3">
        <f>-Table2[[#This Row],[right3]]+Table2[[#This Row],[dry_line]]</f>
        <v>-8.6941000000000006</v>
      </c>
      <c r="Y419" s="3">
        <f>Table2[[#This Row],[left]]+Table2[[#This Row],[dry_line]]</f>
        <v>6.2808999999999999</v>
      </c>
    </row>
    <row r="420" spans="1:25" hidden="1" x14ac:dyDescent="0.25">
      <c r="A420">
        <v>418</v>
      </c>
      <c r="B420" t="b">
        <f>AND(Table2[[#This Row],[Row Labels]]&gt;=Sheet5!$J$43,Table2[[#This Row],[Row Labels]]&lt;=Sheet5!$K$43)</f>
        <v>0</v>
      </c>
      <c r="C420">
        <v>1.2918000000000001</v>
      </c>
      <c r="D420">
        <f>-Table2[[#This Row],[dry_line]]</f>
        <v>-1.2918000000000001</v>
      </c>
      <c r="E420">
        <v>1.3651</v>
      </c>
      <c r="F420">
        <v>-0.85050000000000003</v>
      </c>
      <c r="G420">
        <v>0.52559999999999996</v>
      </c>
      <c r="H420">
        <v>-1.95E-2</v>
      </c>
      <c r="I420">
        <v>422.6816</v>
      </c>
      <c r="J420">
        <v>0.28199999999999997</v>
      </c>
      <c r="K420">
        <v>0.43669999999999998</v>
      </c>
      <c r="L420">
        <v>1</v>
      </c>
      <c r="M420">
        <v>2063.2139999999999</v>
      </c>
      <c r="N420">
        <f>-Table2[[#This Row],[right3]]</f>
        <v>-8.4749999999999996</v>
      </c>
      <c r="O420">
        <v>6.55</v>
      </c>
      <c r="P420">
        <v>8.4749999999999996</v>
      </c>
      <c r="Q420">
        <f>Table2[[#This Row],[x2]]+Table2[[#This Row],[x]]*Table2[[#This Row],[right3]]</f>
        <v>415.4736125</v>
      </c>
      <c r="R420">
        <f>Table2[[#This Row],[y2]]+Table2[[#This Row],[y]]*Table2[[#This Row],[right3]]</f>
        <v>4.7364599999999992</v>
      </c>
      <c r="S420" s="1">
        <f>Table2[[#This Row],[x2]]-Table2[[#This Row],[x]]*Table2[[#This Row],[left]]</f>
        <v>428.25237500000003</v>
      </c>
      <c r="T420" s="1">
        <f>Table2[[#This Row],[y2]]-Table2[[#This Row],[y]]*Table2[[#This Row],[left]]</f>
        <v>-3.1606799999999997</v>
      </c>
      <c r="U420" s="3">
        <f>Table2[[#This Row],[x2]]+Table2[[#This Row],[x]]*Table2[[#This Row],[dry_line]]</f>
        <v>421.58292410000001</v>
      </c>
      <c r="V420" s="3">
        <f>Table2[[#This Row],[y2]]+Table2[[#This Row],[y]]*Table2[[#This Row],[dry_line]]</f>
        <v>0.96097007999999984</v>
      </c>
      <c r="W420" s="3">
        <f>Table2[[#This Row],[z2]]+Table2[[#This Row],[z]]*Table2[[#This Row],[dry_line]]</f>
        <v>0.41150989999999998</v>
      </c>
      <c r="X420" s="3">
        <f>-Table2[[#This Row],[right3]]+Table2[[#This Row],[dry_line]]</f>
        <v>-7.1831999999999994</v>
      </c>
      <c r="Y420" s="3">
        <f>Table2[[#This Row],[left]]+Table2[[#This Row],[dry_line]]</f>
        <v>7.8418000000000001</v>
      </c>
    </row>
    <row r="421" spans="1:25" hidden="1" x14ac:dyDescent="0.25">
      <c r="A421">
        <v>419</v>
      </c>
      <c r="B421" t="b">
        <f>AND(Table2[[#This Row],[Row Labels]]&gt;=Sheet5!$J$43,Table2[[#This Row],[Row Labels]]&lt;=Sheet5!$K$43)</f>
        <v>0</v>
      </c>
      <c r="C421">
        <v>2.5760999999999998</v>
      </c>
      <c r="D421">
        <f>-Table2[[#This Row],[dry_line]]</f>
        <v>-2.5760999999999998</v>
      </c>
      <c r="E421">
        <v>2.7526999999999999</v>
      </c>
      <c r="F421">
        <v>-0.79279999999999995</v>
      </c>
      <c r="G421">
        <v>0.60899999999999999</v>
      </c>
      <c r="H421">
        <v>-2.4299999999999999E-2</v>
      </c>
      <c r="I421">
        <v>419.86689999999999</v>
      </c>
      <c r="J421">
        <v>-3.9131999999999998</v>
      </c>
      <c r="K421">
        <v>0.50419999999999998</v>
      </c>
      <c r="L421">
        <v>1</v>
      </c>
      <c r="M421">
        <v>2068.2659999999996</v>
      </c>
      <c r="N421">
        <f>-Table2[[#This Row],[right3]]</f>
        <v>-8.0250000000000004</v>
      </c>
      <c r="O421">
        <v>7.1749999999999998</v>
      </c>
      <c r="P421">
        <v>8.0250000000000004</v>
      </c>
      <c r="Q421">
        <f>Table2[[#This Row],[x2]]+Table2[[#This Row],[x]]*Table2[[#This Row],[right3]]</f>
        <v>413.50468000000001</v>
      </c>
      <c r="R421">
        <f>Table2[[#This Row],[y2]]+Table2[[#This Row],[y]]*Table2[[#This Row],[right3]]</f>
        <v>0.97402500000000014</v>
      </c>
      <c r="S421" s="1">
        <f>Table2[[#This Row],[x2]]-Table2[[#This Row],[x]]*Table2[[#This Row],[left]]</f>
        <v>425.55523999999997</v>
      </c>
      <c r="T421" s="1">
        <f>Table2[[#This Row],[y2]]-Table2[[#This Row],[y]]*Table2[[#This Row],[left]]</f>
        <v>-8.2827750000000009</v>
      </c>
      <c r="U421" s="3">
        <f>Table2[[#This Row],[x2]]+Table2[[#This Row],[x]]*Table2[[#This Row],[dry_line]]</f>
        <v>417.82456791999999</v>
      </c>
      <c r="V421" s="3">
        <f>Table2[[#This Row],[y2]]+Table2[[#This Row],[y]]*Table2[[#This Row],[dry_line]]</f>
        <v>-2.3443551</v>
      </c>
      <c r="W421" s="3">
        <f>Table2[[#This Row],[z2]]+Table2[[#This Row],[z]]*Table2[[#This Row],[dry_line]]</f>
        <v>0.44160076999999998</v>
      </c>
      <c r="X421" s="3">
        <f>-Table2[[#This Row],[right3]]+Table2[[#This Row],[dry_line]]</f>
        <v>-5.4489000000000001</v>
      </c>
      <c r="Y421" s="3">
        <f>Table2[[#This Row],[left]]+Table2[[#This Row],[dry_line]]</f>
        <v>9.7510999999999992</v>
      </c>
    </row>
    <row r="422" spans="1:25" hidden="1" x14ac:dyDescent="0.25">
      <c r="A422">
        <v>420</v>
      </c>
      <c r="B422" t="b">
        <f>AND(Table2[[#This Row],[Row Labels]]&gt;=Sheet5!$J$43,Table2[[#This Row],[Row Labels]]&lt;=Sheet5!$K$43)</f>
        <v>0</v>
      </c>
      <c r="C422">
        <v>3.4676999999999998</v>
      </c>
      <c r="D422">
        <f>-Table2[[#This Row],[dry_line]]</f>
        <v>-3.4676999999999998</v>
      </c>
      <c r="E422">
        <v>3.7021999999999999</v>
      </c>
      <c r="F422">
        <v>-0.69320000000000004</v>
      </c>
      <c r="G422">
        <v>0.72030000000000005</v>
      </c>
      <c r="H422">
        <v>-2.6499999999999999E-2</v>
      </c>
      <c r="I422">
        <v>416.5521</v>
      </c>
      <c r="J422">
        <v>-7.6924000000000001</v>
      </c>
      <c r="K422">
        <v>0.53920000000000001</v>
      </c>
      <c r="L422">
        <v>1</v>
      </c>
      <c r="M422">
        <v>2073.2929999999997</v>
      </c>
      <c r="N422">
        <f>-Table2[[#This Row],[right3]]</f>
        <v>-7.15</v>
      </c>
      <c r="O422">
        <v>8.125</v>
      </c>
      <c r="P422">
        <v>7.15</v>
      </c>
      <c r="Q422">
        <f>Table2[[#This Row],[x2]]+Table2[[#This Row],[x]]*Table2[[#This Row],[right3]]</f>
        <v>411.59571999999997</v>
      </c>
      <c r="R422">
        <f>Table2[[#This Row],[y2]]+Table2[[#This Row],[y]]*Table2[[#This Row],[right3]]</f>
        <v>-2.5422549999999999</v>
      </c>
      <c r="S422" s="1">
        <f>Table2[[#This Row],[x2]]-Table2[[#This Row],[x]]*Table2[[#This Row],[left]]</f>
        <v>422.18434999999999</v>
      </c>
      <c r="T422" s="1">
        <f>Table2[[#This Row],[y2]]-Table2[[#This Row],[y]]*Table2[[#This Row],[left]]</f>
        <v>-13.5448375</v>
      </c>
      <c r="U422" s="3">
        <f>Table2[[#This Row],[x2]]+Table2[[#This Row],[x]]*Table2[[#This Row],[dry_line]]</f>
        <v>414.14829035999998</v>
      </c>
      <c r="V422" s="3">
        <f>Table2[[#This Row],[y2]]+Table2[[#This Row],[y]]*Table2[[#This Row],[dry_line]]</f>
        <v>-5.19461569</v>
      </c>
      <c r="W422" s="3">
        <f>Table2[[#This Row],[z2]]+Table2[[#This Row],[z]]*Table2[[#This Row],[dry_line]]</f>
        <v>0.44730595000000001</v>
      </c>
      <c r="X422" s="3">
        <f>-Table2[[#This Row],[right3]]+Table2[[#This Row],[dry_line]]</f>
        <v>-3.6823000000000006</v>
      </c>
      <c r="Y422" s="3">
        <f>Table2[[#This Row],[left]]+Table2[[#This Row],[dry_line]]</f>
        <v>11.592700000000001</v>
      </c>
    </row>
    <row r="423" spans="1:25" hidden="1" x14ac:dyDescent="0.25">
      <c r="A423">
        <v>421</v>
      </c>
      <c r="B423" t="b">
        <f>AND(Table2[[#This Row],[Row Labels]]&gt;=Sheet5!$J$43,Table2[[#This Row],[Row Labels]]&lt;=Sheet5!$K$43)</f>
        <v>0</v>
      </c>
      <c r="C423">
        <v>3.8412999999999999</v>
      </c>
      <c r="D423">
        <f>-Table2[[#This Row],[dry_line]]</f>
        <v>-3.8412999999999999</v>
      </c>
      <c r="E423">
        <v>4.0853999999999999</v>
      </c>
      <c r="F423">
        <v>-0.57940000000000003</v>
      </c>
      <c r="G423">
        <v>0.8145</v>
      </c>
      <c r="H423">
        <v>-3.1300000000000001E-2</v>
      </c>
      <c r="I423">
        <v>412.64139999999998</v>
      </c>
      <c r="J423">
        <v>-10.8651</v>
      </c>
      <c r="K423">
        <v>0.56030000000000002</v>
      </c>
      <c r="L423">
        <v>1</v>
      </c>
      <c r="M423">
        <v>2078.3289999999997</v>
      </c>
      <c r="N423">
        <f>-Table2[[#This Row],[right3]]</f>
        <v>-6.85</v>
      </c>
      <c r="O423">
        <v>10.1</v>
      </c>
      <c r="P423">
        <v>6.85</v>
      </c>
      <c r="Q423">
        <f>Table2[[#This Row],[x2]]+Table2[[#This Row],[x]]*Table2[[#This Row],[right3]]</f>
        <v>408.67250999999999</v>
      </c>
      <c r="R423">
        <f>Table2[[#This Row],[y2]]+Table2[[#This Row],[y]]*Table2[[#This Row],[right3]]</f>
        <v>-5.2857750000000001</v>
      </c>
      <c r="S423" s="1">
        <f>Table2[[#This Row],[x2]]-Table2[[#This Row],[x]]*Table2[[#This Row],[left]]</f>
        <v>418.49333999999999</v>
      </c>
      <c r="T423" s="1">
        <f>Table2[[#This Row],[y2]]-Table2[[#This Row],[y]]*Table2[[#This Row],[left]]</f>
        <v>-19.091549999999998</v>
      </c>
      <c r="U423" s="3">
        <f>Table2[[#This Row],[x2]]+Table2[[#This Row],[x]]*Table2[[#This Row],[dry_line]]</f>
        <v>410.41575078</v>
      </c>
      <c r="V423" s="3">
        <f>Table2[[#This Row],[y2]]+Table2[[#This Row],[y]]*Table2[[#This Row],[dry_line]]</f>
        <v>-7.7363611500000005</v>
      </c>
      <c r="W423" s="3">
        <f>Table2[[#This Row],[z2]]+Table2[[#This Row],[z]]*Table2[[#This Row],[dry_line]]</f>
        <v>0.44006730999999999</v>
      </c>
      <c r="X423" s="3">
        <f>-Table2[[#This Row],[right3]]+Table2[[#This Row],[dry_line]]</f>
        <v>-3.0086999999999997</v>
      </c>
      <c r="Y423" s="3">
        <f>Table2[[#This Row],[left]]+Table2[[#This Row],[dry_line]]</f>
        <v>13.9413</v>
      </c>
    </row>
    <row r="424" spans="1:25" hidden="1" x14ac:dyDescent="0.25">
      <c r="A424">
        <v>422</v>
      </c>
      <c r="B424" t="b">
        <f>AND(Table2[[#This Row],[Row Labels]]&gt;=Sheet5!$J$43,Table2[[#This Row],[Row Labels]]&lt;=Sheet5!$K$43)</f>
        <v>0</v>
      </c>
      <c r="C424">
        <v>3.9197000000000002</v>
      </c>
      <c r="D424">
        <f>-Table2[[#This Row],[dry_line]]</f>
        <v>-3.9197000000000002</v>
      </c>
      <c r="E424">
        <v>4.1635</v>
      </c>
      <c r="F424">
        <v>-0.48199999999999998</v>
      </c>
      <c r="G424">
        <v>0.87560000000000004</v>
      </c>
      <c r="H424">
        <v>-3.1E-2</v>
      </c>
      <c r="I424">
        <v>408.37709999999998</v>
      </c>
      <c r="J424">
        <v>-13.506</v>
      </c>
      <c r="K424">
        <v>0.58050000000000002</v>
      </c>
      <c r="L424">
        <v>1</v>
      </c>
      <c r="M424">
        <v>2083.3449999999993</v>
      </c>
      <c r="N424">
        <f>-Table2[[#This Row],[right3]]</f>
        <v>-6.1</v>
      </c>
      <c r="O424">
        <v>14.175000000000001</v>
      </c>
      <c r="P424">
        <v>6.1</v>
      </c>
      <c r="Q424">
        <f>Table2[[#This Row],[x2]]+Table2[[#This Row],[x]]*Table2[[#This Row],[right3]]</f>
        <v>405.43689999999998</v>
      </c>
      <c r="R424">
        <f>Table2[[#This Row],[y2]]+Table2[[#This Row],[y]]*Table2[[#This Row],[right3]]</f>
        <v>-8.1648399999999999</v>
      </c>
      <c r="S424" s="1">
        <f>Table2[[#This Row],[x2]]-Table2[[#This Row],[x]]*Table2[[#This Row],[left]]</f>
        <v>415.20945</v>
      </c>
      <c r="T424" s="1">
        <f>Table2[[#This Row],[y2]]-Table2[[#This Row],[y]]*Table2[[#This Row],[left]]</f>
        <v>-25.917630000000003</v>
      </c>
      <c r="U424" s="3">
        <f>Table2[[#This Row],[x2]]+Table2[[#This Row],[x]]*Table2[[#This Row],[dry_line]]</f>
        <v>406.4878046</v>
      </c>
      <c r="V424" s="3">
        <f>Table2[[#This Row],[y2]]+Table2[[#This Row],[y]]*Table2[[#This Row],[dry_line]]</f>
        <v>-10.073910680000001</v>
      </c>
      <c r="W424" s="3">
        <f>Table2[[#This Row],[z2]]+Table2[[#This Row],[z]]*Table2[[#This Row],[dry_line]]</f>
        <v>0.45898930000000004</v>
      </c>
      <c r="X424" s="3">
        <f>-Table2[[#This Row],[right3]]+Table2[[#This Row],[dry_line]]</f>
        <v>-2.1802999999999995</v>
      </c>
      <c r="Y424" s="3">
        <f>Table2[[#This Row],[left]]+Table2[[#This Row],[dry_line]]</f>
        <v>18.0947</v>
      </c>
    </row>
    <row r="425" spans="1:25" hidden="1" x14ac:dyDescent="0.25">
      <c r="A425">
        <v>423</v>
      </c>
      <c r="B425" t="b">
        <f>AND(Table2[[#This Row],[Row Labels]]&gt;=Sheet5!$J$43,Table2[[#This Row],[Row Labels]]&lt;=Sheet5!$K$43)</f>
        <v>0</v>
      </c>
      <c r="C425">
        <v>3.8374000000000001</v>
      </c>
      <c r="D425">
        <f>-Table2[[#This Row],[dry_line]]</f>
        <v>-3.8374000000000001</v>
      </c>
      <c r="E425">
        <v>4.0324</v>
      </c>
      <c r="F425">
        <v>-0.3896</v>
      </c>
      <c r="G425">
        <v>0.92049999999999998</v>
      </c>
      <c r="H425">
        <v>-2.92E-2</v>
      </c>
      <c r="I425">
        <v>403.81909999999999</v>
      </c>
      <c r="J425">
        <v>-15.719200000000001</v>
      </c>
      <c r="K425">
        <v>0.62509999999999999</v>
      </c>
      <c r="L425">
        <v>1</v>
      </c>
      <c r="M425">
        <v>2088.4120000000003</v>
      </c>
      <c r="N425">
        <f>-Table2[[#This Row],[right3]]</f>
        <v>-5.875</v>
      </c>
      <c r="O425">
        <v>10.875</v>
      </c>
      <c r="P425">
        <v>5.875</v>
      </c>
      <c r="Q425">
        <f>Table2[[#This Row],[x2]]+Table2[[#This Row],[x]]*Table2[[#This Row],[right3]]</f>
        <v>401.53019999999998</v>
      </c>
      <c r="R425">
        <f>Table2[[#This Row],[y2]]+Table2[[#This Row],[y]]*Table2[[#This Row],[right3]]</f>
        <v>-10.311262500000002</v>
      </c>
      <c r="S425" s="1">
        <f>Table2[[#This Row],[x2]]-Table2[[#This Row],[x]]*Table2[[#This Row],[left]]</f>
        <v>408.05599999999998</v>
      </c>
      <c r="T425" s="1">
        <f>Table2[[#This Row],[y2]]-Table2[[#This Row],[y]]*Table2[[#This Row],[left]]</f>
        <v>-25.729637500000003</v>
      </c>
      <c r="U425" s="3">
        <f>Table2[[#This Row],[x2]]+Table2[[#This Row],[x]]*Table2[[#This Row],[dry_line]]</f>
        <v>402.32404895999997</v>
      </c>
      <c r="V425" s="3">
        <f>Table2[[#This Row],[y2]]+Table2[[#This Row],[y]]*Table2[[#This Row],[dry_line]]</f>
        <v>-12.1868733</v>
      </c>
      <c r="W425" s="3">
        <f>Table2[[#This Row],[z2]]+Table2[[#This Row],[z]]*Table2[[#This Row],[dry_line]]</f>
        <v>0.51304791999999999</v>
      </c>
      <c r="X425" s="3">
        <f>-Table2[[#This Row],[right3]]+Table2[[#This Row],[dry_line]]</f>
        <v>-2.0375999999999999</v>
      </c>
      <c r="Y425" s="3">
        <f>Table2[[#This Row],[left]]+Table2[[#This Row],[dry_line]]</f>
        <v>14.712400000000001</v>
      </c>
    </row>
    <row r="426" spans="1:25" hidden="1" x14ac:dyDescent="0.25">
      <c r="A426">
        <v>424</v>
      </c>
      <c r="B426" t="b">
        <f>AND(Table2[[#This Row],[Row Labels]]&gt;=Sheet5!$J$43,Table2[[#This Row],[Row Labels]]&lt;=Sheet5!$K$43)</f>
        <v>0</v>
      </c>
      <c r="C426">
        <v>3.5343</v>
      </c>
      <c r="D426">
        <f>-Table2[[#This Row],[dry_line]]</f>
        <v>-3.5343</v>
      </c>
      <c r="E426">
        <v>3.6610999999999998</v>
      </c>
      <c r="F426">
        <v>-0.29770000000000002</v>
      </c>
      <c r="G426">
        <v>0.95420000000000005</v>
      </c>
      <c r="H426">
        <v>-3.1E-2</v>
      </c>
      <c r="I426">
        <v>399.05610000000001</v>
      </c>
      <c r="J426">
        <v>-17.4482</v>
      </c>
      <c r="K426">
        <v>0.6764</v>
      </c>
      <c r="L426">
        <v>1</v>
      </c>
      <c r="M426">
        <v>2093.4799999999996</v>
      </c>
      <c r="N426">
        <f>-Table2[[#This Row],[right3]]</f>
        <v>-6.25</v>
      </c>
      <c r="O426">
        <v>9.5749999999999993</v>
      </c>
      <c r="P426">
        <v>6.25</v>
      </c>
      <c r="Q426">
        <f>Table2[[#This Row],[x2]]+Table2[[#This Row],[x]]*Table2[[#This Row],[right3]]</f>
        <v>397.19547499999999</v>
      </c>
      <c r="R426">
        <f>Table2[[#This Row],[y2]]+Table2[[#This Row],[y]]*Table2[[#This Row],[right3]]</f>
        <v>-11.484449999999999</v>
      </c>
      <c r="S426" s="1">
        <f>Table2[[#This Row],[x2]]-Table2[[#This Row],[x]]*Table2[[#This Row],[left]]</f>
        <v>401.90657750000003</v>
      </c>
      <c r="T426" s="1">
        <f>Table2[[#This Row],[y2]]-Table2[[#This Row],[y]]*Table2[[#This Row],[left]]</f>
        <v>-26.584665000000001</v>
      </c>
      <c r="U426" s="3">
        <f>Table2[[#This Row],[x2]]+Table2[[#This Row],[x]]*Table2[[#This Row],[dry_line]]</f>
        <v>398.00393889000003</v>
      </c>
      <c r="V426" s="3">
        <f>Table2[[#This Row],[y2]]+Table2[[#This Row],[y]]*Table2[[#This Row],[dry_line]]</f>
        <v>-14.07577094</v>
      </c>
      <c r="W426" s="3">
        <f>Table2[[#This Row],[z2]]+Table2[[#This Row],[z]]*Table2[[#This Row],[dry_line]]</f>
        <v>0.56683669999999997</v>
      </c>
      <c r="X426" s="3">
        <f>-Table2[[#This Row],[right3]]+Table2[[#This Row],[dry_line]]</f>
        <v>-2.7157</v>
      </c>
      <c r="Y426" s="3">
        <f>Table2[[#This Row],[left]]+Table2[[#This Row],[dry_line]]</f>
        <v>13.109299999999999</v>
      </c>
    </row>
    <row r="427" spans="1:25" hidden="1" x14ac:dyDescent="0.25">
      <c r="A427">
        <v>425</v>
      </c>
      <c r="B427" t="b">
        <f>AND(Table2[[#This Row],[Row Labels]]&gt;=Sheet5!$J$43,Table2[[#This Row],[Row Labels]]&lt;=Sheet5!$K$43)</f>
        <v>0</v>
      </c>
      <c r="C427">
        <v>3.0697000000000001</v>
      </c>
      <c r="D427">
        <f>-Table2[[#This Row],[dry_line]]</f>
        <v>-3.0697000000000001</v>
      </c>
      <c r="E427">
        <v>3.1048</v>
      </c>
      <c r="F427">
        <v>-0.21560000000000001</v>
      </c>
      <c r="G427">
        <v>0.97599999999999998</v>
      </c>
      <c r="H427">
        <v>-3.0700000000000002E-2</v>
      </c>
      <c r="I427">
        <v>394.21039999999999</v>
      </c>
      <c r="J427">
        <v>-18.7136</v>
      </c>
      <c r="K427">
        <v>0.7167</v>
      </c>
      <c r="L427">
        <v>1</v>
      </c>
      <c r="M427">
        <v>2098.4879999999994</v>
      </c>
      <c r="N427">
        <f>-Table2[[#This Row],[right3]]</f>
        <v>-7.0250000000000004</v>
      </c>
      <c r="O427">
        <v>9</v>
      </c>
      <c r="P427">
        <v>7.0250000000000004</v>
      </c>
      <c r="Q427">
        <f>Table2[[#This Row],[x2]]+Table2[[#This Row],[x]]*Table2[[#This Row],[right3]]</f>
        <v>392.69580999999999</v>
      </c>
      <c r="R427">
        <f>Table2[[#This Row],[y2]]+Table2[[#This Row],[y]]*Table2[[#This Row],[right3]]</f>
        <v>-11.857199999999999</v>
      </c>
      <c r="S427" s="1">
        <f>Table2[[#This Row],[x2]]-Table2[[#This Row],[x]]*Table2[[#This Row],[left]]</f>
        <v>396.1508</v>
      </c>
      <c r="T427" s="1">
        <f>Table2[[#This Row],[y2]]-Table2[[#This Row],[y]]*Table2[[#This Row],[left]]</f>
        <v>-27.497599999999998</v>
      </c>
      <c r="U427" s="3">
        <f>Table2[[#This Row],[x2]]+Table2[[#This Row],[x]]*Table2[[#This Row],[dry_line]]</f>
        <v>393.54857268000001</v>
      </c>
      <c r="V427" s="3">
        <f>Table2[[#This Row],[y2]]+Table2[[#This Row],[y]]*Table2[[#This Row],[dry_line]]</f>
        <v>-15.717572799999999</v>
      </c>
      <c r="W427" s="3">
        <f>Table2[[#This Row],[z2]]+Table2[[#This Row],[z]]*Table2[[#This Row],[dry_line]]</f>
        <v>0.62246020999999996</v>
      </c>
      <c r="X427" s="3">
        <f>-Table2[[#This Row],[right3]]+Table2[[#This Row],[dry_line]]</f>
        <v>-3.9553000000000003</v>
      </c>
      <c r="Y427" s="3">
        <f>Table2[[#This Row],[left]]+Table2[[#This Row],[dry_line]]</f>
        <v>12.069700000000001</v>
      </c>
    </row>
    <row r="428" spans="1:25" hidden="1" x14ac:dyDescent="0.25">
      <c r="A428">
        <v>426</v>
      </c>
      <c r="B428" t="b">
        <f>AND(Table2[[#This Row],[Row Labels]]&gt;=Sheet5!$J$43,Table2[[#This Row],[Row Labels]]&lt;=Sheet5!$K$43)</f>
        <v>0</v>
      </c>
      <c r="C428">
        <v>2.4510999999999998</v>
      </c>
      <c r="D428">
        <f>-Table2[[#This Row],[dry_line]]</f>
        <v>-2.4510999999999998</v>
      </c>
      <c r="E428">
        <v>2.4192999999999998</v>
      </c>
      <c r="F428">
        <v>-0.1497</v>
      </c>
      <c r="G428">
        <v>0.98829999999999996</v>
      </c>
      <c r="H428">
        <v>-2.92E-2</v>
      </c>
      <c r="I428">
        <v>389.27820000000003</v>
      </c>
      <c r="J428">
        <v>-19.6069</v>
      </c>
      <c r="K428">
        <v>0.7248</v>
      </c>
      <c r="L428">
        <v>1</v>
      </c>
      <c r="M428">
        <v>2103.5</v>
      </c>
      <c r="N428">
        <f>-Table2[[#This Row],[right3]]</f>
        <v>-6.5</v>
      </c>
      <c r="O428">
        <v>8.5</v>
      </c>
      <c r="P428">
        <v>6.5</v>
      </c>
      <c r="Q428">
        <f>Table2[[#This Row],[x2]]+Table2[[#This Row],[x]]*Table2[[#This Row],[right3]]</f>
        <v>388.30515000000003</v>
      </c>
      <c r="R428">
        <f>Table2[[#This Row],[y2]]+Table2[[#This Row],[y]]*Table2[[#This Row],[right3]]</f>
        <v>-13.18295</v>
      </c>
      <c r="S428" s="1">
        <f>Table2[[#This Row],[x2]]-Table2[[#This Row],[x]]*Table2[[#This Row],[left]]</f>
        <v>390.55065000000002</v>
      </c>
      <c r="T428" s="1">
        <f>Table2[[#This Row],[y2]]-Table2[[#This Row],[y]]*Table2[[#This Row],[left]]</f>
        <v>-28.007449999999999</v>
      </c>
      <c r="U428" s="3">
        <f>Table2[[#This Row],[x2]]+Table2[[#This Row],[x]]*Table2[[#This Row],[dry_line]]</f>
        <v>388.91127033000004</v>
      </c>
      <c r="V428" s="3">
        <f>Table2[[#This Row],[y2]]+Table2[[#This Row],[y]]*Table2[[#This Row],[dry_line]]</f>
        <v>-17.184477869999998</v>
      </c>
      <c r="W428" s="3">
        <f>Table2[[#This Row],[z2]]+Table2[[#This Row],[z]]*Table2[[#This Row],[dry_line]]</f>
        <v>0.65322787999999998</v>
      </c>
      <c r="X428" s="3">
        <f>-Table2[[#This Row],[right3]]+Table2[[#This Row],[dry_line]]</f>
        <v>-4.0488999999999997</v>
      </c>
      <c r="Y428" s="3">
        <f>Table2[[#This Row],[left]]+Table2[[#This Row],[dry_line]]</f>
        <v>10.9511</v>
      </c>
    </row>
    <row r="429" spans="1:25" hidden="1" x14ac:dyDescent="0.25">
      <c r="A429">
        <v>427</v>
      </c>
      <c r="B429" t="b">
        <f>AND(Table2[[#This Row],[Row Labels]]&gt;=Sheet5!$J$43,Table2[[#This Row],[Row Labels]]&lt;=Sheet5!$K$43)</f>
        <v>0</v>
      </c>
      <c r="C429">
        <v>1.7862</v>
      </c>
      <c r="D429">
        <f>-Table2[[#This Row],[dry_line]]</f>
        <v>-1.7862</v>
      </c>
      <c r="E429">
        <v>1.6762999999999999</v>
      </c>
      <c r="F429">
        <v>-0.1011</v>
      </c>
      <c r="G429">
        <v>0.99450000000000005</v>
      </c>
      <c r="H429">
        <v>-2.5399999999999999E-2</v>
      </c>
      <c r="I429">
        <v>384.23390000000001</v>
      </c>
      <c r="J429">
        <v>-20.224499999999999</v>
      </c>
      <c r="K429">
        <v>0.72950000000000004</v>
      </c>
      <c r="L429">
        <v>1</v>
      </c>
      <c r="M429">
        <v>2108.5830000000005</v>
      </c>
      <c r="N429">
        <f>-Table2[[#This Row],[right3]]</f>
        <v>-6.7750000000000004</v>
      </c>
      <c r="O429">
        <v>8.2249999999999996</v>
      </c>
      <c r="P429">
        <v>6.7750000000000004</v>
      </c>
      <c r="Q429">
        <f>Table2[[#This Row],[x2]]+Table2[[#This Row],[x]]*Table2[[#This Row],[right3]]</f>
        <v>383.5489475</v>
      </c>
      <c r="R429">
        <f>Table2[[#This Row],[y2]]+Table2[[#This Row],[y]]*Table2[[#This Row],[right3]]</f>
        <v>-13.486762499999998</v>
      </c>
      <c r="S429" s="1">
        <f>Table2[[#This Row],[x2]]-Table2[[#This Row],[x]]*Table2[[#This Row],[left]]</f>
        <v>385.0654475</v>
      </c>
      <c r="T429" s="1">
        <f>Table2[[#This Row],[y2]]-Table2[[#This Row],[y]]*Table2[[#This Row],[left]]</f>
        <v>-28.404262500000002</v>
      </c>
      <c r="U429" s="3">
        <f>Table2[[#This Row],[x2]]+Table2[[#This Row],[x]]*Table2[[#This Row],[dry_line]]</f>
        <v>384.05331518000003</v>
      </c>
      <c r="V429" s="3">
        <f>Table2[[#This Row],[y2]]+Table2[[#This Row],[y]]*Table2[[#This Row],[dry_line]]</f>
        <v>-18.448124099999998</v>
      </c>
      <c r="W429" s="3">
        <f>Table2[[#This Row],[z2]]+Table2[[#This Row],[z]]*Table2[[#This Row],[dry_line]]</f>
        <v>0.68413052000000008</v>
      </c>
      <c r="X429" s="3">
        <f>-Table2[[#This Row],[right3]]+Table2[[#This Row],[dry_line]]</f>
        <v>-4.9888000000000003</v>
      </c>
      <c r="Y429" s="3">
        <f>Table2[[#This Row],[left]]+Table2[[#This Row],[dry_line]]</f>
        <v>10.011199999999999</v>
      </c>
    </row>
    <row r="430" spans="1:25" hidden="1" x14ac:dyDescent="0.25">
      <c r="A430">
        <v>428</v>
      </c>
      <c r="B430" t="b">
        <f>AND(Table2[[#This Row],[Row Labels]]&gt;=Sheet5!$J$43,Table2[[#This Row],[Row Labels]]&lt;=Sheet5!$K$43)</f>
        <v>0</v>
      </c>
      <c r="C430">
        <v>1.1574</v>
      </c>
      <c r="D430">
        <f>-Table2[[#This Row],[dry_line]]</f>
        <v>-1.1574</v>
      </c>
      <c r="E430">
        <v>1.0153000000000001</v>
      </c>
      <c r="F430">
        <v>-6.4000000000000001E-2</v>
      </c>
      <c r="G430">
        <v>0.99760000000000004</v>
      </c>
      <c r="H430">
        <v>-2.5100000000000001E-2</v>
      </c>
      <c r="I430">
        <v>379.22899999999998</v>
      </c>
      <c r="J430">
        <v>-20.628399999999999</v>
      </c>
      <c r="K430">
        <v>0.74080000000000001</v>
      </c>
      <c r="L430">
        <v>1</v>
      </c>
      <c r="M430">
        <v>2113.6039999999994</v>
      </c>
      <c r="N430">
        <f>-Table2[[#This Row],[right3]]</f>
        <v>-6.95</v>
      </c>
      <c r="O430">
        <v>8.0250000000000004</v>
      </c>
      <c r="P430">
        <v>6.95</v>
      </c>
      <c r="Q430">
        <f>Table2[[#This Row],[x2]]+Table2[[#This Row],[x]]*Table2[[#This Row],[right3]]</f>
        <v>378.7842</v>
      </c>
      <c r="R430">
        <f>Table2[[#This Row],[y2]]+Table2[[#This Row],[y]]*Table2[[#This Row],[right3]]</f>
        <v>-13.695079999999999</v>
      </c>
      <c r="S430" s="1">
        <f>Table2[[#This Row],[x2]]-Table2[[#This Row],[x]]*Table2[[#This Row],[left]]</f>
        <v>379.74259999999998</v>
      </c>
      <c r="T430" s="1">
        <f>Table2[[#This Row],[y2]]-Table2[[#This Row],[y]]*Table2[[#This Row],[left]]</f>
        <v>-28.634140000000002</v>
      </c>
      <c r="U430" s="3">
        <f>Table2[[#This Row],[x2]]+Table2[[#This Row],[x]]*Table2[[#This Row],[dry_line]]</f>
        <v>379.15492639999997</v>
      </c>
      <c r="V430" s="3">
        <f>Table2[[#This Row],[y2]]+Table2[[#This Row],[y]]*Table2[[#This Row],[dry_line]]</f>
        <v>-19.473777759999997</v>
      </c>
      <c r="W430" s="3">
        <f>Table2[[#This Row],[z2]]+Table2[[#This Row],[z]]*Table2[[#This Row],[dry_line]]</f>
        <v>0.71174926000000005</v>
      </c>
      <c r="X430" s="3">
        <f>-Table2[[#This Row],[right3]]+Table2[[#This Row],[dry_line]]</f>
        <v>-5.7926000000000002</v>
      </c>
      <c r="Y430" s="3">
        <f>Table2[[#This Row],[left]]+Table2[[#This Row],[dry_line]]</f>
        <v>9.1824000000000012</v>
      </c>
    </row>
    <row r="431" spans="1:25" hidden="1" x14ac:dyDescent="0.25">
      <c r="A431">
        <v>429</v>
      </c>
      <c r="B431" t="b">
        <f>AND(Table2[[#This Row],[Row Labels]]&gt;=Sheet5!$J$43,Table2[[#This Row],[Row Labels]]&lt;=Sheet5!$K$43)</f>
        <v>0</v>
      </c>
      <c r="C431">
        <v>0.57709999999999995</v>
      </c>
      <c r="D431">
        <f>-Table2[[#This Row],[dry_line]]</f>
        <v>-0.57709999999999995</v>
      </c>
      <c r="E431">
        <v>0.4088</v>
      </c>
      <c r="F431">
        <v>-2.9499999999999998E-2</v>
      </c>
      <c r="G431">
        <v>0.99929999999999997</v>
      </c>
      <c r="H431">
        <v>-2.1700000000000001E-2</v>
      </c>
      <c r="I431">
        <v>374.1995</v>
      </c>
      <c r="J431">
        <v>-20.868500000000001</v>
      </c>
      <c r="K431">
        <v>0.72140000000000004</v>
      </c>
      <c r="L431">
        <v>1</v>
      </c>
      <c r="M431">
        <v>2118.6389999999992</v>
      </c>
      <c r="N431">
        <f>-Table2[[#This Row],[right3]]</f>
        <v>-7.1</v>
      </c>
      <c r="O431">
        <v>7.875</v>
      </c>
      <c r="P431">
        <v>7.1</v>
      </c>
      <c r="Q431">
        <f>Table2[[#This Row],[x2]]+Table2[[#This Row],[x]]*Table2[[#This Row],[right3]]</f>
        <v>373.99005</v>
      </c>
      <c r="R431">
        <f>Table2[[#This Row],[y2]]+Table2[[#This Row],[y]]*Table2[[#This Row],[right3]]</f>
        <v>-13.773470000000001</v>
      </c>
      <c r="S431" s="1">
        <f>Table2[[#This Row],[x2]]-Table2[[#This Row],[x]]*Table2[[#This Row],[left]]</f>
        <v>374.43181249999998</v>
      </c>
      <c r="T431" s="1">
        <f>Table2[[#This Row],[y2]]-Table2[[#This Row],[y]]*Table2[[#This Row],[left]]</f>
        <v>-28.737987500000003</v>
      </c>
      <c r="U431" s="3">
        <f>Table2[[#This Row],[x2]]+Table2[[#This Row],[x]]*Table2[[#This Row],[dry_line]]</f>
        <v>374.18247554999999</v>
      </c>
      <c r="V431" s="3">
        <f>Table2[[#This Row],[y2]]+Table2[[#This Row],[y]]*Table2[[#This Row],[dry_line]]</f>
        <v>-20.29180397</v>
      </c>
      <c r="W431" s="3">
        <f>Table2[[#This Row],[z2]]+Table2[[#This Row],[z]]*Table2[[#This Row],[dry_line]]</f>
        <v>0.70887693000000007</v>
      </c>
      <c r="X431" s="3">
        <f>-Table2[[#This Row],[right3]]+Table2[[#This Row],[dry_line]]</f>
        <v>-6.5228999999999999</v>
      </c>
      <c r="Y431" s="3">
        <f>Table2[[#This Row],[left]]+Table2[[#This Row],[dry_line]]</f>
        <v>8.4520999999999997</v>
      </c>
    </row>
    <row r="432" spans="1:25" hidden="1" x14ac:dyDescent="0.25">
      <c r="A432">
        <v>430</v>
      </c>
      <c r="B432" t="b">
        <f>AND(Table2[[#This Row],[Row Labels]]&gt;=Sheet5!$J$43,Table2[[#This Row],[Row Labels]]&lt;=Sheet5!$K$43)</f>
        <v>0</v>
      </c>
      <c r="C432">
        <v>5.4100000000000002E-2</v>
      </c>
      <c r="D432">
        <f>-Table2[[#This Row],[dry_line]]</f>
        <v>-5.4100000000000002E-2</v>
      </c>
      <c r="E432">
        <v>-0.1648</v>
      </c>
      <c r="F432">
        <v>5.8999999999999999E-3</v>
      </c>
      <c r="G432">
        <v>0.99980000000000002</v>
      </c>
      <c r="H432">
        <v>-1.9800000000000002E-2</v>
      </c>
      <c r="I432">
        <v>369.11369999999999</v>
      </c>
      <c r="J432">
        <v>-20.927299999999999</v>
      </c>
      <c r="K432">
        <v>0.70740000000000003</v>
      </c>
      <c r="L432">
        <v>1</v>
      </c>
      <c r="M432">
        <v>2123.7250000000004</v>
      </c>
      <c r="N432">
        <f>-Table2[[#This Row],[right3]]</f>
        <v>-7.2</v>
      </c>
      <c r="O432">
        <v>7.7750000000000004</v>
      </c>
      <c r="P432">
        <v>7.2</v>
      </c>
      <c r="Q432">
        <f>Table2[[#This Row],[x2]]+Table2[[#This Row],[x]]*Table2[[#This Row],[right3]]</f>
        <v>369.15618000000001</v>
      </c>
      <c r="R432">
        <f>Table2[[#This Row],[y2]]+Table2[[#This Row],[y]]*Table2[[#This Row],[right3]]</f>
        <v>-13.728739999999998</v>
      </c>
      <c r="S432" s="1">
        <f>Table2[[#This Row],[x2]]-Table2[[#This Row],[x]]*Table2[[#This Row],[left]]</f>
        <v>369.06782750000002</v>
      </c>
      <c r="T432" s="1">
        <f>Table2[[#This Row],[y2]]-Table2[[#This Row],[y]]*Table2[[#This Row],[left]]</f>
        <v>-28.700744999999998</v>
      </c>
      <c r="U432" s="3">
        <f>Table2[[#This Row],[x2]]+Table2[[#This Row],[x]]*Table2[[#This Row],[dry_line]]</f>
        <v>369.11401919000002</v>
      </c>
      <c r="V432" s="3">
        <f>Table2[[#This Row],[y2]]+Table2[[#This Row],[y]]*Table2[[#This Row],[dry_line]]</f>
        <v>-20.873210820000001</v>
      </c>
      <c r="W432" s="3">
        <f>Table2[[#This Row],[z2]]+Table2[[#This Row],[z]]*Table2[[#This Row],[dry_line]]</f>
        <v>0.70632882000000008</v>
      </c>
      <c r="X432" s="3">
        <f>-Table2[[#This Row],[right3]]+Table2[[#This Row],[dry_line]]</f>
        <v>-7.1459000000000001</v>
      </c>
      <c r="Y432" s="3">
        <f>Table2[[#This Row],[left]]+Table2[[#This Row],[dry_line]]</f>
        <v>7.8291000000000004</v>
      </c>
    </row>
    <row r="433" spans="1:25" hidden="1" x14ac:dyDescent="0.25">
      <c r="A433">
        <v>431</v>
      </c>
      <c r="B433" t="b">
        <f>AND(Table2[[#This Row],[Row Labels]]&gt;=Sheet5!$J$43,Table2[[#This Row],[Row Labels]]&lt;=Sheet5!$K$43)</f>
        <v>0</v>
      </c>
      <c r="C433">
        <v>-0.42109999999999997</v>
      </c>
      <c r="D433">
        <f>-Table2[[#This Row],[dry_line]]</f>
        <v>0.42109999999999997</v>
      </c>
      <c r="E433">
        <v>-0.65610000000000002</v>
      </c>
      <c r="F433">
        <v>3.9300000000000002E-2</v>
      </c>
      <c r="G433">
        <v>0.99909999999999999</v>
      </c>
      <c r="H433">
        <v>-1.67E-2</v>
      </c>
      <c r="I433">
        <v>364.00130000000001</v>
      </c>
      <c r="J433">
        <v>-20.8093</v>
      </c>
      <c r="K433">
        <v>0.68869999999999998</v>
      </c>
      <c r="L433">
        <v>1</v>
      </c>
      <c r="M433">
        <v>2128.8389999999999</v>
      </c>
      <c r="N433">
        <f>-Table2[[#This Row],[right3]]</f>
        <v>-7.2249999999999996</v>
      </c>
      <c r="O433">
        <v>7.75</v>
      </c>
      <c r="P433">
        <v>7.2249999999999996</v>
      </c>
      <c r="Q433">
        <f>Table2[[#This Row],[x2]]+Table2[[#This Row],[x]]*Table2[[#This Row],[right3]]</f>
        <v>364.28524250000004</v>
      </c>
      <c r="R433">
        <f>Table2[[#This Row],[y2]]+Table2[[#This Row],[y]]*Table2[[#This Row],[right3]]</f>
        <v>-13.590802500000001</v>
      </c>
      <c r="S433" s="1">
        <f>Table2[[#This Row],[x2]]-Table2[[#This Row],[x]]*Table2[[#This Row],[left]]</f>
        <v>363.69672500000001</v>
      </c>
      <c r="T433" s="1">
        <f>Table2[[#This Row],[y2]]-Table2[[#This Row],[y]]*Table2[[#This Row],[left]]</f>
        <v>-28.552325</v>
      </c>
      <c r="U433" s="3">
        <f>Table2[[#This Row],[x2]]+Table2[[#This Row],[x]]*Table2[[#This Row],[dry_line]]</f>
        <v>363.98475077000001</v>
      </c>
      <c r="V433" s="3">
        <f>Table2[[#This Row],[y2]]+Table2[[#This Row],[y]]*Table2[[#This Row],[dry_line]]</f>
        <v>-21.230021010000002</v>
      </c>
      <c r="W433" s="3">
        <f>Table2[[#This Row],[z2]]+Table2[[#This Row],[z]]*Table2[[#This Row],[dry_line]]</f>
        <v>0.69573236999999999</v>
      </c>
      <c r="X433" s="3">
        <f>-Table2[[#This Row],[right3]]+Table2[[#This Row],[dry_line]]</f>
        <v>-7.6460999999999997</v>
      </c>
      <c r="Y433" s="3">
        <f>Table2[[#This Row],[left]]+Table2[[#This Row],[dry_line]]</f>
        <v>7.3289</v>
      </c>
    </row>
    <row r="434" spans="1:25" hidden="1" x14ac:dyDescent="0.25">
      <c r="A434">
        <v>432</v>
      </c>
      <c r="B434" t="b">
        <f>AND(Table2[[#This Row],[Row Labels]]&gt;=Sheet5!$J$43,Table2[[#This Row],[Row Labels]]&lt;=Sheet5!$K$43)</f>
        <v>0</v>
      </c>
      <c r="C434">
        <v>-0.84909999999999997</v>
      </c>
      <c r="D434">
        <f>-Table2[[#This Row],[dry_line]]</f>
        <v>0.84909999999999997</v>
      </c>
      <c r="E434">
        <v>-1.0686</v>
      </c>
      <c r="F434">
        <v>6.9900000000000004E-2</v>
      </c>
      <c r="G434">
        <v>0.99750000000000005</v>
      </c>
      <c r="H434">
        <v>-1.38E-2</v>
      </c>
      <c r="I434">
        <v>358.95269999999999</v>
      </c>
      <c r="J434">
        <v>-20.528600000000001</v>
      </c>
      <c r="K434">
        <v>0.66559999999999997</v>
      </c>
      <c r="L434">
        <v>1</v>
      </c>
      <c r="M434">
        <v>2133.8950000000004</v>
      </c>
      <c r="N434">
        <f>-Table2[[#This Row],[right3]]</f>
        <v>-7.2249999999999996</v>
      </c>
      <c r="O434">
        <v>7.75</v>
      </c>
      <c r="P434">
        <v>7.2249999999999996</v>
      </c>
      <c r="Q434">
        <f>Table2[[#This Row],[x2]]+Table2[[#This Row],[x]]*Table2[[#This Row],[right3]]</f>
        <v>359.45772749999998</v>
      </c>
      <c r="R434">
        <f>Table2[[#This Row],[y2]]+Table2[[#This Row],[y]]*Table2[[#This Row],[right3]]</f>
        <v>-13.3216625</v>
      </c>
      <c r="S434" s="1">
        <f>Table2[[#This Row],[x2]]-Table2[[#This Row],[x]]*Table2[[#This Row],[left]]</f>
        <v>358.41097500000001</v>
      </c>
      <c r="T434" s="1">
        <f>Table2[[#This Row],[y2]]-Table2[[#This Row],[y]]*Table2[[#This Row],[left]]</f>
        <v>-28.259225000000001</v>
      </c>
      <c r="U434" s="3">
        <f>Table2[[#This Row],[x2]]+Table2[[#This Row],[x]]*Table2[[#This Row],[dry_line]]</f>
        <v>358.89334790999999</v>
      </c>
      <c r="V434" s="3">
        <f>Table2[[#This Row],[y2]]+Table2[[#This Row],[y]]*Table2[[#This Row],[dry_line]]</f>
        <v>-21.375577249999999</v>
      </c>
      <c r="W434" s="3">
        <f>Table2[[#This Row],[z2]]+Table2[[#This Row],[z]]*Table2[[#This Row],[dry_line]]</f>
        <v>0.67731757999999997</v>
      </c>
      <c r="X434" s="3">
        <f>-Table2[[#This Row],[right3]]+Table2[[#This Row],[dry_line]]</f>
        <v>-8.0740999999999996</v>
      </c>
      <c r="Y434" s="3">
        <f>Table2[[#This Row],[left]]+Table2[[#This Row],[dry_line]]</f>
        <v>6.9009</v>
      </c>
    </row>
    <row r="435" spans="1:25" hidden="1" x14ac:dyDescent="0.25">
      <c r="A435">
        <v>433</v>
      </c>
      <c r="B435" t="b">
        <f>AND(Table2[[#This Row],[Row Labels]]&gt;=Sheet5!$J$43,Table2[[#This Row],[Row Labels]]&lt;=Sheet5!$K$43)</f>
        <v>0</v>
      </c>
      <c r="C435">
        <v>-1.2039</v>
      </c>
      <c r="D435">
        <f>-Table2[[#This Row],[dry_line]]</f>
        <v>1.2039</v>
      </c>
      <c r="E435">
        <v>-1.4013</v>
      </c>
      <c r="F435">
        <v>9.8100000000000007E-2</v>
      </c>
      <c r="G435">
        <v>0.99509999999999998</v>
      </c>
      <c r="H435">
        <v>-1.1599999999999999E-2</v>
      </c>
      <c r="I435">
        <v>353.79969999999997</v>
      </c>
      <c r="J435">
        <v>-20.095500000000001</v>
      </c>
      <c r="K435">
        <v>0.64949999999999997</v>
      </c>
      <c r="L435">
        <v>1</v>
      </c>
      <c r="M435">
        <v>2139.0660000000007</v>
      </c>
      <c r="N435">
        <f>-Table2[[#This Row],[right3]]</f>
        <v>-7.2249999999999996</v>
      </c>
      <c r="O435">
        <v>7.7750000000000004</v>
      </c>
      <c r="P435">
        <v>7.2249999999999996</v>
      </c>
      <c r="Q435">
        <f>Table2[[#This Row],[x2]]+Table2[[#This Row],[x]]*Table2[[#This Row],[right3]]</f>
        <v>354.50847249999998</v>
      </c>
      <c r="R435">
        <f>Table2[[#This Row],[y2]]+Table2[[#This Row],[y]]*Table2[[#This Row],[right3]]</f>
        <v>-12.905902500000002</v>
      </c>
      <c r="S435" s="1">
        <f>Table2[[#This Row],[x2]]-Table2[[#This Row],[x]]*Table2[[#This Row],[left]]</f>
        <v>353.03697249999999</v>
      </c>
      <c r="T435" s="1">
        <f>Table2[[#This Row],[y2]]-Table2[[#This Row],[y]]*Table2[[#This Row],[left]]</f>
        <v>-27.832402500000001</v>
      </c>
      <c r="U435" s="3">
        <f>Table2[[#This Row],[x2]]+Table2[[#This Row],[x]]*Table2[[#This Row],[dry_line]]</f>
        <v>353.68159740999999</v>
      </c>
      <c r="V435" s="3">
        <f>Table2[[#This Row],[y2]]+Table2[[#This Row],[y]]*Table2[[#This Row],[dry_line]]</f>
        <v>-21.293500890000001</v>
      </c>
      <c r="W435" s="3">
        <f>Table2[[#This Row],[z2]]+Table2[[#This Row],[z]]*Table2[[#This Row],[dry_line]]</f>
        <v>0.66346523999999996</v>
      </c>
      <c r="X435" s="3">
        <f>-Table2[[#This Row],[right3]]+Table2[[#This Row],[dry_line]]</f>
        <v>-8.4288999999999987</v>
      </c>
      <c r="Y435" s="3">
        <f>Table2[[#This Row],[left]]+Table2[[#This Row],[dry_line]]</f>
        <v>6.5711000000000004</v>
      </c>
    </row>
    <row r="436" spans="1:25" hidden="1" x14ac:dyDescent="0.25">
      <c r="A436">
        <v>434</v>
      </c>
      <c r="B436" t="b">
        <f>AND(Table2[[#This Row],[Row Labels]]&gt;=Sheet5!$J$43,Table2[[#This Row],[Row Labels]]&lt;=Sheet5!$K$43)</f>
        <v>0</v>
      </c>
      <c r="C436">
        <v>-1.5378000000000001</v>
      </c>
      <c r="D436">
        <f>-Table2[[#This Row],[dry_line]]</f>
        <v>1.5378000000000001</v>
      </c>
      <c r="E436">
        <v>-1.6418999999999999</v>
      </c>
      <c r="F436">
        <v>0.12609999999999999</v>
      </c>
      <c r="G436">
        <v>0.99199999999999999</v>
      </c>
      <c r="H436">
        <v>-8.3999999999999995E-3</v>
      </c>
      <c r="I436">
        <v>348.62479999999999</v>
      </c>
      <c r="J436">
        <v>-19.510300000000001</v>
      </c>
      <c r="K436">
        <v>0.62819999999999998</v>
      </c>
      <c r="L436">
        <v>1</v>
      </c>
      <c r="M436">
        <v>2144.2739999999994</v>
      </c>
      <c r="N436">
        <f>-Table2[[#This Row],[right3]]</f>
        <v>-7.1749999999999998</v>
      </c>
      <c r="O436">
        <v>7.8</v>
      </c>
      <c r="P436">
        <v>7.1749999999999998</v>
      </c>
      <c r="Q436">
        <f>Table2[[#This Row],[x2]]+Table2[[#This Row],[x]]*Table2[[#This Row],[right3]]</f>
        <v>349.52956749999998</v>
      </c>
      <c r="R436">
        <f>Table2[[#This Row],[y2]]+Table2[[#This Row],[y]]*Table2[[#This Row],[right3]]</f>
        <v>-12.392700000000001</v>
      </c>
      <c r="S436" s="1">
        <f>Table2[[#This Row],[x2]]-Table2[[#This Row],[x]]*Table2[[#This Row],[left]]</f>
        <v>347.64121999999998</v>
      </c>
      <c r="T436" s="1">
        <f>Table2[[#This Row],[y2]]-Table2[[#This Row],[y]]*Table2[[#This Row],[left]]</f>
        <v>-27.247900000000001</v>
      </c>
      <c r="U436" s="3">
        <f>Table2[[#This Row],[x2]]+Table2[[#This Row],[x]]*Table2[[#This Row],[dry_line]]</f>
        <v>348.43088341999999</v>
      </c>
      <c r="V436" s="3">
        <f>Table2[[#This Row],[y2]]+Table2[[#This Row],[y]]*Table2[[#This Row],[dry_line]]</f>
        <v>-21.035797600000002</v>
      </c>
      <c r="W436" s="3">
        <f>Table2[[#This Row],[z2]]+Table2[[#This Row],[z]]*Table2[[#This Row],[dry_line]]</f>
        <v>0.64111752</v>
      </c>
      <c r="X436" s="3">
        <f>-Table2[[#This Row],[right3]]+Table2[[#This Row],[dry_line]]</f>
        <v>-8.7127999999999997</v>
      </c>
      <c r="Y436" s="3">
        <f>Table2[[#This Row],[left]]+Table2[[#This Row],[dry_line]]</f>
        <v>6.2622</v>
      </c>
    </row>
    <row r="437" spans="1:25" hidden="1" x14ac:dyDescent="0.25">
      <c r="A437">
        <v>435</v>
      </c>
      <c r="B437" t="b">
        <f>AND(Table2[[#This Row],[Row Labels]]&gt;=Sheet5!$J$43,Table2[[#This Row],[Row Labels]]&lt;=Sheet5!$K$43)</f>
        <v>0</v>
      </c>
      <c r="C437">
        <v>-1.8272999999999999</v>
      </c>
      <c r="D437">
        <f>-Table2[[#This Row],[dry_line]]</f>
        <v>1.8272999999999999</v>
      </c>
      <c r="E437">
        <v>-1.7978000000000001</v>
      </c>
      <c r="F437">
        <v>0.15290000000000001</v>
      </c>
      <c r="G437">
        <v>0.98819999999999997</v>
      </c>
      <c r="H437">
        <v>-6.3E-3</v>
      </c>
      <c r="I437">
        <v>343.51990000000001</v>
      </c>
      <c r="J437">
        <v>-18.788699999999999</v>
      </c>
      <c r="K437">
        <v>0.61299999999999999</v>
      </c>
      <c r="L437">
        <v>1</v>
      </c>
      <c r="M437">
        <v>2149.4300000000003</v>
      </c>
      <c r="N437">
        <f>-Table2[[#This Row],[right3]]</f>
        <v>-7.125</v>
      </c>
      <c r="O437">
        <v>7.85</v>
      </c>
      <c r="P437">
        <v>7.125</v>
      </c>
      <c r="Q437">
        <f>Table2[[#This Row],[x2]]+Table2[[#This Row],[x]]*Table2[[#This Row],[right3]]</f>
        <v>344.60931249999999</v>
      </c>
      <c r="R437">
        <f>Table2[[#This Row],[y2]]+Table2[[#This Row],[y]]*Table2[[#This Row],[right3]]</f>
        <v>-11.747774999999999</v>
      </c>
      <c r="S437" s="1">
        <f>Table2[[#This Row],[x2]]-Table2[[#This Row],[x]]*Table2[[#This Row],[left]]</f>
        <v>342.31963500000001</v>
      </c>
      <c r="T437" s="1">
        <f>Table2[[#This Row],[y2]]-Table2[[#This Row],[y]]*Table2[[#This Row],[left]]</f>
        <v>-26.546069999999997</v>
      </c>
      <c r="U437" s="3">
        <f>Table2[[#This Row],[x2]]+Table2[[#This Row],[x]]*Table2[[#This Row],[dry_line]]</f>
        <v>343.24050583000002</v>
      </c>
      <c r="V437" s="3">
        <f>Table2[[#This Row],[y2]]+Table2[[#This Row],[y]]*Table2[[#This Row],[dry_line]]</f>
        <v>-20.594437859999999</v>
      </c>
      <c r="W437" s="3">
        <f>Table2[[#This Row],[z2]]+Table2[[#This Row],[z]]*Table2[[#This Row],[dry_line]]</f>
        <v>0.62451199000000002</v>
      </c>
      <c r="X437" s="3">
        <f>-Table2[[#This Row],[right3]]+Table2[[#This Row],[dry_line]]</f>
        <v>-8.9522999999999993</v>
      </c>
      <c r="Y437" s="3">
        <f>Table2[[#This Row],[left]]+Table2[[#This Row],[dry_line]]</f>
        <v>6.0226999999999995</v>
      </c>
    </row>
    <row r="438" spans="1:25" hidden="1" x14ac:dyDescent="0.25">
      <c r="A438">
        <v>436</v>
      </c>
      <c r="B438" t="b">
        <f>AND(Table2[[#This Row],[Row Labels]]&gt;=Sheet5!$J$43,Table2[[#This Row],[Row Labels]]&lt;=Sheet5!$K$43)</f>
        <v>0</v>
      </c>
      <c r="C438">
        <v>-2.0764999999999998</v>
      </c>
      <c r="D438">
        <f>-Table2[[#This Row],[dry_line]]</f>
        <v>2.0764999999999998</v>
      </c>
      <c r="E438">
        <v>-1.8980999999999999</v>
      </c>
      <c r="F438">
        <v>0.1792</v>
      </c>
      <c r="G438">
        <v>0.98380000000000001</v>
      </c>
      <c r="H438">
        <v>-4.3E-3</v>
      </c>
      <c r="I438">
        <v>338.50970000000001</v>
      </c>
      <c r="J438">
        <v>-17.945699999999999</v>
      </c>
      <c r="K438">
        <v>0.59830000000000005</v>
      </c>
      <c r="L438">
        <v>1</v>
      </c>
      <c r="M438">
        <v>2154.5110000000004</v>
      </c>
      <c r="N438">
        <f>-Table2[[#This Row],[right3]]</f>
        <v>-7.05</v>
      </c>
      <c r="O438">
        <v>7.9249999999999998</v>
      </c>
      <c r="P438">
        <v>7.05</v>
      </c>
      <c r="Q438">
        <f>Table2[[#This Row],[x2]]+Table2[[#This Row],[x]]*Table2[[#This Row],[right3]]</f>
        <v>339.77305999999999</v>
      </c>
      <c r="R438">
        <f>Table2[[#This Row],[y2]]+Table2[[#This Row],[y]]*Table2[[#This Row],[right3]]</f>
        <v>-11.009909999999998</v>
      </c>
      <c r="S438" s="1">
        <f>Table2[[#This Row],[x2]]-Table2[[#This Row],[x]]*Table2[[#This Row],[left]]</f>
        <v>337.08954</v>
      </c>
      <c r="T438" s="1">
        <f>Table2[[#This Row],[y2]]-Table2[[#This Row],[y]]*Table2[[#This Row],[left]]</f>
        <v>-25.742314999999998</v>
      </c>
      <c r="U438" s="3">
        <f>Table2[[#This Row],[x2]]+Table2[[#This Row],[x]]*Table2[[#This Row],[dry_line]]</f>
        <v>338.13759120000003</v>
      </c>
      <c r="V438" s="3">
        <f>Table2[[#This Row],[y2]]+Table2[[#This Row],[y]]*Table2[[#This Row],[dry_line]]</f>
        <v>-19.988560699999997</v>
      </c>
      <c r="W438" s="3">
        <f>Table2[[#This Row],[z2]]+Table2[[#This Row],[z]]*Table2[[#This Row],[dry_line]]</f>
        <v>0.6072289500000001</v>
      </c>
      <c r="X438" s="3">
        <f>-Table2[[#This Row],[right3]]+Table2[[#This Row],[dry_line]]</f>
        <v>-9.1265000000000001</v>
      </c>
      <c r="Y438" s="3">
        <f>Table2[[#This Row],[left]]+Table2[[#This Row],[dry_line]]</f>
        <v>5.8484999999999996</v>
      </c>
    </row>
    <row r="439" spans="1:25" hidden="1" x14ac:dyDescent="0.25">
      <c r="A439">
        <v>437</v>
      </c>
      <c r="B439" t="b">
        <f>AND(Table2[[#This Row],[Row Labels]]&gt;=Sheet5!$J$43,Table2[[#This Row],[Row Labels]]&lt;=Sheet5!$K$43)</f>
        <v>0</v>
      </c>
      <c r="C439">
        <v>-2.3056000000000001</v>
      </c>
      <c r="D439">
        <f>-Table2[[#This Row],[dry_line]]</f>
        <v>2.3056000000000001</v>
      </c>
      <c r="E439">
        <v>-2.0059999999999998</v>
      </c>
      <c r="F439">
        <v>0.2049</v>
      </c>
      <c r="G439">
        <v>0.9788</v>
      </c>
      <c r="H439">
        <v>-2.2000000000000001E-3</v>
      </c>
      <c r="I439">
        <v>333.3931</v>
      </c>
      <c r="J439">
        <v>-16.944099999999999</v>
      </c>
      <c r="K439">
        <v>0.58409999999999995</v>
      </c>
      <c r="L439">
        <v>1</v>
      </c>
      <c r="M439">
        <v>2159.7240000000002</v>
      </c>
      <c r="N439">
        <f>-Table2[[#This Row],[right3]]</f>
        <v>-6.9749999999999996</v>
      </c>
      <c r="O439">
        <v>9.1</v>
      </c>
      <c r="P439">
        <v>6.9749999999999996</v>
      </c>
      <c r="Q439">
        <f>Table2[[#This Row],[x2]]+Table2[[#This Row],[x]]*Table2[[#This Row],[right3]]</f>
        <v>334.82227749999998</v>
      </c>
      <c r="R439">
        <f>Table2[[#This Row],[y2]]+Table2[[#This Row],[y]]*Table2[[#This Row],[right3]]</f>
        <v>-10.116969999999998</v>
      </c>
      <c r="S439" s="1">
        <f>Table2[[#This Row],[x2]]-Table2[[#This Row],[x]]*Table2[[#This Row],[left]]</f>
        <v>331.52850999999998</v>
      </c>
      <c r="T439" s="1">
        <f>Table2[[#This Row],[y2]]-Table2[[#This Row],[y]]*Table2[[#This Row],[left]]</f>
        <v>-25.851179999999999</v>
      </c>
      <c r="U439" s="3">
        <f>Table2[[#This Row],[x2]]+Table2[[#This Row],[x]]*Table2[[#This Row],[dry_line]]</f>
        <v>332.92068255999999</v>
      </c>
      <c r="V439" s="3">
        <f>Table2[[#This Row],[y2]]+Table2[[#This Row],[y]]*Table2[[#This Row],[dry_line]]</f>
        <v>-19.20082128</v>
      </c>
      <c r="W439" s="3">
        <f>Table2[[#This Row],[z2]]+Table2[[#This Row],[z]]*Table2[[#This Row],[dry_line]]</f>
        <v>0.58917231999999997</v>
      </c>
      <c r="X439" s="3">
        <f>-Table2[[#This Row],[right3]]+Table2[[#This Row],[dry_line]]</f>
        <v>-9.2805999999999997</v>
      </c>
      <c r="Y439" s="3">
        <f>Table2[[#This Row],[left]]+Table2[[#This Row],[dry_line]]</f>
        <v>6.7943999999999996</v>
      </c>
    </row>
    <row r="440" spans="1:25" hidden="1" x14ac:dyDescent="0.25">
      <c r="A440">
        <v>438</v>
      </c>
      <c r="B440" t="b">
        <f>AND(Table2[[#This Row],[Row Labels]]&gt;=Sheet5!$J$43,Table2[[#This Row],[Row Labels]]&lt;=Sheet5!$K$43)</f>
        <v>0</v>
      </c>
      <c r="C440">
        <v>-2.4990999999999999</v>
      </c>
      <c r="D440">
        <f>-Table2[[#This Row],[dry_line]]</f>
        <v>2.4990999999999999</v>
      </c>
      <c r="E440">
        <v>-2.1429</v>
      </c>
      <c r="F440">
        <v>0.2296</v>
      </c>
      <c r="G440">
        <v>0.97330000000000005</v>
      </c>
      <c r="H440">
        <v>-1.9E-3</v>
      </c>
      <c r="I440">
        <v>328.48520000000002</v>
      </c>
      <c r="J440">
        <v>-15.8475</v>
      </c>
      <c r="K440">
        <v>0.58440000000000003</v>
      </c>
      <c r="L440">
        <v>1</v>
      </c>
      <c r="M440">
        <v>2164.7530000000006</v>
      </c>
      <c r="N440">
        <f>-Table2[[#This Row],[right3]]</f>
        <v>-6.9</v>
      </c>
      <c r="O440">
        <v>9.3000000000000007</v>
      </c>
      <c r="P440">
        <v>6.9</v>
      </c>
      <c r="Q440">
        <f>Table2[[#This Row],[x2]]+Table2[[#This Row],[x]]*Table2[[#This Row],[right3]]</f>
        <v>330.06944000000004</v>
      </c>
      <c r="R440">
        <f>Table2[[#This Row],[y2]]+Table2[[#This Row],[y]]*Table2[[#This Row],[right3]]</f>
        <v>-9.1317299999999992</v>
      </c>
      <c r="S440" s="1">
        <f>Table2[[#This Row],[x2]]-Table2[[#This Row],[x]]*Table2[[#This Row],[left]]</f>
        <v>326.34992</v>
      </c>
      <c r="T440" s="1">
        <f>Table2[[#This Row],[y2]]-Table2[[#This Row],[y]]*Table2[[#This Row],[left]]</f>
        <v>-24.899190000000001</v>
      </c>
      <c r="U440" s="3">
        <f>Table2[[#This Row],[x2]]+Table2[[#This Row],[x]]*Table2[[#This Row],[dry_line]]</f>
        <v>327.91140664</v>
      </c>
      <c r="V440" s="3">
        <f>Table2[[#This Row],[y2]]+Table2[[#This Row],[y]]*Table2[[#This Row],[dry_line]]</f>
        <v>-18.279874030000002</v>
      </c>
      <c r="W440" s="3">
        <f>Table2[[#This Row],[z2]]+Table2[[#This Row],[z]]*Table2[[#This Row],[dry_line]]</f>
        <v>0.58914829000000002</v>
      </c>
      <c r="X440" s="3">
        <f>-Table2[[#This Row],[right3]]+Table2[[#This Row],[dry_line]]</f>
        <v>-9.3991000000000007</v>
      </c>
      <c r="Y440" s="3">
        <f>Table2[[#This Row],[left]]+Table2[[#This Row],[dry_line]]</f>
        <v>6.8009000000000004</v>
      </c>
    </row>
    <row r="441" spans="1:25" hidden="1" x14ac:dyDescent="0.25">
      <c r="A441">
        <v>439</v>
      </c>
      <c r="B441" t="b">
        <f>AND(Table2[[#This Row],[Row Labels]]&gt;=Sheet5!$J$43,Table2[[#This Row],[Row Labels]]&lt;=Sheet5!$K$43)</f>
        <v>0</v>
      </c>
      <c r="C441">
        <v>-2.7265999999999999</v>
      </c>
      <c r="D441">
        <f>-Table2[[#This Row],[dry_line]]</f>
        <v>2.7265999999999999</v>
      </c>
      <c r="E441">
        <v>-2.2940999999999998</v>
      </c>
      <c r="F441">
        <v>0.25130000000000002</v>
      </c>
      <c r="G441">
        <v>0.96789999999999998</v>
      </c>
      <c r="H441">
        <v>2.0000000000000001E-4</v>
      </c>
      <c r="I441">
        <v>323.60730000000001</v>
      </c>
      <c r="J441">
        <v>-14.635400000000001</v>
      </c>
      <c r="K441">
        <v>0.5736</v>
      </c>
      <c r="L441">
        <v>1</v>
      </c>
      <c r="M441">
        <v>2169.7800000000007</v>
      </c>
      <c r="N441">
        <f>-Table2[[#This Row],[right3]]</f>
        <v>-6.8250000000000002</v>
      </c>
      <c r="O441">
        <v>9.25</v>
      </c>
      <c r="P441">
        <v>6.8250000000000002</v>
      </c>
      <c r="Q441">
        <f>Table2[[#This Row],[x2]]+Table2[[#This Row],[x]]*Table2[[#This Row],[right3]]</f>
        <v>325.32242250000002</v>
      </c>
      <c r="R441">
        <f>Table2[[#This Row],[y2]]+Table2[[#This Row],[y]]*Table2[[#This Row],[right3]]</f>
        <v>-8.0294825000000003</v>
      </c>
      <c r="S441" s="1">
        <f>Table2[[#This Row],[x2]]-Table2[[#This Row],[x]]*Table2[[#This Row],[left]]</f>
        <v>321.28277500000002</v>
      </c>
      <c r="T441" s="1">
        <f>Table2[[#This Row],[y2]]-Table2[[#This Row],[y]]*Table2[[#This Row],[left]]</f>
        <v>-23.588475000000003</v>
      </c>
      <c r="U441" s="3">
        <f>Table2[[#This Row],[x2]]+Table2[[#This Row],[x]]*Table2[[#This Row],[dry_line]]</f>
        <v>322.92210542000004</v>
      </c>
      <c r="V441" s="3">
        <f>Table2[[#This Row],[y2]]+Table2[[#This Row],[y]]*Table2[[#This Row],[dry_line]]</f>
        <v>-17.274476140000001</v>
      </c>
      <c r="W441" s="3">
        <f>Table2[[#This Row],[z2]]+Table2[[#This Row],[z]]*Table2[[#This Row],[dry_line]]</f>
        <v>0.57305468000000004</v>
      </c>
      <c r="X441" s="3">
        <f>-Table2[[#This Row],[right3]]+Table2[[#This Row],[dry_line]]</f>
        <v>-9.5516000000000005</v>
      </c>
      <c r="Y441" s="3">
        <f>Table2[[#This Row],[left]]+Table2[[#This Row],[dry_line]]</f>
        <v>6.5234000000000005</v>
      </c>
    </row>
    <row r="442" spans="1:25" hidden="1" x14ac:dyDescent="0.25">
      <c r="A442">
        <v>440</v>
      </c>
      <c r="B442" t="b">
        <f>AND(Table2[[#This Row],[Row Labels]]&gt;=Sheet5!$J$43,Table2[[#This Row],[Row Labels]]&lt;=Sheet5!$K$43)</f>
        <v>0</v>
      </c>
      <c r="C442">
        <v>-2.9356</v>
      </c>
      <c r="D442">
        <f>-Table2[[#This Row],[dry_line]]</f>
        <v>2.9356</v>
      </c>
      <c r="E442">
        <v>-2.4234</v>
      </c>
      <c r="F442">
        <v>0.27229999999999999</v>
      </c>
      <c r="G442">
        <v>0.96220000000000006</v>
      </c>
      <c r="H442">
        <v>8.0000000000000004E-4</v>
      </c>
      <c r="I442">
        <v>318.75619999999998</v>
      </c>
      <c r="J442">
        <v>-13.321999999999999</v>
      </c>
      <c r="K442">
        <v>0.57740000000000002</v>
      </c>
      <c r="L442">
        <v>1</v>
      </c>
      <c r="M442">
        <v>2174.8050000000003</v>
      </c>
      <c r="N442">
        <f>-Table2[[#This Row],[right3]]</f>
        <v>-6.7750000000000004</v>
      </c>
      <c r="O442">
        <v>9.2750000000000004</v>
      </c>
      <c r="P442">
        <v>6.7750000000000004</v>
      </c>
      <c r="Q442">
        <f>Table2[[#This Row],[x2]]+Table2[[#This Row],[x]]*Table2[[#This Row],[right3]]</f>
        <v>320.60103249999997</v>
      </c>
      <c r="R442">
        <f>Table2[[#This Row],[y2]]+Table2[[#This Row],[y]]*Table2[[#This Row],[right3]]</f>
        <v>-6.8030949999999981</v>
      </c>
      <c r="S442" s="1">
        <f>Table2[[#This Row],[x2]]-Table2[[#This Row],[x]]*Table2[[#This Row],[left]]</f>
        <v>316.23061749999999</v>
      </c>
      <c r="T442" s="1">
        <f>Table2[[#This Row],[y2]]-Table2[[#This Row],[y]]*Table2[[#This Row],[left]]</f>
        <v>-22.246404999999999</v>
      </c>
      <c r="U442" s="3">
        <f>Table2[[#This Row],[x2]]+Table2[[#This Row],[x]]*Table2[[#This Row],[dry_line]]</f>
        <v>317.95683611999999</v>
      </c>
      <c r="V442" s="3">
        <f>Table2[[#This Row],[y2]]+Table2[[#This Row],[y]]*Table2[[#This Row],[dry_line]]</f>
        <v>-16.14663432</v>
      </c>
      <c r="W442" s="3">
        <f>Table2[[#This Row],[z2]]+Table2[[#This Row],[z]]*Table2[[#This Row],[dry_line]]</f>
        <v>0.57505152000000004</v>
      </c>
      <c r="X442" s="3">
        <f>-Table2[[#This Row],[right3]]+Table2[[#This Row],[dry_line]]</f>
        <v>-9.7105999999999995</v>
      </c>
      <c r="Y442" s="3">
        <f>Table2[[#This Row],[left]]+Table2[[#This Row],[dry_line]]</f>
        <v>6.3394000000000004</v>
      </c>
    </row>
    <row r="443" spans="1:25" hidden="1" x14ac:dyDescent="0.25">
      <c r="A443">
        <v>441</v>
      </c>
      <c r="B443" t="b">
        <f>AND(Table2[[#This Row],[Row Labels]]&gt;=Sheet5!$J$43,Table2[[#This Row],[Row Labels]]&lt;=Sheet5!$K$43)</f>
        <v>0</v>
      </c>
      <c r="C443">
        <v>-3.16</v>
      </c>
      <c r="D443">
        <f>-Table2[[#This Row],[dry_line]]</f>
        <v>3.16</v>
      </c>
      <c r="E443">
        <v>-2.5097</v>
      </c>
      <c r="F443">
        <v>0.29249999999999998</v>
      </c>
      <c r="G443">
        <v>0.95630000000000004</v>
      </c>
      <c r="H443">
        <v>1.4E-3</v>
      </c>
      <c r="I443">
        <v>313.85160000000002</v>
      </c>
      <c r="J443">
        <v>-11.874599999999999</v>
      </c>
      <c r="K443">
        <v>0.58509999999999995</v>
      </c>
      <c r="L443">
        <v>1</v>
      </c>
      <c r="M443">
        <v>2179.9189999999999</v>
      </c>
      <c r="N443">
        <f>-Table2[[#This Row],[right3]]</f>
        <v>-6.7249999999999996</v>
      </c>
      <c r="O443">
        <v>9.375</v>
      </c>
      <c r="P443">
        <v>6.7249999999999996</v>
      </c>
      <c r="Q443">
        <f>Table2[[#This Row],[x2]]+Table2[[#This Row],[x]]*Table2[[#This Row],[right3]]</f>
        <v>315.81866250000002</v>
      </c>
      <c r="R443">
        <f>Table2[[#This Row],[y2]]+Table2[[#This Row],[y]]*Table2[[#This Row],[right3]]</f>
        <v>-5.4434824999999991</v>
      </c>
      <c r="S443" s="1">
        <f>Table2[[#This Row],[x2]]-Table2[[#This Row],[x]]*Table2[[#This Row],[left]]</f>
        <v>311.10941250000002</v>
      </c>
      <c r="T443" s="1">
        <f>Table2[[#This Row],[y2]]-Table2[[#This Row],[y]]*Table2[[#This Row],[left]]</f>
        <v>-20.839912499999997</v>
      </c>
      <c r="U443" s="3">
        <f>Table2[[#This Row],[x2]]+Table2[[#This Row],[x]]*Table2[[#This Row],[dry_line]]</f>
        <v>312.9273</v>
      </c>
      <c r="V443" s="3">
        <f>Table2[[#This Row],[y2]]+Table2[[#This Row],[y]]*Table2[[#This Row],[dry_line]]</f>
        <v>-14.896507999999999</v>
      </c>
      <c r="W443" s="3">
        <f>Table2[[#This Row],[z2]]+Table2[[#This Row],[z]]*Table2[[#This Row],[dry_line]]</f>
        <v>0.58067599999999997</v>
      </c>
      <c r="X443" s="3">
        <f>-Table2[[#This Row],[right3]]+Table2[[#This Row],[dry_line]]</f>
        <v>-9.8849999999999998</v>
      </c>
      <c r="Y443" s="3">
        <f>Table2[[#This Row],[left]]+Table2[[#This Row],[dry_line]]</f>
        <v>6.2149999999999999</v>
      </c>
    </row>
    <row r="444" spans="1:25" hidden="1" x14ac:dyDescent="0.25">
      <c r="A444">
        <v>442</v>
      </c>
      <c r="B444" t="b">
        <f>AND(Table2[[#This Row],[Row Labels]]&gt;=Sheet5!$J$43,Table2[[#This Row],[Row Labels]]&lt;=Sheet5!$K$43)</f>
        <v>0</v>
      </c>
      <c r="C444">
        <v>-3.3511000000000002</v>
      </c>
      <c r="D444">
        <f>-Table2[[#This Row],[dry_line]]</f>
        <v>3.3511000000000002</v>
      </c>
      <c r="E444">
        <v>-2.5567000000000002</v>
      </c>
      <c r="F444">
        <v>0.311</v>
      </c>
      <c r="G444">
        <v>0.95040000000000002</v>
      </c>
      <c r="H444">
        <v>2.0999999999999999E-3</v>
      </c>
      <c r="I444">
        <v>308.97370000000001</v>
      </c>
      <c r="J444">
        <v>-10.33</v>
      </c>
      <c r="K444">
        <v>0.59750000000000003</v>
      </c>
      <c r="L444">
        <v>1</v>
      </c>
      <c r="M444">
        <v>2185.0360000000001</v>
      </c>
      <c r="N444">
        <f>-Table2[[#This Row],[right3]]</f>
        <v>-6.7</v>
      </c>
      <c r="O444">
        <v>9.3000000000000007</v>
      </c>
      <c r="P444">
        <v>6.7</v>
      </c>
      <c r="Q444">
        <f>Table2[[#This Row],[x2]]+Table2[[#This Row],[x]]*Table2[[#This Row],[right3]]</f>
        <v>311.05740000000003</v>
      </c>
      <c r="R444">
        <f>Table2[[#This Row],[y2]]+Table2[[#This Row],[y]]*Table2[[#This Row],[right3]]</f>
        <v>-3.9623200000000001</v>
      </c>
      <c r="S444" s="1">
        <f>Table2[[#This Row],[x2]]-Table2[[#This Row],[x]]*Table2[[#This Row],[left]]</f>
        <v>306.08140000000003</v>
      </c>
      <c r="T444" s="1">
        <f>Table2[[#This Row],[y2]]-Table2[[#This Row],[y]]*Table2[[#This Row],[left]]</f>
        <v>-19.16872</v>
      </c>
      <c r="U444" s="3">
        <f>Table2[[#This Row],[x2]]+Table2[[#This Row],[x]]*Table2[[#This Row],[dry_line]]</f>
        <v>307.93150789999999</v>
      </c>
      <c r="V444" s="3">
        <f>Table2[[#This Row],[y2]]+Table2[[#This Row],[y]]*Table2[[#This Row],[dry_line]]</f>
        <v>-13.51488544</v>
      </c>
      <c r="W444" s="3">
        <f>Table2[[#This Row],[z2]]+Table2[[#This Row],[z]]*Table2[[#This Row],[dry_line]]</f>
        <v>0.59046269000000007</v>
      </c>
      <c r="X444" s="3">
        <f>-Table2[[#This Row],[right3]]+Table2[[#This Row],[dry_line]]</f>
        <v>-10.0511</v>
      </c>
      <c r="Y444" s="3">
        <f>Table2[[#This Row],[left]]+Table2[[#This Row],[dry_line]]</f>
        <v>5.9489000000000001</v>
      </c>
    </row>
    <row r="445" spans="1:25" hidden="1" x14ac:dyDescent="0.25">
      <c r="A445">
        <v>443</v>
      </c>
      <c r="B445" t="b">
        <f>AND(Table2[[#This Row],[Row Labels]]&gt;=Sheet5!$J$43,Table2[[#This Row],[Row Labels]]&lt;=Sheet5!$K$43)</f>
        <v>0</v>
      </c>
      <c r="C445">
        <v>-3.4956</v>
      </c>
      <c r="D445">
        <f>-Table2[[#This Row],[dry_line]]</f>
        <v>3.4956</v>
      </c>
      <c r="E445">
        <v>-2.5847000000000002</v>
      </c>
      <c r="F445">
        <v>0.32819999999999999</v>
      </c>
      <c r="G445">
        <v>0.9446</v>
      </c>
      <c r="H445">
        <v>3.0000000000000001E-3</v>
      </c>
      <c r="I445">
        <v>304.12639999999999</v>
      </c>
      <c r="J445">
        <v>-8.6923999999999992</v>
      </c>
      <c r="K445">
        <v>0.6159</v>
      </c>
      <c r="L445">
        <v>1</v>
      </c>
      <c r="M445">
        <v>2190.152</v>
      </c>
      <c r="N445">
        <f>-Table2[[#This Row],[right3]]</f>
        <v>-6.7</v>
      </c>
      <c r="O445">
        <v>9.4499999999999993</v>
      </c>
      <c r="P445">
        <v>6.7</v>
      </c>
      <c r="Q445">
        <f>Table2[[#This Row],[x2]]+Table2[[#This Row],[x]]*Table2[[#This Row],[right3]]</f>
        <v>306.32533999999998</v>
      </c>
      <c r="R445">
        <f>Table2[[#This Row],[y2]]+Table2[[#This Row],[y]]*Table2[[#This Row],[right3]]</f>
        <v>-2.3635799999999989</v>
      </c>
      <c r="S445" s="1">
        <f>Table2[[#This Row],[x2]]-Table2[[#This Row],[x]]*Table2[[#This Row],[left]]</f>
        <v>301.02490999999998</v>
      </c>
      <c r="T445" s="1">
        <f>Table2[[#This Row],[y2]]-Table2[[#This Row],[y]]*Table2[[#This Row],[left]]</f>
        <v>-17.618870000000001</v>
      </c>
      <c r="U445" s="3">
        <f>Table2[[#This Row],[x2]]+Table2[[#This Row],[x]]*Table2[[#This Row],[dry_line]]</f>
        <v>302.97914407999997</v>
      </c>
      <c r="V445" s="3">
        <f>Table2[[#This Row],[y2]]+Table2[[#This Row],[y]]*Table2[[#This Row],[dry_line]]</f>
        <v>-11.99434376</v>
      </c>
      <c r="W445" s="3">
        <f>Table2[[#This Row],[z2]]+Table2[[#This Row],[z]]*Table2[[#This Row],[dry_line]]</f>
        <v>0.60541319999999998</v>
      </c>
      <c r="X445" s="3">
        <f>-Table2[[#This Row],[right3]]+Table2[[#This Row],[dry_line]]</f>
        <v>-10.195600000000001</v>
      </c>
      <c r="Y445" s="3">
        <f>Table2[[#This Row],[left]]+Table2[[#This Row],[dry_line]]</f>
        <v>5.9543999999999997</v>
      </c>
    </row>
    <row r="446" spans="1:25" hidden="1" x14ac:dyDescent="0.25">
      <c r="A446">
        <v>444</v>
      </c>
      <c r="B446" t="b">
        <f>AND(Table2[[#This Row],[Row Labels]]&gt;=Sheet5!$J$43,Table2[[#This Row],[Row Labels]]&lt;=Sheet5!$K$43)</f>
        <v>0</v>
      </c>
      <c r="C446">
        <v>-3.5629</v>
      </c>
      <c r="D446">
        <f>-Table2[[#This Row],[dry_line]]</f>
        <v>3.5629</v>
      </c>
      <c r="E446">
        <v>-2.6006999999999998</v>
      </c>
      <c r="F446">
        <v>0.3448</v>
      </c>
      <c r="G446">
        <v>0.93869999999999998</v>
      </c>
      <c r="H446">
        <v>3.7000000000000002E-3</v>
      </c>
      <c r="I446">
        <v>299.31200000000001</v>
      </c>
      <c r="J446">
        <v>-6.9728000000000003</v>
      </c>
      <c r="K446">
        <v>0.64219999999999999</v>
      </c>
      <c r="L446">
        <v>1</v>
      </c>
      <c r="M446">
        <v>2195.2649999999994</v>
      </c>
      <c r="N446">
        <f>-Table2[[#This Row],[right3]]</f>
        <v>-6.75</v>
      </c>
      <c r="O446">
        <v>8.5250000000000004</v>
      </c>
      <c r="P446">
        <v>6.75</v>
      </c>
      <c r="Q446">
        <f>Table2[[#This Row],[x2]]+Table2[[#This Row],[x]]*Table2[[#This Row],[right3]]</f>
        <v>301.63940000000002</v>
      </c>
      <c r="R446">
        <f>Table2[[#This Row],[y2]]+Table2[[#This Row],[y]]*Table2[[#This Row],[right3]]</f>
        <v>-0.63657500000000056</v>
      </c>
      <c r="S446" s="1">
        <f>Table2[[#This Row],[x2]]-Table2[[#This Row],[x]]*Table2[[#This Row],[left]]</f>
        <v>296.37258000000003</v>
      </c>
      <c r="T446" s="1">
        <f>Table2[[#This Row],[y2]]-Table2[[#This Row],[y]]*Table2[[#This Row],[left]]</f>
        <v>-14.975217499999999</v>
      </c>
      <c r="U446" s="3">
        <f>Table2[[#This Row],[x2]]+Table2[[#This Row],[x]]*Table2[[#This Row],[dry_line]]</f>
        <v>298.08351207999999</v>
      </c>
      <c r="V446" s="3">
        <f>Table2[[#This Row],[y2]]+Table2[[#This Row],[y]]*Table2[[#This Row],[dry_line]]</f>
        <v>-10.31729423</v>
      </c>
      <c r="W446" s="3">
        <f>Table2[[#This Row],[z2]]+Table2[[#This Row],[z]]*Table2[[#This Row],[dry_line]]</f>
        <v>0.62901726999999996</v>
      </c>
      <c r="X446" s="3">
        <f>-Table2[[#This Row],[right3]]+Table2[[#This Row],[dry_line]]</f>
        <v>-10.312899999999999</v>
      </c>
      <c r="Y446" s="3">
        <f>Table2[[#This Row],[left]]+Table2[[#This Row],[dry_line]]</f>
        <v>4.9621000000000004</v>
      </c>
    </row>
    <row r="447" spans="1:25" hidden="1" x14ac:dyDescent="0.25">
      <c r="A447">
        <v>445</v>
      </c>
      <c r="B447" t="b">
        <f>AND(Table2[[#This Row],[Row Labels]]&gt;=Sheet5!$J$43,Table2[[#This Row],[Row Labels]]&lt;=Sheet5!$K$43)</f>
        <v>0</v>
      </c>
      <c r="C447">
        <v>-3.5562999999999998</v>
      </c>
      <c r="D447">
        <f>-Table2[[#This Row],[dry_line]]</f>
        <v>3.5562999999999998</v>
      </c>
      <c r="E447">
        <v>-2.6276999999999999</v>
      </c>
      <c r="F447">
        <v>0.36320000000000002</v>
      </c>
      <c r="G447">
        <v>0.93169999999999997</v>
      </c>
      <c r="H447">
        <v>4.7999999999999996E-3</v>
      </c>
      <c r="I447">
        <v>294.61950000000002</v>
      </c>
      <c r="J447">
        <v>-5.2008000000000001</v>
      </c>
      <c r="K447">
        <v>0.67449999999999999</v>
      </c>
      <c r="L447">
        <v>1</v>
      </c>
      <c r="M447">
        <v>2200.2810000000009</v>
      </c>
      <c r="N447">
        <f>-Table2[[#This Row],[right3]]</f>
        <v>-6.8250000000000002</v>
      </c>
      <c r="O447">
        <v>8.15</v>
      </c>
      <c r="P447">
        <v>6.8250000000000002</v>
      </c>
      <c r="Q447">
        <f>Table2[[#This Row],[x2]]+Table2[[#This Row],[x]]*Table2[[#This Row],[right3]]</f>
        <v>297.09834000000001</v>
      </c>
      <c r="R447">
        <f>Table2[[#This Row],[y2]]+Table2[[#This Row],[y]]*Table2[[#This Row],[right3]]</f>
        <v>1.1580525000000002</v>
      </c>
      <c r="S447" s="1">
        <f>Table2[[#This Row],[x2]]-Table2[[#This Row],[x]]*Table2[[#This Row],[left]]</f>
        <v>291.65942000000001</v>
      </c>
      <c r="T447" s="1">
        <f>Table2[[#This Row],[y2]]-Table2[[#This Row],[y]]*Table2[[#This Row],[left]]</f>
        <v>-12.794155</v>
      </c>
      <c r="U447" s="3">
        <f>Table2[[#This Row],[x2]]+Table2[[#This Row],[x]]*Table2[[#This Row],[dry_line]]</f>
        <v>293.32785183999999</v>
      </c>
      <c r="V447" s="3">
        <f>Table2[[#This Row],[y2]]+Table2[[#This Row],[y]]*Table2[[#This Row],[dry_line]]</f>
        <v>-8.5142047099999996</v>
      </c>
      <c r="W447" s="3">
        <f>Table2[[#This Row],[z2]]+Table2[[#This Row],[z]]*Table2[[#This Row],[dry_line]]</f>
        <v>0.65742975999999997</v>
      </c>
      <c r="X447" s="3">
        <f>-Table2[[#This Row],[right3]]+Table2[[#This Row],[dry_line]]</f>
        <v>-10.3813</v>
      </c>
      <c r="Y447" s="3">
        <f>Table2[[#This Row],[left]]+Table2[[#This Row],[dry_line]]</f>
        <v>4.5937000000000001</v>
      </c>
    </row>
    <row r="448" spans="1:25" hidden="1" x14ac:dyDescent="0.25">
      <c r="A448">
        <v>446</v>
      </c>
      <c r="B448" t="b">
        <f>AND(Table2[[#This Row],[Row Labels]]&gt;=Sheet5!$J$43,Table2[[#This Row],[Row Labels]]&lt;=Sheet5!$K$43)</f>
        <v>0</v>
      </c>
      <c r="C448">
        <v>-3.5032999999999999</v>
      </c>
      <c r="D448">
        <f>-Table2[[#This Row],[dry_line]]</f>
        <v>3.5032999999999999</v>
      </c>
      <c r="E448">
        <v>-2.6850000000000001</v>
      </c>
      <c r="F448">
        <v>0.38440000000000002</v>
      </c>
      <c r="G448">
        <v>0.92320000000000002</v>
      </c>
      <c r="H448">
        <v>5.7000000000000002E-3</v>
      </c>
      <c r="I448">
        <v>289.89920000000001</v>
      </c>
      <c r="J448">
        <v>-3.3037999999999998</v>
      </c>
      <c r="K448">
        <v>0.7147</v>
      </c>
      <c r="L448">
        <v>1</v>
      </c>
      <c r="M448">
        <v>2205.3680000000004</v>
      </c>
      <c r="N448">
        <f>-Table2[[#This Row],[right3]]</f>
        <v>-6.9249999999999998</v>
      </c>
      <c r="O448">
        <v>8.0500000000000007</v>
      </c>
      <c r="P448">
        <v>6.9249999999999998</v>
      </c>
      <c r="Q448">
        <f>Table2[[#This Row],[x2]]+Table2[[#This Row],[x]]*Table2[[#This Row],[right3]]</f>
        <v>292.56117</v>
      </c>
      <c r="R448">
        <f>Table2[[#This Row],[y2]]+Table2[[#This Row],[y]]*Table2[[#This Row],[right3]]</f>
        <v>3.0893600000000001</v>
      </c>
      <c r="S448" s="1">
        <f>Table2[[#This Row],[x2]]-Table2[[#This Row],[x]]*Table2[[#This Row],[left]]</f>
        <v>286.80477999999999</v>
      </c>
      <c r="T448" s="1">
        <f>Table2[[#This Row],[y2]]-Table2[[#This Row],[y]]*Table2[[#This Row],[left]]</f>
        <v>-10.73556</v>
      </c>
      <c r="U448" s="3">
        <f>Table2[[#This Row],[x2]]+Table2[[#This Row],[x]]*Table2[[#This Row],[dry_line]]</f>
        <v>288.55253148000003</v>
      </c>
      <c r="V448" s="3">
        <f>Table2[[#This Row],[y2]]+Table2[[#This Row],[y]]*Table2[[#This Row],[dry_line]]</f>
        <v>-6.5380465599999997</v>
      </c>
      <c r="W448" s="3">
        <f>Table2[[#This Row],[z2]]+Table2[[#This Row],[z]]*Table2[[#This Row],[dry_line]]</f>
        <v>0.69473119000000005</v>
      </c>
      <c r="X448" s="3">
        <f>-Table2[[#This Row],[right3]]+Table2[[#This Row],[dry_line]]</f>
        <v>-10.4283</v>
      </c>
      <c r="Y448" s="3">
        <f>Table2[[#This Row],[left]]+Table2[[#This Row],[dry_line]]</f>
        <v>4.5467000000000013</v>
      </c>
    </row>
    <row r="449" spans="1:25" hidden="1" x14ac:dyDescent="0.25">
      <c r="A449">
        <v>447</v>
      </c>
      <c r="B449" t="b">
        <f>AND(Table2[[#This Row],[Row Labels]]&gt;=Sheet5!$J$43,Table2[[#This Row],[Row Labels]]&lt;=Sheet5!$K$43)</f>
        <v>0</v>
      </c>
      <c r="C449">
        <v>-3.4198</v>
      </c>
      <c r="D449">
        <f>-Table2[[#This Row],[dry_line]]</f>
        <v>3.4198</v>
      </c>
      <c r="E449">
        <v>-2.7553999999999998</v>
      </c>
      <c r="F449">
        <v>0.40699999999999997</v>
      </c>
      <c r="G449">
        <v>0.91339999999999999</v>
      </c>
      <c r="H449">
        <v>6.6E-3</v>
      </c>
      <c r="I449">
        <v>284.91699999999997</v>
      </c>
      <c r="J449">
        <v>-1.1615</v>
      </c>
      <c r="K449">
        <v>0.76429999999999998</v>
      </c>
      <c r="L449">
        <v>1</v>
      </c>
      <c r="M449">
        <v>2210.7919999999995</v>
      </c>
      <c r="N449">
        <f>-Table2[[#This Row],[right3]]</f>
        <v>-7.0250000000000004</v>
      </c>
      <c r="O449">
        <v>7.95</v>
      </c>
      <c r="P449">
        <v>7.0250000000000004</v>
      </c>
      <c r="Q449">
        <f>Table2[[#This Row],[x2]]+Table2[[#This Row],[x]]*Table2[[#This Row],[right3]]</f>
        <v>287.77617499999997</v>
      </c>
      <c r="R449">
        <f>Table2[[#This Row],[y2]]+Table2[[#This Row],[y]]*Table2[[#This Row],[right3]]</f>
        <v>5.2551350000000001</v>
      </c>
      <c r="S449" s="1">
        <f>Table2[[#This Row],[x2]]-Table2[[#This Row],[x]]*Table2[[#This Row],[left]]</f>
        <v>281.68134999999995</v>
      </c>
      <c r="T449" s="1">
        <f>Table2[[#This Row],[y2]]-Table2[[#This Row],[y]]*Table2[[#This Row],[left]]</f>
        <v>-8.4230300000000007</v>
      </c>
      <c r="U449" s="3">
        <f>Table2[[#This Row],[x2]]+Table2[[#This Row],[x]]*Table2[[#This Row],[dry_line]]</f>
        <v>283.5251414</v>
      </c>
      <c r="V449" s="3">
        <f>Table2[[#This Row],[y2]]+Table2[[#This Row],[y]]*Table2[[#This Row],[dry_line]]</f>
        <v>-4.2851453199999998</v>
      </c>
      <c r="W449" s="3">
        <f>Table2[[#This Row],[z2]]+Table2[[#This Row],[z]]*Table2[[#This Row],[dry_line]]</f>
        <v>0.74172932000000003</v>
      </c>
      <c r="X449" s="3">
        <f>-Table2[[#This Row],[right3]]+Table2[[#This Row],[dry_line]]</f>
        <v>-10.444800000000001</v>
      </c>
      <c r="Y449" s="3">
        <f>Table2[[#This Row],[left]]+Table2[[#This Row],[dry_line]]</f>
        <v>4.5302000000000007</v>
      </c>
    </row>
    <row r="450" spans="1:25" hidden="1" x14ac:dyDescent="0.25">
      <c r="A450">
        <v>448</v>
      </c>
      <c r="B450" t="b">
        <f>AND(Table2[[#This Row],[Row Labels]]&gt;=Sheet5!$J$43,Table2[[#This Row],[Row Labels]]&lt;=Sheet5!$K$43)</f>
        <v>0</v>
      </c>
      <c r="C450">
        <v>-3.3344999999999998</v>
      </c>
      <c r="D450">
        <f>-Table2[[#This Row],[dry_line]]</f>
        <v>3.3344999999999998</v>
      </c>
      <c r="E450">
        <v>-2.8260999999999998</v>
      </c>
      <c r="F450">
        <v>0.43209999999999998</v>
      </c>
      <c r="G450">
        <v>0.90180000000000005</v>
      </c>
      <c r="H450">
        <v>5.7999999999999996E-3</v>
      </c>
      <c r="I450">
        <v>280.34379999999999</v>
      </c>
      <c r="J450">
        <v>0.95299999999999996</v>
      </c>
      <c r="K450">
        <v>0.82720000000000005</v>
      </c>
      <c r="L450">
        <v>1</v>
      </c>
      <c r="M450">
        <v>2215.8310000000001</v>
      </c>
      <c r="N450">
        <f>-Table2[[#This Row],[right3]]</f>
        <v>-7.125</v>
      </c>
      <c r="O450">
        <v>7.85</v>
      </c>
      <c r="P450">
        <v>7.125</v>
      </c>
      <c r="Q450">
        <f>Table2[[#This Row],[x2]]+Table2[[#This Row],[x]]*Table2[[#This Row],[right3]]</f>
        <v>283.42251249999998</v>
      </c>
      <c r="R450">
        <f>Table2[[#This Row],[y2]]+Table2[[#This Row],[y]]*Table2[[#This Row],[right3]]</f>
        <v>7.3783250000000002</v>
      </c>
      <c r="S450" s="1">
        <f>Table2[[#This Row],[x2]]-Table2[[#This Row],[x]]*Table2[[#This Row],[left]]</f>
        <v>276.95181500000001</v>
      </c>
      <c r="T450" s="1">
        <f>Table2[[#This Row],[y2]]-Table2[[#This Row],[y]]*Table2[[#This Row],[left]]</f>
        <v>-6.1261299999999999</v>
      </c>
      <c r="U450" s="3">
        <f>Table2[[#This Row],[x2]]+Table2[[#This Row],[x]]*Table2[[#This Row],[dry_line]]</f>
        <v>278.90296254999998</v>
      </c>
      <c r="V450" s="3">
        <f>Table2[[#This Row],[y2]]+Table2[[#This Row],[y]]*Table2[[#This Row],[dry_line]]</f>
        <v>-2.0540521000000003</v>
      </c>
      <c r="W450" s="3">
        <f>Table2[[#This Row],[z2]]+Table2[[#This Row],[z]]*Table2[[#This Row],[dry_line]]</f>
        <v>0.80785990000000008</v>
      </c>
      <c r="X450" s="3">
        <f>-Table2[[#This Row],[right3]]+Table2[[#This Row],[dry_line]]</f>
        <v>-10.4595</v>
      </c>
      <c r="Y450" s="3">
        <f>Table2[[#This Row],[left]]+Table2[[#This Row],[dry_line]]</f>
        <v>4.5154999999999994</v>
      </c>
    </row>
    <row r="451" spans="1:25" hidden="1" x14ac:dyDescent="0.25">
      <c r="A451">
        <v>449</v>
      </c>
      <c r="B451" t="b">
        <f>AND(Table2[[#This Row],[Row Labels]]&gt;=Sheet5!$J$43,Table2[[#This Row],[Row Labels]]&lt;=Sheet5!$K$43)</f>
        <v>0</v>
      </c>
      <c r="C451">
        <v>-3.3018000000000001</v>
      </c>
      <c r="D451">
        <f>-Table2[[#This Row],[dry_line]]</f>
        <v>3.3018000000000001</v>
      </c>
      <c r="E451">
        <v>-2.9232</v>
      </c>
      <c r="F451">
        <v>0.45629999999999998</v>
      </c>
      <c r="G451">
        <v>0.88980000000000004</v>
      </c>
      <c r="H451">
        <v>5.7000000000000002E-3</v>
      </c>
      <c r="I451">
        <v>275.78489999999999</v>
      </c>
      <c r="J451">
        <v>3.2130999999999998</v>
      </c>
      <c r="K451">
        <v>0.88570000000000004</v>
      </c>
      <c r="L451">
        <v>1</v>
      </c>
      <c r="M451">
        <v>2220.9189999999999</v>
      </c>
      <c r="N451">
        <f>-Table2[[#This Row],[right3]]</f>
        <v>-7.2</v>
      </c>
      <c r="O451">
        <v>7.7750000000000004</v>
      </c>
      <c r="P451">
        <v>7.2</v>
      </c>
      <c r="Q451">
        <f>Table2[[#This Row],[x2]]+Table2[[#This Row],[x]]*Table2[[#This Row],[right3]]</f>
        <v>279.07026000000002</v>
      </c>
      <c r="R451">
        <f>Table2[[#This Row],[y2]]+Table2[[#This Row],[y]]*Table2[[#This Row],[right3]]</f>
        <v>9.6196599999999997</v>
      </c>
      <c r="S451" s="1">
        <f>Table2[[#This Row],[x2]]-Table2[[#This Row],[x]]*Table2[[#This Row],[left]]</f>
        <v>272.2371675</v>
      </c>
      <c r="T451" s="1">
        <f>Table2[[#This Row],[y2]]-Table2[[#This Row],[y]]*Table2[[#This Row],[left]]</f>
        <v>-3.7050950000000009</v>
      </c>
      <c r="U451" s="3">
        <f>Table2[[#This Row],[x2]]+Table2[[#This Row],[x]]*Table2[[#This Row],[dry_line]]</f>
        <v>274.27828865999999</v>
      </c>
      <c r="V451" s="3">
        <f>Table2[[#This Row],[y2]]+Table2[[#This Row],[y]]*Table2[[#This Row],[dry_line]]</f>
        <v>0.27515835999999982</v>
      </c>
      <c r="W451" s="3">
        <f>Table2[[#This Row],[z2]]+Table2[[#This Row],[z]]*Table2[[#This Row],[dry_line]]</f>
        <v>0.86687974000000001</v>
      </c>
      <c r="X451" s="3">
        <f>-Table2[[#This Row],[right3]]+Table2[[#This Row],[dry_line]]</f>
        <v>-10.501799999999999</v>
      </c>
      <c r="Y451" s="3">
        <f>Table2[[#This Row],[left]]+Table2[[#This Row],[dry_line]]</f>
        <v>4.4732000000000003</v>
      </c>
    </row>
    <row r="452" spans="1:25" hidden="1" x14ac:dyDescent="0.25">
      <c r="A452">
        <v>450</v>
      </c>
      <c r="B452" t="b">
        <f>AND(Table2[[#This Row],[Row Labels]]&gt;=Sheet5!$J$43,Table2[[#This Row],[Row Labels]]&lt;=Sheet5!$K$43)</f>
        <v>0</v>
      </c>
      <c r="C452">
        <v>-3.3302999999999998</v>
      </c>
      <c r="D452">
        <f>-Table2[[#This Row],[dry_line]]</f>
        <v>3.3302999999999998</v>
      </c>
      <c r="E452">
        <v>-3.0785999999999998</v>
      </c>
      <c r="F452">
        <v>0.47970000000000002</v>
      </c>
      <c r="G452">
        <v>0.87739999999999996</v>
      </c>
      <c r="H452">
        <v>6.1999999999999998E-3</v>
      </c>
      <c r="I452">
        <v>271.1345</v>
      </c>
      <c r="J452">
        <v>5.6746999999999996</v>
      </c>
      <c r="K452">
        <v>0.94779999999999998</v>
      </c>
      <c r="L452">
        <v>1</v>
      </c>
      <c r="M452">
        <v>2226.1810000000005</v>
      </c>
      <c r="N452">
        <f>-Table2[[#This Row],[right3]]</f>
        <v>-7.2750000000000004</v>
      </c>
      <c r="O452">
        <v>7.7</v>
      </c>
      <c r="P452">
        <v>7.2750000000000004</v>
      </c>
      <c r="Q452">
        <f>Table2[[#This Row],[x2]]+Table2[[#This Row],[x]]*Table2[[#This Row],[right3]]</f>
        <v>274.62431750000002</v>
      </c>
      <c r="R452">
        <f>Table2[[#This Row],[y2]]+Table2[[#This Row],[y]]*Table2[[#This Row],[right3]]</f>
        <v>12.057784999999999</v>
      </c>
      <c r="S452" s="1">
        <f>Table2[[#This Row],[x2]]-Table2[[#This Row],[x]]*Table2[[#This Row],[left]]</f>
        <v>267.44081</v>
      </c>
      <c r="T452" s="1">
        <f>Table2[[#This Row],[y2]]-Table2[[#This Row],[y]]*Table2[[#This Row],[left]]</f>
        <v>-1.0812800000000005</v>
      </c>
      <c r="U452" s="3">
        <f>Table2[[#This Row],[x2]]+Table2[[#This Row],[x]]*Table2[[#This Row],[dry_line]]</f>
        <v>269.53695508999999</v>
      </c>
      <c r="V452" s="3">
        <f>Table2[[#This Row],[y2]]+Table2[[#This Row],[y]]*Table2[[#This Row],[dry_line]]</f>
        <v>2.7526947800000001</v>
      </c>
      <c r="W452" s="3">
        <f>Table2[[#This Row],[z2]]+Table2[[#This Row],[z]]*Table2[[#This Row],[dry_line]]</f>
        <v>0.92715214000000001</v>
      </c>
      <c r="X452" s="3">
        <f>-Table2[[#This Row],[right3]]+Table2[[#This Row],[dry_line]]</f>
        <v>-10.6053</v>
      </c>
      <c r="Y452" s="3">
        <f>Table2[[#This Row],[left]]+Table2[[#This Row],[dry_line]]</f>
        <v>4.3696999999999999</v>
      </c>
    </row>
    <row r="453" spans="1:25" hidden="1" x14ac:dyDescent="0.25">
      <c r="A453">
        <v>451</v>
      </c>
      <c r="B453" t="b">
        <f>AND(Table2[[#This Row],[Row Labels]]&gt;=Sheet5!$J$43,Table2[[#This Row],[Row Labels]]&lt;=Sheet5!$K$43)</f>
        <v>0</v>
      </c>
      <c r="C453">
        <v>-3.4577</v>
      </c>
      <c r="D453">
        <f>-Table2[[#This Row],[dry_line]]</f>
        <v>3.4577</v>
      </c>
      <c r="E453">
        <v>-3.2330999999999999</v>
      </c>
      <c r="F453">
        <v>0.50149999999999995</v>
      </c>
      <c r="G453">
        <v>0.86519999999999997</v>
      </c>
      <c r="H453">
        <v>4.4999999999999997E-3</v>
      </c>
      <c r="I453">
        <v>266.57560000000001</v>
      </c>
      <c r="J453">
        <v>8.2464999999999993</v>
      </c>
      <c r="K453">
        <v>1.0219</v>
      </c>
      <c r="L453">
        <v>1</v>
      </c>
      <c r="M453">
        <v>2231.4159999999993</v>
      </c>
      <c r="N453">
        <f>-Table2[[#This Row],[right3]]</f>
        <v>-7.35</v>
      </c>
      <c r="O453">
        <v>7.65</v>
      </c>
      <c r="P453">
        <v>7.35</v>
      </c>
      <c r="Q453">
        <f>Table2[[#This Row],[x2]]+Table2[[#This Row],[x]]*Table2[[#This Row],[right3]]</f>
        <v>270.26162499999998</v>
      </c>
      <c r="R453">
        <f>Table2[[#This Row],[y2]]+Table2[[#This Row],[y]]*Table2[[#This Row],[right3]]</f>
        <v>14.605719999999998</v>
      </c>
      <c r="S453" s="1">
        <f>Table2[[#This Row],[x2]]-Table2[[#This Row],[x]]*Table2[[#This Row],[left]]</f>
        <v>262.739125</v>
      </c>
      <c r="T453" s="1">
        <f>Table2[[#This Row],[y2]]-Table2[[#This Row],[y]]*Table2[[#This Row],[left]]</f>
        <v>1.6277199999999992</v>
      </c>
      <c r="U453" s="3">
        <f>Table2[[#This Row],[x2]]+Table2[[#This Row],[x]]*Table2[[#This Row],[dry_line]]</f>
        <v>264.84156345000002</v>
      </c>
      <c r="V453" s="3">
        <f>Table2[[#This Row],[y2]]+Table2[[#This Row],[y]]*Table2[[#This Row],[dry_line]]</f>
        <v>5.2548979599999992</v>
      </c>
      <c r="W453" s="3">
        <f>Table2[[#This Row],[z2]]+Table2[[#This Row],[z]]*Table2[[#This Row],[dry_line]]</f>
        <v>1.0063403500000001</v>
      </c>
      <c r="X453" s="3">
        <f>-Table2[[#This Row],[right3]]+Table2[[#This Row],[dry_line]]</f>
        <v>-10.807700000000001</v>
      </c>
      <c r="Y453" s="3">
        <f>Table2[[#This Row],[left]]+Table2[[#This Row],[dry_line]]</f>
        <v>4.1923000000000004</v>
      </c>
    </row>
    <row r="454" spans="1:25" hidden="1" x14ac:dyDescent="0.25">
      <c r="A454">
        <v>452</v>
      </c>
      <c r="B454" t="b">
        <f>AND(Table2[[#This Row],[Row Labels]]&gt;=Sheet5!$J$43,Table2[[#This Row],[Row Labels]]&lt;=Sheet5!$K$43)</f>
        <v>0</v>
      </c>
      <c r="C454">
        <v>-3.6404999999999998</v>
      </c>
      <c r="D454">
        <f>-Table2[[#This Row],[dry_line]]</f>
        <v>3.6404999999999998</v>
      </c>
      <c r="E454">
        <v>-3.3418000000000001</v>
      </c>
      <c r="F454">
        <v>0.52090000000000003</v>
      </c>
      <c r="G454">
        <v>0.85360000000000003</v>
      </c>
      <c r="H454">
        <v>2.8E-3</v>
      </c>
      <c r="I454">
        <v>262.12889999999999</v>
      </c>
      <c r="J454">
        <v>10.8941</v>
      </c>
      <c r="K454">
        <v>1.0938000000000001</v>
      </c>
      <c r="L454">
        <v>1</v>
      </c>
      <c r="M454">
        <v>2236.5920000000006</v>
      </c>
      <c r="N454">
        <f>-Table2[[#This Row],[right3]]</f>
        <v>-7.4</v>
      </c>
      <c r="O454">
        <v>7.5750000000000002</v>
      </c>
      <c r="P454">
        <v>7.4</v>
      </c>
      <c r="Q454">
        <f>Table2[[#This Row],[x2]]+Table2[[#This Row],[x]]*Table2[[#This Row],[right3]]</f>
        <v>265.98356000000001</v>
      </c>
      <c r="R454">
        <f>Table2[[#This Row],[y2]]+Table2[[#This Row],[y]]*Table2[[#This Row],[right3]]</f>
        <v>17.210740000000001</v>
      </c>
      <c r="S454" s="1">
        <f>Table2[[#This Row],[x2]]-Table2[[#This Row],[x]]*Table2[[#This Row],[left]]</f>
        <v>258.18308250000001</v>
      </c>
      <c r="T454" s="1">
        <f>Table2[[#This Row],[y2]]-Table2[[#This Row],[y]]*Table2[[#This Row],[left]]</f>
        <v>4.4280799999999996</v>
      </c>
      <c r="U454" s="3">
        <f>Table2[[#This Row],[x2]]+Table2[[#This Row],[x]]*Table2[[#This Row],[dry_line]]</f>
        <v>260.23256355000001</v>
      </c>
      <c r="V454" s="3">
        <f>Table2[[#This Row],[y2]]+Table2[[#This Row],[y]]*Table2[[#This Row],[dry_line]]</f>
        <v>7.7865691999999997</v>
      </c>
      <c r="W454" s="3">
        <f>Table2[[#This Row],[z2]]+Table2[[#This Row],[z]]*Table2[[#This Row],[dry_line]]</f>
        <v>1.0836066000000002</v>
      </c>
      <c r="X454" s="3">
        <f>-Table2[[#This Row],[right3]]+Table2[[#This Row],[dry_line]]</f>
        <v>-11.0405</v>
      </c>
      <c r="Y454" s="3">
        <f>Table2[[#This Row],[left]]+Table2[[#This Row],[dry_line]]</f>
        <v>3.9345000000000003</v>
      </c>
    </row>
    <row r="455" spans="1:25" hidden="1" x14ac:dyDescent="0.25">
      <c r="A455">
        <v>453</v>
      </c>
      <c r="B455" t="b">
        <f>AND(Table2[[#This Row],[Row Labels]]&gt;=Sheet5!$J$43,Table2[[#This Row],[Row Labels]]&lt;=Sheet5!$K$43)</f>
        <v>0</v>
      </c>
      <c r="C455">
        <v>-3.8578999999999999</v>
      </c>
      <c r="D455">
        <f>-Table2[[#This Row],[dry_line]]</f>
        <v>3.8578999999999999</v>
      </c>
      <c r="E455">
        <v>-3.4129</v>
      </c>
      <c r="F455">
        <v>0.53949999999999998</v>
      </c>
      <c r="G455">
        <v>0.84199999999999997</v>
      </c>
      <c r="H455">
        <v>-2.9999999999999997E-4</v>
      </c>
      <c r="I455">
        <v>257.87029999999999</v>
      </c>
      <c r="J455">
        <v>13.5586</v>
      </c>
      <c r="K455">
        <v>1.17</v>
      </c>
      <c r="L455">
        <v>1</v>
      </c>
      <c r="M455">
        <v>2241.616</v>
      </c>
      <c r="N455">
        <f>-Table2[[#This Row],[right3]]</f>
        <v>-7.5</v>
      </c>
      <c r="O455">
        <v>7.4749999999999996</v>
      </c>
      <c r="P455">
        <v>7.5</v>
      </c>
      <c r="Q455">
        <f>Table2[[#This Row],[x2]]+Table2[[#This Row],[x]]*Table2[[#This Row],[right3]]</f>
        <v>261.91654999999997</v>
      </c>
      <c r="R455">
        <f>Table2[[#This Row],[y2]]+Table2[[#This Row],[y]]*Table2[[#This Row],[right3]]</f>
        <v>19.8736</v>
      </c>
      <c r="S455" s="1">
        <f>Table2[[#This Row],[x2]]-Table2[[#This Row],[x]]*Table2[[#This Row],[left]]</f>
        <v>253.8375375</v>
      </c>
      <c r="T455" s="1">
        <f>Table2[[#This Row],[y2]]-Table2[[#This Row],[y]]*Table2[[#This Row],[left]]</f>
        <v>7.2646500000000005</v>
      </c>
      <c r="U455" s="3">
        <f>Table2[[#This Row],[x2]]+Table2[[#This Row],[x]]*Table2[[#This Row],[dry_line]]</f>
        <v>255.78896294999998</v>
      </c>
      <c r="V455" s="3">
        <f>Table2[[#This Row],[y2]]+Table2[[#This Row],[y]]*Table2[[#This Row],[dry_line]]</f>
        <v>10.3102482</v>
      </c>
      <c r="W455" s="3">
        <f>Table2[[#This Row],[z2]]+Table2[[#This Row],[z]]*Table2[[#This Row],[dry_line]]</f>
        <v>1.17115737</v>
      </c>
      <c r="X455" s="3">
        <f>-Table2[[#This Row],[right3]]+Table2[[#This Row],[dry_line]]</f>
        <v>-11.357900000000001</v>
      </c>
      <c r="Y455" s="3">
        <f>Table2[[#This Row],[left]]+Table2[[#This Row],[dry_line]]</f>
        <v>3.6170999999999998</v>
      </c>
    </row>
    <row r="456" spans="1:25" hidden="1" x14ac:dyDescent="0.25">
      <c r="A456">
        <v>454</v>
      </c>
      <c r="B456" t="b">
        <f>AND(Table2[[#This Row],[Row Labels]]&gt;=Sheet5!$J$43,Table2[[#This Row],[Row Labels]]&lt;=Sheet5!$K$43)</f>
        <v>0</v>
      </c>
      <c r="C456">
        <v>-4.0854999999999997</v>
      </c>
      <c r="D456">
        <f>-Table2[[#This Row],[dry_line]]</f>
        <v>4.0854999999999997</v>
      </c>
      <c r="E456">
        <v>-3.4681999999999999</v>
      </c>
      <c r="F456">
        <v>0.55810000000000004</v>
      </c>
      <c r="G456">
        <v>0.82979999999999998</v>
      </c>
      <c r="H456">
        <v>-1.8E-3</v>
      </c>
      <c r="I456">
        <v>253.6772</v>
      </c>
      <c r="J456">
        <v>16.309999999999999</v>
      </c>
      <c r="K456">
        <v>1.2343</v>
      </c>
      <c r="L456">
        <v>1</v>
      </c>
      <c r="M456">
        <v>2246.6319999999996</v>
      </c>
      <c r="N456">
        <f>-Table2[[#This Row],[right3]]</f>
        <v>-7.6</v>
      </c>
      <c r="O456">
        <v>7.375</v>
      </c>
      <c r="P456">
        <v>7.6</v>
      </c>
      <c r="Q456">
        <f>Table2[[#This Row],[x2]]+Table2[[#This Row],[x]]*Table2[[#This Row],[right3]]</f>
        <v>257.91876000000002</v>
      </c>
      <c r="R456">
        <f>Table2[[#This Row],[y2]]+Table2[[#This Row],[y]]*Table2[[#This Row],[right3]]</f>
        <v>22.616479999999999</v>
      </c>
      <c r="S456" s="1">
        <f>Table2[[#This Row],[x2]]-Table2[[#This Row],[x]]*Table2[[#This Row],[left]]</f>
        <v>249.56121250000001</v>
      </c>
      <c r="T456" s="1">
        <f>Table2[[#This Row],[y2]]-Table2[[#This Row],[y]]*Table2[[#This Row],[left]]</f>
        <v>10.190224999999998</v>
      </c>
      <c r="U456" s="3">
        <f>Table2[[#This Row],[x2]]+Table2[[#This Row],[x]]*Table2[[#This Row],[dry_line]]</f>
        <v>251.39708245</v>
      </c>
      <c r="V456" s="3">
        <f>Table2[[#This Row],[y2]]+Table2[[#This Row],[y]]*Table2[[#This Row],[dry_line]]</f>
        <v>12.9198521</v>
      </c>
      <c r="W456" s="3">
        <f>Table2[[#This Row],[z2]]+Table2[[#This Row],[z]]*Table2[[#This Row],[dry_line]]</f>
        <v>1.2416539</v>
      </c>
      <c r="X456" s="3">
        <f>-Table2[[#This Row],[right3]]+Table2[[#This Row],[dry_line]]</f>
        <v>-11.685499999999999</v>
      </c>
      <c r="Y456" s="3">
        <f>Table2[[#This Row],[left]]+Table2[[#This Row],[dry_line]]</f>
        <v>3.2895000000000003</v>
      </c>
    </row>
    <row r="457" spans="1:25" hidden="1" x14ac:dyDescent="0.25">
      <c r="A457">
        <v>455</v>
      </c>
      <c r="B457" t="b">
        <f>AND(Table2[[#This Row],[Row Labels]]&gt;=Sheet5!$J$43,Table2[[#This Row],[Row Labels]]&lt;=Sheet5!$K$43)</f>
        <v>0</v>
      </c>
      <c r="C457">
        <v>-4.2664</v>
      </c>
      <c r="D457">
        <f>-Table2[[#This Row],[dry_line]]</f>
        <v>4.2664</v>
      </c>
      <c r="E457">
        <v>-3.5911</v>
      </c>
      <c r="F457">
        <v>0.57840000000000003</v>
      </c>
      <c r="G457">
        <v>0.81569999999999998</v>
      </c>
      <c r="H457">
        <v>-4.8999999999999998E-3</v>
      </c>
      <c r="I457">
        <v>249.47300000000001</v>
      </c>
      <c r="J457">
        <v>19.206800000000001</v>
      </c>
      <c r="K457">
        <v>1.2979000000000001</v>
      </c>
      <c r="L457">
        <v>1</v>
      </c>
      <c r="M457">
        <v>2251.7379999999994</v>
      </c>
      <c r="N457">
        <f>-Table2[[#This Row],[right3]]</f>
        <v>-7.7</v>
      </c>
      <c r="O457">
        <v>7.2750000000000004</v>
      </c>
      <c r="P457">
        <v>7.7</v>
      </c>
      <c r="Q457">
        <f>Table2[[#This Row],[x2]]+Table2[[#This Row],[x]]*Table2[[#This Row],[right3]]</f>
        <v>253.92668</v>
      </c>
      <c r="R457">
        <f>Table2[[#This Row],[y2]]+Table2[[#This Row],[y]]*Table2[[#This Row],[right3]]</f>
        <v>25.487690000000001</v>
      </c>
      <c r="S457" s="1">
        <f>Table2[[#This Row],[x2]]-Table2[[#This Row],[x]]*Table2[[#This Row],[left]]</f>
        <v>245.26514</v>
      </c>
      <c r="T457" s="1">
        <f>Table2[[#This Row],[y2]]-Table2[[#This Row],[y]]*Table2[[#This Row],[left]]</f>
        <v>13.272582500000002</v>
      </c>
      <c r="U457" s="3">
        <f>Table2[[#This Row],[x2]]+Table2[[#This Row],[x]]*Table2[[#This Row],[dry_line]]</f>
        <v>247.00531424000002</v>
      </c>
      <c r="V457" s="3">
        <f>Table2[[#This Row],[y2]]+Table2[[#This Row],[y]]*Table2[[#This Row],[dry_line]]</f>
        <v>15.726697520000002</v>
      </c>
      <c r="W457" s="3">
        <f>Table2[[#This Row],[z2]]+Table2[[#This Row],[z]]*Table2[[#This Row],[dry_line]]</f>
        <v>1.31880536</v>
      </c>
      <c r="X457" s="3">
        <f>-Table2[[#This Row],[right3]]+Table2[[#This Row],[dry_line]]</f>
        <v>-11.9664</v>
      </c>
      <c r="Y457" s="3">
        <f>Table2[[#This Row],[left]]+Table2[[#This Row],[dry_line]]</f>
        <v>3.0086000000000004</v>
      </c>
    </row>
    <row r="458" spans="1:25" hidden="1" x14ac:dyDescent="0.25">
      <c r="A458">
        <v>456</v>
      </c>
      <c r="B458" t="b">
        <f>AND(Table2[[#This Row],[Row Labels]]&gt;=Sheet5!$J$43,Table2[[#This Row],[Row Labels]]&lt;=Sheet5!$K$43)</f>
        <v>0</v>
      </c>
      <c r="C458">
        <v>-4.3956</v>
      </c>
      <c r="D458">
        <f>-Table2[[#This Row],[dry_line]]</f>
        <v>4.3956</v>
      </c>
      <c r="E458">
        <v>-3.7995999999999999</v>
      </c>
      <c r="F458">
        <v>0.6018</v>
      </c>
      <c r="G458">
        <v>0.79859999999999998</v>
      </c>
      <c r="H458">
        <v>-7.6E-3</v>
      </c>
      <c r="I458">
        <v>245.4221</v>
      </c>
      <c r="J458">
        <v>22.164300000000001</v>
      </c>
      <c r="K458">
        <v>1.3582000000000001</v>
      </c>
      <c r="L458">
        <v>1</v>
      </c>
      <c r="M458">
        <v>2256.7540000000008</v>
      </c>
      <c r="N458">
        <f>-Table2[[#This Row],[right3]]</f>
        <v>-7.8</v>
      </c>
      <c r="O458">
        <v>7.2</v>
      </c>
      <c r="P458">
        <v>7.8</v>
      </c>
      <c r="Q458">
        <f>Table2[[#This Row],[x2]]+Table2[[#This Row],[x]]*Table2[[#This Row],[right3]]</f>
        <v>250.11614</v>
      </c>
      <c r="R458">
        <f>Table2[[#This Row],[y2]]+Table2[[#This Row],[y]]*Table2[[#This Row],[right3]]</f>
        <v>28.393380000000001</v>
      </c>
      <c r="S458" s="1">
        <f>Table2[[#This Row],[x2]]-Table2[[#This Row],[x]]*Table2[[#This Row],[left]]</f>
        <v>241.08913999999999</v>
      </c>
      <c r="T458" s="1">
        <f>Table2[[#This Row],[y2]]-Table2[[#This Row],[y]]*Table2[[#This Row],[left]]</f>
        <v>16.414380000000001</v>
      </c>
      <c r="U458" s="3">
        <f>Table2[[#This Row],[x2]]+Table2[[#This Row],[x]]*Table2[[#This Row],[dry_line]]</f>
        <v>242.77682791999999</v>
      </c>
      <c r="V458" s="3">
        <f>Table2[[#This Row],[y2]]+Table2[[#This Row],[y]]*Table2[[#This Row],[dry_line]]</f>
        <v>18.653973839999999</v>
      </c>
      <c r="W458" s="3">
        <f>Table2[[#This Row],[z2]]+Table2[[#This Row],[z]]*Table2[[#This Row],[dry_line]]</f>
        <v>1.39160656</v>
      </c>
      <c r="X458" s="3">
        <f>-Table2[[#This Row],[right3]]+Table2[[#This Row],[dry_line]]</f>
        <v>-12.195599999999999</v>
      </c>
      <c r="Y458" s="3">
        <f>Table2[[#This Row],[left]]+Table2[[#This Row],[dry_line]]</f>
        <v>2.8044000000000002</v>
      </c>
    </row>
    <row r="459" spans="1:25" hidden="1" x14ac:dyDescent="0.25">
      <c r="A459">
        <v>457</v>
      </c>
      <c r="B459" t="b">
        <f>AND(Table2[[#This Row],[Row Labels]]&gt;=Sheet5!$J$43,Table2[[#This Row],[Row Labels]]&lt;=Sheet5!$K$43)</f>
        <v>0</v>
      </c>
      <c r="C459">
        <v>-4.4523000000000001</v>
      </c>
      <c r="D459">
        <f>-Table2[[#This Row],[dry_line]]</f>
        <v>4.4523000000000001</v>
      </c>
      <c r="E459">
        <v>-4.0326000000000004</v>
      </c>
      <c r="F459">
        <v>0.62539999999999996</v>
      </c>
      <c r="G459">
        <v>0.7802</v>
      </c>
      <c r="H459">
        <v>-1.11E-2</v>
      </c>
      <c r="I459">
        <v>241.4391</v>
      </c>
      <c r="J459">
        <v>25.2622</v>
      </c>
      <c r="K459">
        <v>1.4078999999999999</v>
      </c>
      <c r="L459">
        <v>1</v>
      </c>
      <c r="M459">
        <v>2261.7999999999993</v>
      </c>
      <c r="N459">
        <f>-Table2[[#This Row],[right3]]</f>
        <v>-7.85</v>
      </c>
      <c r="O459">
        <v>7.125</v>
      </c>
      <c r="P459">
        <v>7.85</v>
      </c>
      <c r="Q459">
        <f>Table2[[#This Row],[x2]]+Table2[[#This Row],[x]]*Table2[[#This Row],[right3]]</f>
        <v>246.34849</v>
      </c>
      <c r="R459">
        <f>Table2[[#This Row],[y2]]+Table2[[#This Row],[y]]*Table2[[#This Row],[right3]]</f>
        <v>31.386769999999999</v>
      </c>
      <c r="S459" s="1">
        <f>Table2[[#This Row],[x2]]-Table2[[#This Row],[x]]*Table2[[#This Row],[left]]</f>
        <v>236.983125</v>
      </c>
      <c r="T459" s="1">
        <f>Table2[[#This Row],[y2]]-Table2[[#This Row],[y]]*Table2[[#This Row],[left]]</f>
        <v>19.703274999999998</v>
      </c>
      <c r="U459" s="3">
        <f>Table2[[#This Row],[x2]]+Table2[[#This Row],[x]]*Table2[[#This Row],[dry_line]]</f>
        <v>238.65463158</v>
      </c>
      <c r="V459" s="3">
        <f>Table2[[#This Row],[y2]]+Table2[[#This Row],[y]]*Table2[[#This Row],[dry_line]]</f>
        <v>21.788515539999999</v>
      </c>
      <c r="W459" s="3">
        <f>Table2[[#This Row],[z2]]+Table2[[#This Row],[z]]*Table2[[#This Row],[dry_line]]</f>
        <v>1.4573205299999998</v>
      </c>
      <c r="X459" s="3">
        <f>-Table2[[#This Row],[right3]]+Table2[[#This Row],[dry_line]]</f>
        <v>-12.302299999999999</v>
      </c>
      <c r="Y459" s="3">
        <f>Table2[[#This Row],[left]]+Table2[[#This Row],[dry_line]]</f>
        <v>2.6726999999999999</v>
      </c>
    </row>
    <row r="460" spans="1:25" hidden="1" x14ac:dyDescent="0.25">
      <c r="A460">
        <v>458</v>
      </c>
      <c r="B460" t="b">
        <f>AND(Table2[[#This Row],[Row Labels]]&gt;=Sheet5!$J$43,Table2[[#This Row],[Row Labels]]&lt;=Sheet5!$K$43)</f>
        <v>0</v>
      </c>
      <c r="C460">
        <v>-4.3414000000000001</v>
      </c>
      <c r="D460">
        <f>-Table2[[#This Row],[dry_line]]</f>
        <v>4.3414000000000001</v>
      </c>
      <c r="E460">
        <v>-4.1035000000000004</v>
      </c>
      <c r="F460">
        <v>0.64910000000000001</v>
      </c>
      <c r="G460">
        <v>0.76060000000000005</v>
      </c>
      <c r="H460">
        <v>-1.3899999999999999E-2</v>
      </c>
      <c r="I460">
        <v>237.44900000000001</v>
      </c>
      <c r="J460">
        <v>28.556999999999999</v>
      </c>
      <c r="K460">
        <v>1.4490000000000001</v>
      </c>
      <c r="L460">
        <v>1</v>
      </c>
      <c r="M460">
        <v>2266.9750000000004</v>
      </c>
      <c r="N460">
        <f>-Table2[[#This Row],[right3]]</f>
        <v>-7.875</v>
      </c>
      <c r="O460">
        <v>7.1</v>
      </c>
      <c r="P460">
        <v>7.875</v>
      </c>
      <c r="Q460">
        <f>Table2[[#This Row],[x2]]+Table2[[#This Row],[x]]*Table2[[#This Row],[right3]]</f>
        <v>242.56066250000001</v>
      </c>
      <c r="R460">
        <f>Table2[[#This Row],[y2]]+Table2[[#This Row],[y]]*Table2[[#This Row],[right3]]</f>
        <v>34.546725000000002</v>
      </c>
      <c r="S460" s="1">
        <f>Table2[[#This Row],[x2]]-Table2[[#This Row],[x]]*Table2[[#This Row],[left]]</f>
        <v>232.84039000000001</v>
      </c>
      <c r="T460" s="1">
        <f>Table2[[#This Row],[y2]]-Table2[[#This Row],[y]]*Table2[[#This Row],[left]]</f>
        <v>23.156739999999999</v>
      </c>
      <c r="U460" s="3">
        <f>Table2[[#This Row],[x2]]+Table2[[#This Row],[x]]*Table2[[#This Row],[dry_line]]</f>
        <v>234.63099726000002</v>
      </c>
      <c r="V460" s="3">
        <f>Table2[[#This Row],[y2]]+Table2[[#This Row],[y]]*Table2[[#This Row],[dry_line]]</f>
        <v>25.254931159999998</v>
      </c>
      <c r="W460" s="3">
        <f>Table2[[#This Row],[z2]]+Table2[[#This Row],[z]]*Table2[[#This Row],[dry_line]]</f>
        <v>1.50934546</v>
      </c>
      <c r="X460" s="3">
        <f>-Table2[[#This Row],[right3]]+Table2[[#This Row],[dry_line]]</f>
        <v>-12.2164</v>
      </c>
      <c r="Y460" s="3">
        <f>Table2[[#This Row],[left]]+Table2[[#This Row],[dry_line]]</f>
        <v>2.7585999999999995</v>
      </c>
    </row>
    <row r="461" spans="1:25" hidden="1" x14ac:dyDescent="0.25">
      <c r="A461">
        <v>459</v>
      </c>
      <c r="B461" t="b">
        <f>AND(Table2[[#This Row],[Row Labels]]&gt;=Sheet5!$J$43,Table2[[#This Row],[Row Labels]]&lt;=Sheet5!$K$43)</f>
        <v>0</v>
      </c>
      <c r="C461">
        <v>-4.0509000000000004</v>
      </c>
      <c r="D461">
        <f>-Table2[[#This Row],[dry_line]]</f>
        <v>4.0509000000000004</v>
      </c>
      <c r="E461">
        <v>-3.8231999999999999</v>
      </c>
      <c r="F461">
        <v>0.67349999999999999</v>
      </c>
      <c r="G461">
        <v>0.73899999999999999</v>
      </c>
      <c r="H461">
        <v>-1.61E-2</v>
      </c>
      <c r="I461">
        <v>233.65090000000001</v>
      </c>
      <c r="J461">
        <v>31.9101</v>
      </c>
      <c r="K461">
        <v>1.4706999999999999</v>
      </c>
      <c r="L461">
        <v>1</v>
      </c>
      <c r="M461">
        <v>2272.0409999999993</v>
      </c>
      <c r="N461">
        <f>-Table2[[#This Row],[right3]]</f>
        <v>-7.875</v>
      </c>
      <c r="O461">
        <v>7.1</v>
      </c>
      <c r="P461">
        <v>7.875</v>
      </c>
      <c r="Q461">
        <f>Table2[[#This Row],[x2]]+Table2[[#This Row],[x]]*Table2[[#This Row],[right3]]</f>
        <v>238.9547125</v>
      </c>
      <c r="R461">
        <f>Table2[[#This Row],[y2]]+Table2[[#This Row],[y]]*Table2[[#This Row],[right3]]</f>
        <v>37.729725000000002</v>
      </c>
      <c r="S461" s="1">
        <f>Table2[[#This Row],[x2]]-Table2[[#This Row],[x]]*Table2[[#This Row],[left]]</f>
        <v>228.86905000000002</v>
      </c>
      <c r="T461" s="1">
        <f>Table2[[#This Row],[y2]]-Table2[[#This Row],[y]]*Table2[[#This Row],[left]]</f>
        <v>26.6632</v>
      </c>
      <c r="U461" s="3">
        <f>Table2[[#This Row],[x2]]+Table2[[#This Row],[x]]*Table2[[#This Row],[dry_line]]</f>
        <v>230.92261885000002</v>
      </c>
      <c r="V461" s="3">
        <f>Table2[[#This Row],[y2]]+Table2[[#This Row],[y]]*Table2[[#This Row],[dry_line]]</f>
        <v>28.9164849</v>
      </c>
      <c r="W461" s="3">
        <f>Table2[[#This Row],[z2]]+Table2[[#This Row],[z]]*Table2[[#This Row],[dry_line]]</f>
        <v>1.5359194899999999</v>
      </c>
      <c r="X461" s="3">
        <f>-Table2[[#This Row],[right3]]+Table2[[#This Row],[dry_line]]</f>
        <v>-11.9259</v>
      </c>
      <c r="Y461" s="3">
        <f>Table2[[#This Row],[left]]+Table2[[#This Row],[dry_line]]</f>
        <v>3.0490999999999993</v>
      </c>
    </row>
    <row r="462" spans="1:25" hidden="1" x14ac:dyDescent="0.25">
      <c r="A462">
        <v>460</v>
      </c>
      <c r="B462" t="b">
        <f>AND(Table2[[#This Row],[Row Labels]]&gt;=Sheet5!$J$43,Table2[[#This Row],[Row Labels]]&lt;=Sheet5!$K$43)</f>
        <v>0</v>
      </c>
      <c r="C462">
        <v>-3.4982000000000002</v>
      </c>
      <c r="D462">
        <f>-Table2[[#This Row],[dry_line]]</f>
        <v>3.4982000000000002</v>
      </c>
      <c r="E462">
        <v>-3.1434000000000002</v>
      </c>
      <c r="F462">
        <v>0.69940000000000002</v>
      </c>
      <c r="G462">
        <v>0.71450000000000002</v>
      </c>
      <c r="H462">
        <v>-1.8100000000000002E-2</v>
      </c>
      <c r="I462">
        <v>229.9254</v>
      </c>
      <c r="J462">
        <v>35.414900000000003</v>
      </c>
      <c r="K462">
        <v>1.4807999999999999</v>
      </c>
      <c r="L462">
        <v>1</v>
      </c>
      <c r="M462">
        <v>2277.1560000000009</v>
      </c>
      <c r="N462">
        <f>-Table2[[#This Row],[right3]]</f>
        <v>-7.8250000000000002</v>
      </c>
      <c r="O462">
        <v>7.15</v>
      </c>
      <c r="P462">
        <v>7.8250000000000002</v>
      </c>
      <c r="Q462">
        <f>Table2[[#This Row],[x2]]+Table2[[#This Row],[x]]*Table2[[#This Row],[right3]]</f>
        <v>235.39820499999999</v>
      </c>
      <c r="R462">
        <f>Table2[[#This Row],[y2]]+Table2[[#This Row],[y]]*Table2[[#This Row],[right3]]</f>
        <v>41.005862500000006</v>
      </c>
      <c r="S462" s="1">
        <f>Table2[[#This Row],[x2]]-Table2[[#This Row],[x]]*Table2[[#This Row],[left]]</f>
        <v>224.92469</v>
      </c>
      <c r="T462" s="1">
        <f>Table2[[#This Row],[y2]]-Table2[[#This Row],[y]]*Table2[[#This Row],[left]]</f>
        <v>30.306225000000001</v>
      </c>
      <c r="U462" s="3">
        <f>Table2[[#This Row],[x2]]+Table2[[#This Row],[x]]*Table2[[#This Row],[dry_line]]</f>
        <v>227.47875891999999</v>
      </c>
      <c r="V462" s="3">
        <f>Table2[[#This Row],[y2]]+Table2[[#This Row],[y]]*Table2[[#This Row],[dry_line]]</f>
        <v>32.915436100000001</v>
      </c>
      <c r="W462" s="3">
        <f>Table2[[#This Row],[z2]]+Table2[[#This Row],[z]]*Table2[[#This Row],[dry_line]]</f>
        <v>1.5441174199999999</v>
      </c>
      <c r="X462" s="3">
        <f>-Table2[[#This Row],[right3]]+Table2[[#This Row],[dry_line]]</f>
        <v>-11.3232</v>
      </c>
      <c r="Y462" s="3">
        <f>Table2[[#This Row],[left]]+Table2[[#This Row],[dry_line]]</f>
        <v>3.6518000000000002</v>
      </c>
    </row>
    <row r="463" spans="1:25" hidden="1" x14ac:dyDescent="0.25">
      <c r="A463">
        <v>461</v>
      </c>
      <c r="B463" t="b">
        <f>AND(Table2[[#This Row],[Row Labels]]&gt;=Sheet5!$J$43,Table2[[#This Row],[Row Labels]]&lt;=Sheet5!$K$43)</f>
        <v>0</v>
      </c>
      <c r="C463">
        <v>-2.7178</v>
      </c>
      <c r="D463">
        <f>-Table2[[#This Row],[dry_line]]</f>
        <v>2.7178</v>
      </c>
      <c r="E463">
        <v>-2.0558000000000001</v>
      </c>
      <c r="F463">
        <v>0.73260000000000003</v>
      </c>
      <c r="G463">
        <v>0.6804</v>
      </c>
      <c r="H463">
        <v>-1.9900000000000001E-2</v>
      </c>
      <c r="I463">
        <v>226.39949999999999</v>
      </c>
      <c r="J463">
        <v>39.0077</v>
      </c>
      <c r="K463">
        <v>1.4796</v>
      </c>
      <c r="L463">
        <v>1</v>
      </c>
      <c r="M463">
        <v>2282.1900000000005</v>
      </c>
      <c r="N463">
        <f>-Table2[[#This Row],[right3]]</f>
        <v>-7.7249999999999996</v>
      </c>
      <c r="O463">
        <v>7.2750000000000004</v>
      </c>
      <c r="P463">
        <v>7.7249999999999996</v>
      </c>
      <c r="Q463">
        <f>Table2[[#This Row],[x2]]+Table2[[#This Row],[x]]*Table2[[#This Row],[right3]]</f>
        <v>232.05883499999999</v>
      </c>
      <c r="R463">
        <f>Table2[[#This Row],[y2]]+Table2[[#This Row],[y]]*Table2[[#This Row],[right3]]</f>
        <v>44.26379</v>
      </c>
      <c r="S463" s="1">
        <f>Table2[[#This Row],[x2]]-Table2[[#This Row],[x]]*Table2[[#This Row],[left]]</f>
        <v>221.06983499999998</v>
      </c>
      <c r="T463" s="1">
        <f>Table2[[#This Row],[y2]]-Table2[[#This Row],[y]]*Table2[[#This Row],[left]]</f>
        <v>34.057789999999997</v>
      </c>
      <c r="U463" s="3">
        <f>Table2[[#This Row],[x2]]+Table2[[#This Row],[x]]*Table2[[#This Row],[dry_line]]</f>
        <v>224.40843971999999</v>
      </c>
      <c r="V463" s="3">
        <f>Table2[[#This Row],[y2]]+Table2[[#This Row],[y]]*Table2[[#This Row],[dry_line]]</f>
        <v>37.158508879999999</v>
      </c>
      <c r="W463" s="3">
        <f>Table2[[#This Row],[z2]]+Table2[[#This Row],[z]]*Table2[[#This Row],[dry_line]]</f>
        <v>1.53368422</v>
      </c>
      <c r="X463" s="3">
        <f>-Table2[[#This Row],[right3]]+Table2[[#This Row],[dry_line]]</f>
        <v>-10.4428</v>
      </c>
      <c r="Y463" s="3">
        <f>Table2[[#This Row],[left]]+Table2[[#This Row],[dry_line]]</f>
        <v>4.5571999999999999</v>
      </c>
    </row>
    <row r="464" spans="1:25" hidden="1" x14ac:dyDescent="0.25">
      <c r="A464">
        <v>462</v>
      </c>
      <c r="B464" t="b">
        <f>AND(Table2[[#This Row],[Row Labels]]&gt;=Sheet5!$J$43,Table2[[#This Row],[Row Labels]]&lt;=Sheet5!$K$43)</f>
        <v>0</v>
      </c>
      <c r="C464">
        <v>-1.7487999999999999</v>
      </c>
      <c r="D464">
        <f>-Table2[[#This Row],[dry_line]]</f>
        <v>1.7487999999999999</v>
      </c>
      <c r="E464">
        <v>-0.63890000000000002</v>
      </c>
      <c r="F464">
        <v>0.7792</v>
      </c>
      <c r="G464">
        <v>0.62639999999999996</v>
      </c>
      <c r="H464">
        <v>-2.1100000000000001E-2</v>
      </c>
      <c r="I464">
        <v>223.07499999999999</v>
      </c>
      <c r="J464">
        <v>42.790900000000001</v>
      </c>
      <c r="K464">
        <v>1.4616</v>
      </c>
      <c r="L464">
        <v>1</v>
      </c>
      <c r="M464">
        <v>2287.2270000000008</v>
      </c>
      <c r="N464">
        <f>-Table2[[#This Row],[right3]]</f>
        <v>-7.4749999999999996</v>
      </c>
      <c r="O464">
        <v>7.5750000000000002</v>
      </c>
      <c r="P464">
        <v>7.4749999999999996</v>
      </c>
      <c r="Q464">
        <f>Table2[[#This Row],[x2]]+Table2[[#This Row],[x]]*Table2[[#This Row],[right3]]</f>
        <v>228.89952</v>
      </c>
      <c r="R464">
        <f>Table2[[#This Row],[y2]]+Table2[[#This Row],[y]]*Table2[[#This Row],[right3]]</f>
        <v>47.473239999999997</v>
      </c>
      <c r="S464" s="1">
        <f>Table2[[#This Row],[x2]]-Table2[[#This Row],[x]]*Table2[[#This Row],[left]]</f>
        <v>217.17255999999998</v>
      </c>
      <c r="T464" s="1">
        <f>Table2[[#This Row],[y2]]-Table2[[#This Row],[y]]*Table2[[#This Row],[left]]</f>
        <v>38.045920000000002</v>
      </c>
      <c r="U464" s="3">
        <f>Table2[[#This Row],[x2]]+Table2[[#This Row],[x]]*Table2[[#This Row],[dry_line]]</f>
        <v>221.71233504</v>
      </c>
      <c r="V464" s="3">
        <f>Table2[[#This Row],[y2]]+Table2[[#This Row],[y]]*Table2[[#This Row],[dry_line]]</f>
        <v>41.695451679999998</v>
      </c>
      <c r="W464" s="3">
        <f>Table2[[#This Row],[z2]]+Table2[[#This Row],[z]]*Table2[[#This Row],[dry_line]]</f>
        <v>1.4984996800000001</v>
      </c>
      <c r="X464" s="3">
        <f>-Table2[[#This Row],[right3]]+Table2[[#This Row],[dry_line]]</f>
        <v>-9.2237999999999989</v>
      </c>
      <c r="Y464" s="3">
        <f>Table2[[#This Row],[left]]+Table2[[#This Row],[dry_line]]</f>
        <v>5.8262</v>
      </c>
    </row>
    <row r="465" spans="1:25" hidden="1" x14ac:dyDescent="0.25">
      <c r="A465">
        <v>463</v>
      </c>
      <c r="B465" t="b">
        <f>AND(Table2[[#This Row],[Row Labels]]&gt;=Sheet5!$J$43,Table2[[#This Row],[Row Labels]]&lt;=Sheet5!$K$43)</f>
        <v>0</v>
      </c>
      <c r="C465">
        <v>-0.75839999999999996</v>
      </c>
      <c r="D465">
        <f>-Table2[[#This Row],[dry_line]]</f>
        <v>0.75839999999999996</v>
      </c>
      <c r="E465">
        <v>0.89929999999999999</v>
      </c>
      <c r="F465">
        <v>0.84309999999999996</v>
      </c>
      <c r="G465">
        <v>0.5373</v>
      </c>
      <c r="H465">
        <v>-2.0799999999999999E-2</v>
      </c>
      <c r="I465">
        <v>220.1071</v>
      </c>
      <c r="J465">
        <v>46.8337</v>
      </c>
      <c r="K465">
        <v>1.4211</v>
      </c>
      <c r="L465">
        <v>1</v>
      </c>
      <c r="M465">
        <v>2292.2420000000002</v>
      </c>
      <c r="N465">
        <f>-Table2[[#This Row],[right3]]</f>
        <v>-6.9749999999999996</v>
      </c>
      <c r="O465">
        <v>8.0749999999999993</v>
      </c>
      <c r="P465">
        <v>6.9749999999999996</v>
      </c>
      <c r="Q465">
        <f>Table2[[#This Row],[x2]]+Table2[[#This Row],[x]]*Table2[[#This Row],[right3]]</f>
        <v>225.98772249999999</v>
      </c>
      <c r="R465">
        <f>Table2[[#This Row],[y2]]+Table2[[#This Row],[y]]*Table2[[#This Row],[right3]]</f>
        <v>50.581367499999999</v>
      </c>
      <c r="S465" s="1">
        <f>Table2[[#This Row],[x2]]-Table2[[#This Row],[x]]*Table2[[#This Row],[left]]</f>
        <v>213.29906750000001</v>
      </c>
      <c r="T465" s="1">
        <f>Table2[[#This Row],[y2]]-Table2[[#This Row],[y]]*Table2[[#This Row],[left]]</f>
        <v>42.495002499999998</v>
      </c>
      <c r="U465" s="3">
        <f>Table2[[#This Row],[x2]]+Table2[[#This Row],[x]]*Table2[[#This Row],[dry_line]]</f>
        <v>219.46769295999999</v>
      </c>
      <c r="V465" s="3">
        <f>Table2[[#This Row],[y2]]+Table2[[#This Row],[y]]*Table2[[#This Row],[dry_line]]</f>
        <v>46.426211680000002</v>
      </c>
      <c r="W465" s="3">
        <f>Table2[[#This Row],[z2]]+Table2[[#This Row],[z]]*Table2[[#This Row],[dry_line]]</f>
        <v>1.43687472</v>
      </c>
      <c r="X465" s="3">
        <f>-Table2[[#This Row],[right3]]+Table2[[#This Row],[dry_line]]</f>
        <v>-7.7333999999999996</v>
      </c>
      <c r="Y465" s="3">
        <f>Table2[[#This Row],[left]]+Table2[[#This Row],[dry_line]]</f>
        <v>7.3165999999999993</v>
      </c>
    </row>
    <row r="466" spans="1:25" hidden="1" x14ac:dyDescent="0.25">
      <c r="A466">
        <v>464</v>
      </c>
      <c r="B466" t="b">
        <f>AND(Table2[[#This Row],[Row Labels]]&gt;=Sheet5!$J$43,Table2[[#This Row],[Row Labels]]&lt;=Sheet5!$K$43)</f>
        <v>0</v>
      </c>
      <c r="C466">
        <v>5.6000000000000001E-2</v>
      </c>
      <c r="D466">
        <f>-Table2[[#This Row],[dry_line]]</f>
        <v>-5.6000000000000001E-2</v>
      </c>
      <c r="E466">
        <v>2.2681</v>
      </c>
      <c r="F466">
        <v>0.91369999999999996</v>
      </c>
      <c r="G466">
        <v>0.40589999999999998</v>
      </c>
      <c r="H466">
        <v>-1.9699999999999999E-2</v>
      </c>
      <c r="I466">
        <v>217.70150000000001</v>
      </c>
      <c r="J466">
        <v>51.218800000000002</v>
      </c>
      <c r="K466">
        <v>1.3762000000000001</v>
      </c>
      <c r="L466">
        <v>1</v>
      </c>
      <c r="M466">
        <v>2297.2440000000006</v>
      </c>
      <c r="N466">
        <f>-Table2[[#This Row],[right3]]</f>
        <v>-6.35</v>
      </c>
      <c r="O466">
        <v>8.6750000000000007</v>
      </c>
      <c r="P466">
        <v>6.35</v>
      </c>
      <c r="Q466">
        <f>Table2[[#This Row],[x2]]+Table2[[#This Row],[x]]*Table2[[#This Row],[right3]]</f>
        <v>223.50349500000002</v>
      </c>
      <c r="R466">
        <f>Table2[[#This Row],[y2]]+Table2[[#This Row],[y]]*Table2[[#This Row],[right3]]</f>
        <v>53.796264999999998</v>
      </c>
      <c r="S466" s="1">
        <f>Table2[[#This Row],[x2]]-Table2[[#This Row],[x]]*Table2[[#This Row],[left]]</f>
        <v>209.77515250000002</v>
      </c>
      <c r="T466" s="1">
        <f>Table2[[#This Row],[y2]]-Table2[[#This Row],[y]]*Table2[[#This Row],[left]]</f>
        <v>47.6976175</v>
      </c>
      <c r="U466" s="3">
        <f>Table2[[#This Row],[x2]]+Table2[[#This Row],[x]]*Table2[[#This Row],[dry_line]]</f>
        <v>217.75266720000002</v>
      </c>
      <c r="V466" s="3">
        <f>Table2[[#This Row],[y2]]+Table2[[#This Row],[y]]*Table2[[#This Row],[dry_line]]</f>
        <v>51.241530400000002</v>
      </c>
      <c r="W466" s="3">
        <f>Table2[[#This Row],[z2]]+Table2[[#This Row],[z]]*Table2[[#This Row],[dry_line]]</f>
        <v>1.3750968000000001</v>
      </c>
      <c r="X466" s="3">
        <f>-Table2[[#This Row],[right3]]+Table2[[#This Row],[dry_line]]</f>
        <v>-6.2939999999999996</v>
      </c>
      <c r="Y466" s="3">
        <f>Table2[[#This Row],[left]]+Table2[[#This Row],[dry_line]]</f>
        <v>8.7309999999999999</v>
      </c>
    </row>
    <row r="467" spans="1:25" hidden="1" x14ac:dyDescent="0.25">
      <c r="A467">
        <v>465</v>
      </c>
      <c r="B467" t="b">
        <f>AND(Table2[[#This Row],[Row Labels]]&gt;=Sheet5!$J$43,Table2[[#This Row],[Row Labels]]&lt;=Sheet5!$K$43)</f>
        <v>0</v>
      </c>
      <c r="C467">
        <v>0.53839999999999999</v>
      </c>
      <c r="D467">
        <f>-Table2[[#This Row],[dry_line]]</f>
        <v>-0.53839999999999999</v>
      </c>
      <c r="E467">
        <v>3.2778</v>
      </c>
      <c r="F467">
        <v>0.96850000000000003</v>
      </c>
      <c r="G467">
        <v>0.24790000000000001</v>
      </c>
      <c r="H467">
        <v>-2.1299999999999999E-2</v>
      </c>
      <c r="I467">
        <v>216.05449999999999</v>
      </c>
      <c r="J467">
        <v>55.952500000000001</v>
      </c>
      <c r="K467">
        <v>1.3472999999999999</v>
      </c>
      <c r="L467">
        <v>1</v>
      </c>
      <c r="M467">
        <v>2302.2559999999994</v>
      </c>
      <c r="N467">
        <f>-Table2[[#This Row],[right3]]</f>
        <v>-6.95</v>
      </c>
      <c r="O467">
        <v>9.2249999999999996</v>
      </c>
      <c r="P467">
        <v>6.95</v>
      </c>
      <c r="Q467">
        <f>Table2[[#This Row],[x2]]+Table2[[#This Row],[x]]*Table2[[#This Row],[right3]]</f>
        <v>222.78557499999999</v>
      </c>
      <c r="R467">
        <f>Table2[[#This Row],[y2]]+Table2[[#This Row],[y]]*Table2[[#This Row],[right3]]</f>
        <v>57.675404999999998</v>
      </c>
      <c r="S467" s="1">
        <f>Table2[[#This Row],[x2]]-Table2[[#This Row],[x]]*Table2[[#This Row],[left]]</f>
        <v>207.12008749999998</v>
      </c>
      <c r="T467" s="1">
        <f>Table2[[#This Row],[y2]]-Table2[[#This Row],[y]]*Table2[[#This Row],[left]]</f>
        <v>53.665622499999998</v>
      </c>
      <c r="U467" s="3">
        <f>Table2[[#This Row],[x2]]+Table2[[#This Row],[x]]*Table2[[#This Row],[dry_line]]</f>
        <v>216.57594039999998</v>
      </c>
      <c r="V467" s="3">
        <f>Table2[[#This Row],[y2]]+Table2[[#This Row],[y]]*Table2[[#This Row],[dry_line]]</f>
        <v>56.08596936</v>
      </c>
      <c r="W467" s="3">
        <f>Table2[[#This Row],[z2]]+Table2[[#This Row],[z]]*Table2[[#This Row],[dry_line]]</f>
        <v>1.3358320799999999</v>
      </c>
      <c r="X467" s="3">
        <f>-Table2[[#This Row],[right3]]+Table2[[#This Row],[dry_line]]</f>
        <v>-6.4116</v>
      </c>
      <c r="Y467" s="3">
        <f>Table2[[#This Row],[left]]+Table2[[#This Row],[dry_line]]</f>
        <v>9.763399999999999</v>
      </c>
    </row>
    <row r="468" spans="1:25" hidden="1" x14ac:dyDescent="0.25">
      <c r="A468">
        <v>466</v>
      </c>
      <c r="B468" t="b">
        <f>AND(Table2[[#This Row],[Row Labels]]&gt;=Sheet5!$J$43,Table2[[#This Row],[Row Labels]]&lt;=Sheet5!$K$43)</f>
        <v>0</v>
      </c>
      <c r="C468">
        <v>0.68859999999999999</v>
      </c>
      <c r="D468">
        <f>-Table2[[#This Row],[dry_line]]</f>
        <v>-0.68859999999999999</v>
      </c>
      <c r="E468">
        <v>3.9169999999999998</v>
      </c>
      <c r="F468">
        <v>0.99629999999999996</v>
      </c>
      <c r="G468">
        <v>8.2900000000000001E-2</v>
      </c>
      <c r="H468">
        <v>-2.0400000000000001E-2</v>
      </c>
      <c r="I468">
        <v>215.22389999999999</v>
      </c>
      <c r="J468">
        <v>60.892200000000003</v>
      </c>
      <c r="K468">
        <v>1.3126</v>
      </c>
      <c r="L468">
        <v>1</v>
      </c>
      <c r="M468">
        <v>2307.2649999999994</v>
      </c>
      <c r="N468">
        <f>-Table2[[#This Row],[right3]]</f>
        <v>-6.65</v>
      </c>
      <c r="O468">
        <v>15.15</v>
      </c>
      <c r="P468">
        <v>6.65</v>
      </c>
      <c r="Q468">
        <f>Table2[[#This Row],[x2]]+Table2[[#This Row],[x]]*Table2[[#This Row],[right3]]</f>
        <v>221.84929499999998</v>
      </c>
      <c r="R468">
        <f>Table2[[#This Row],[y2]]+Table2[[#This Row],[y]]*Table2[[#This Row],[right3]]</f>
        <v>61.443485000000003</v>
      </c>
      <c r="S468" s="1">
        <f>Table2[[#This Row],[x2]]-Table2[[#This Row],[x]]*Table2[[#This Row],[left]]</f>
        <v>200.129955</v>
      </c>
      <c r="T468" s="1">
        <f>Table2[[#This Row],[y2]]-Table2[[#This Row],[y]]*Table2[[#This Row],[left]]</f>
        <v>59.636265000000002</v>
      </c>
      <c r="U468" s="3">
        <f>Table2[[#This Row],[x2]]+Table2[[#This Row],[x]]*Table2[[#This Row],[dry_line]]</f>
        <v>215.90995217999998</v>
      </c>
      <c r="V468" s="3">
        <f>Table2[[#This Row],[y2]]+Table2[[#This Row],[y]]*Table2[[#This Row],[dry_line]]</f>
        <v>60.949284940000005</v>
      </c>
      <c r="W468" s="3">
        <f>Table2[[#This Row],[z2]]+Table2[[#This Row],[z]]*Table2[[#This Row],[dry_line]]</f>
        <v>1.2985525600000001</v>
      </c>
      <c r="X468" s="3">
        <f>-Table2[[#This Row],[right3]]+Table2[[#This Row],[dry_line]]</f>
        <v>-5.9614000000000003</v>
      </c>
      <c r="Y468" s="3">
        <f>Table2[[#This Row],[left]]+Table2[[#This Row],[dry_line]]</f>
        <v>15.8386</v>
      </c>
    </row>
    <row r="469" spans="1:25" hidden="1" x14ac:dyDescent="0.25">
      <c r="A469">
        <v>467</v>
      </c>
      <c r="B469" t="b">
        <f>AND(Table2[[#This Row],[Row Labels]]&gt;=Sheet5!$J$43,Table2[[#This Row],[Row Labels]]&lt;=Sheet5!$K$43)</f>
        <v>0</v>
      </c>
      <c r="C469">
        <v>0.57350000000000001</v>
      </c>
      <c r="D469">
        <f>-Table2[[#This Row],[dry_line]]</f>
        <v>-0.57350000000000001</v>
      </c>
      <c r="E469">
        <v>4.2068000000000003</v>
      </c>
      <c r="F469">
        <v>0.99690000000000001</v>
      </c>
      <c r="G469">
        <v>-7.6100000000000001E-2</v>
      </c>
      <c r="H469">
        <v>-1.9900000000000001E-2</v>
      </c>
      <c r="I469">
        <v>215.21530000000001</v>
      </c>
      <c r="J469">
        <v>66.022599999999997</v>
      </c>
      <c r="K469">
        <v>1.2854000000000001</v>
      </c>
      <c r="L469">
        <v>1</v>
      </c>
      <c r="M469">
        <v>2312.3960000000006</v>
      </c>
      <c r="N469">
        <f>-Table2[[#This Row],[right3]]</f>
        <v>-6.45</v>
      </c>
      <c r="O469">
        <v>11.875</v>
      </c>
      <c r="P469">
        <v>6.45</v>
      </c>
      <c r="Q469">
        <f>Table2[[#This Row],[x2]]+Table2[[#This Row],[x]]*Table2[[#This Row],[right3]]</f>
        <v>221.64530500000001</v>
      </c>
      <c r="R469">
        <f>Table2[[#This Row],[y2]]+Table2[[#This Row],[y]]*Table2[[#This Row],[right3]]</f>
        <v>65.531755000000004</v>
      </c>
      <c r="S469" s="1">
        <f>Table2[[#This Row],[x2]]-Table2[[#This Row],[x]]*Table2[[#This Row],[left]]</f>
        <v>203.37711250000001</v>
      </c>
      <c r="T469" s="1">
        <f>Table2[[#This Row],[y2]]-Table2[[#This Row],[y]]*Table2[[#This Row],[left]]</f>
        <v>66.926287500000001</v>
      </c>
      <c r="U469" s="3">
        <f>Table2[[#This Row],[x2]]+Table2[[#This Row],[x]]*Table2[[#This Row],[dry_line]]</f>
        <v>215.78702215000001</v>
      </c>
      <c r="V469" s="3">
        <f>Table2[[#This Row],[y2]]+Table2[[#This Row],[y]]*Table2[[#This Row],[dry_line]]</f>
        <v>65.978956650000001</v>
      </c>
      <c r="W469" s="3">
        <f>Table2[[#This Row],[z2]]+Table2[[#This Row],[z]]*Table2[[#This Row],[dry_line]]</f>
        <v>1.2739873500000001</v>
      </c>
      <c r="X469" s="3">
        <f>-Table2[[#This Row],[right3]]+Table2[[#This Row],[dry_line]]</f>
        <v>-5.8765000000000001</v>
      </c>
      <c r="Y469" s="3">
        <f>Table2[[#This Row],[left]]+Table2[[#This Row],[dry_line]]</f>
        <v>12.448499999999999</v>
      </c>
    </row>
    <row r="470" spans="1:25" hidden="1" x14ac:dyDescent="0.25">
      <c r="A470">
        <v>468</v>
      </c>
      <c r="B470" t="b">
        <f>AND(Table2[[#This Row],[Row Labels]]&gt;=Sheet5!$J$43,Table2[[#This Row],[Row Labels]]&lt;=Sheet5!$K$43)</f>
        <v>0</v>
      </c>
      <c r="C470">
        <v>0.26490000000000002</v>
      </c>
      <c r="D470">
        <f>-Table2[[#This Row],[dry_line]]</f>
        <v>-0.26490000000000002</v>
      </c>
      <c r="E470">
        <v>4.1703999999999999</v>
      </c>
      <c r="F470">
        <v>0.97340000000000004</v>
      </c>
      <c r="G470">
        <v>-0.2283</v>
      </c>
      <c r="H470">
        <v>-1.9699999999999999E-2</v>
      </c>
      <c r="I470">
        <v>215.99379999999999</v>
      </c>
      <c r="J470">
        <v>70.988600000000005</v>
      </c>
      <c r="K470">
        <v>1.2685</v>
      </c>
      <c r="L470">
        <v>1</v>
      </c>
      <c r="M470">
        <v>2317.4220000000005</v>
      </c>
      <c r="N470">
        <f>-Table2[[#This Row],[right3]]</f>
        <v>-6.5</v>
      </c>
      <c r="O470">
        <v>10.050000000000001</v>
      </c>
      <c r="P470">
        <v>6.5</v>
      </c>
      <c r="Q470">
        <f>Table2[[#This Row],[x2]]+Table2[[#This Row],[x]]*Table2[[#This Row],[right3]]</f>
        <v>222.32089999999999</v>
      </c>
      <c r="R470">
        <f>Table2[[#This Row],[y2]]+Table2[[#This Row],[y]]*Table2[[#This Row],[right3]]</f>
        <v>69.504649999999998</v>
      </c>
      <c r="S470" s="1">
        <f>Table2[[#This Row],[x2]]-Table2[[#This Row],[x]]*Table2[[#This Row],[left]]</f>
        <v>206.21113</v>
      </c>
      <c r="T470" s="1">
        <f>Table2[[#This Row],[y2]]-Table2[[#This Row],[y]]*Table2[[#This Row],[left]]</f>
        <v>73.283015000000006</v>
      </c>
      <c r="U470" s="3">
        <f>Table2[[#This Row],[x2]]+Table2[[#This Row],[x]]*Table2[[#This Row],[dry_line]]</f>
        <v>216.25165365999999</v>
      </c>
      <c r="V470" s="3">
        <f>Table2[[#This Row],[y2]]+Table2[[#This Row],[y]]*Table2[[#This Row],[dry_line]]</f>
        <v>70.928123330000005</v>
      </c>
      <c r="W470" s="3">
        <f>Table2[[#This Row],[z2]]+Table2[[#This Row],[z]]*Table2[[#This Row],[dry_line]]</f>
        <v>1.2632814699999999</v>
      </c>
      <c r="X470" s="3">
        <f>-Table2[[#This Row],[right3]]+Table2[[#This Row],[dry_line]]</f>
        <v>-6.2351000000000001</v>
      </c>
      <c r="Y470" s="3">
        <f>Table2[[#This Row],[left]]+Table2[[#This Row],[dry_line]]</f>
        <v>10.314900000000002</v>
      </c>
    </row>
    <row r="471" spans="1:25" hidden="1" x14ac:dyDescent="0.25">
      <c r="A471">
        <v>469</v>
      </c>
      <c r="B471" t="b">
        <f>AND(Table2[[#This Row],[Row Labels]]&gt;=Sheet5!$J$43,Table2[[#This Row],[Row Labels]]&lt;=Sheet5!$K$43)</f>
        <v>0</v>
      </c>
      <c r="C471">
        <v>-0.22509999999999999</v>
      </c>
      <c r="D471">
        <f>-Table2[[#This Row],[dry_line]]</f>
        <v>0.22509999999999999</v>
      </c>
      <c r="E471">
        <v>3.8176999999999999</v>
      </c>
      <c r="F471">
        <v>0.92669999999999997</v>
      </c>
      <c r="G471">
        <v>-0.37530000000000002</v>
      </c>
      <c r="H471">
        <v>-1.9599999999999999E-2</v>
      </c>
      <c r="I471">
        <v>217.5094</v>
      </c>
      <c r="J471">
        <v>75.807900000000004</v>
      </c>
      <c r="K471">
        <v>1.2312000000000001</v>
      </c>
      <c r="L471">
        <v>1</v>
      </c>
      <c r="M471">
        <v>2322.4740000000002</v>
      </c>
      <c r="N471">
        <f>-Table2[[#This Row],[right3]]</f>
        <v>-6.7</v>
      </c>
      <c r="O471">
        <v>9.35</v>
      </c>
      <c r="P471">
        <v>6.7</v>
      </c>
      <c r="Q471">
        <f>Table2[[#This Row],[x2]]+Table2[[#This Row],[x]]*Table2[[#This Row],[right3]]</f>
        <v>223.71829</v>
      </c>
      <c r="R471">
        <f>Table2[[#This Row],[y2]]+Table2[[#This Row],[y]]*Table2[[#This Row],[right3]]</f>
        <v>73.293390000000002</v>
      </c>
      <c r="S471" s="1">
        <f>Table2[[#This Row],[x2]]-Table2[[#This Row],[x]]*Table2[[#This Row],[left]]</f>
        <v>208.84475499999999</v>
      </c>
      <c r="T471" s="1">
        <f>Table2[[#This Row],[y2]]-Table2[[#This Row],[y]]*Table2[[#This Row],[left]]</f>
        <v>79.316955000000007</v>
      </c>
      <c r="U471" s="3">
        <f>Table2[[#This Row],[x2]]+Table2[[#This Row],[x]]*Table2[[#This Row],[dry_line]]</f>
        <v>217.30079982999999</v>
      </c>
      <c r="V471" s="3">
        <f>Table2[[#This Row],[y2]]+Table2[[#This Row],[y]]*Table2[[#This Row],[dry_line]]</f>
        <v>75.892380029999998</v>
      </c>
      <c r="W471" s="3">
        <f>Table2[[#This Row],[z2]]+Table2[[#This Row],[z]]*Table2[[#This Row],[dry_line]]</f>
        <v>1.2356119600000002</v>
      </c>
      <c r="X471" s="3">
        <f>-Table2[[#This Row],[right3]]+Table2[[#This Row],[dry_line]]</f>
        <v>-6.9251000000000005</v>
      </c>
      <c r="Y471" s="3">
        <f>Table2[[#This Row],[left]]+Table2[[#This Row],[dry_line]]</f>
        <v>9.1249000000000002</v>
      </c>
    </row>
    <row r="472" spans="1:25" hidden="1" x14ac:dyDescent="0.25">
      <c r="A472">
        <v>470</v>
      </c>
      <c r="B472" t="b">
        <f>AND(Table2[[#This Row],[Row Labels]]&gt;=Sheet5!$J$43,Table2[[#This Row],[Row Labels]]&lt;=Sheet5!$K$43)</f>
        <v>0</v>
      </c>
      <c r="C472">
        <v>-0.87</v>
      </c>
      <c r="D472">
        <f>-Table2[[#This Row],[dry_line]]</f>
        <v>0.87</v>
      </c>
      <c r="E472">
        <v>3.1591999999999998</v>
      </c>
      <c r="F472">
        <v>0.85899999999999999</v>
      </c>
      <c r="G472">
        <v>-0.51160000000000005</v>
      </c>
      <c r="H472">
        <v>-1.95E-2</v>
      </c>
      <c r="I472">
        <v>219.7859</v>
      </c>
      <c r="J472">
        <v>80.354500000000002</v>
      </c>
      <c r="K472">
        <v>1.2347999999999999</v>
      </c>
      <c r="L472">
        <v>1</v>
      </c>
      <c r="M472">
        <v>2327.5589999999993</v>
      </c>
      <c r="N472">
        <f>-Table2[[#This Row],[right3]]</f>
        <v>-7.35</v>
      </c>
      <c r="O472">
        <v>8.9</v>
      </c>
      <c r="P472">
        <v>7.35</v>
      </c>
      <c r="Q472">
        <f>Table2[[#This Row],[x2]]+Table2[[#This Row],[x]]*Table2[[#This Row],[right3]]</f>
        <v>226.09954999999999</v>
      </c>
      <c r="R472">
        <f>Table2[[#This Row],[y2]]+Table2[[#This Row],[y]]*Table2[[#This Row],[right3]]</f>
        <v>76.594239999999999</v>
      </c>
      <c r="S472" s="1">
        <f>Table2[[#This Row],[x2]]-Table2[[#This Row],[x]]*Table2[[#This Row],[left]]</f>
        <v>212.14079999999998</v>
      </c>
      <c r="T472" s="1">
        <f>Table2[[#This Row],[y2]]-Table2[[#This Row],[y]]*Table2[[#This Row],[left]]</f>
        <v>84.907740000000004</v>
      </c>
      <c r="U472" s="3">
        <f>Table2[[#This Row],[x2]]+Table2[[#This Row],[x]]*Table2[[#This Row],[dry_line]]</f>
        <v>219.03856999999999</v>
      </c>
      <c r="V472" s="3">
        <f>Table2[[#This Row],[y2]]+Table2[[#This Row],[y]]*Table2[[#This Row],[dry_line]]</f>
        <v>80.799592000000004</v>
      </c>
      <c r="W472" s="3">
        <f>Table2[[#This Row],[z2]]+Table2[[#This Row],[z]]*Table2[[#This Row],[dry_line]]</f>
        <v>1.2517649999999998</v>
      </c>
      <c r="X472" s="3">
        <f>-Table2[[#This Row],[right3]]+Table2[[#This Row],[dry_line]]</f>
        <v>-8.2199999999999989</v>
      </c>
      <c r="Y472" s="3">
        <f>Table2[[#This Row],[left]]+Table2[[#This Row],[dry_line]]</f>
        <v>8.0300000000000011</v>
      </c>
    </row>
    <row r="473" spans="1:25" hidden="1" x14ac:dyDescent="0.25">
      <c r="A473">
        <v>471</v>
      </c>
      <c r="B473" t="b">
        <f>AND(Table2[[#This Row],[Row Labels]]&gt;=Sheet5!$J$43,Table2[[#This Row],[Row Labels]]&lt;=Sheet5!$K$43)</f>
        <v>0</v>
      </c>
      <c r="C473">
        <v>-1.6457999999999999</v>
      </c>
      <c r="D473">
        <f>-Table2[[#This Row],[dry_line]]</f>
        <v>1.6457999999999999</v>
      </c>
      <c r="E473">
        <v>2.1873999999999998</v>
      </c>
      <c r="F473">
        <v>0.78049999999999997</v>
      </c>
      <c r="G473">
        <v>-0.62490000000000001</v>
      </c>
      <c r="H473">
        <v>-1.9300000000000001E-2</v>
      </c>
      <c r="I473">
        <v>222.69829999999999</v>
      </c>
      <c r="J473">
        <v>84.520899999999997</v>
      </c>
      <c r="K473">
        <v>1.2199</v>
      </c>
      <c r="L473">
        <v>1</v>
      </c>
      <c r="M473">
        <v>2332.643</v>
      </c>
      <c r="N473">
        <f>-Table2[[#This Row],[right3]]</f>
        <v>-6.7750000000000004</v>
      </c>
      <c r="O473">
        <v>8.2750000000000004</v>
      </c>
      <c r="P473">
        <v>6.7750000000000004</v>
      </c>
      <c r="Q473">
        <f>Table2[[#This Row],[x2]]+Table2[[#This Row],[x]]*Table2[[#This Row],[right3]]</f>
        <v>227.9861875</v>
      </c>
      <c r="R473">
        <f>Table2[[#This Row],[y2]]+Table2[[#This Row],[y]]*Table2[[#This Row],[right3]]</f>
        <v>80.287202499999992</v>
      </c>
      <c r="S473" s="1">
        <f>Table2[[#This Row],[x2]]-Table2[[#This Row],[x]]*Table2[[#This Row],[left]]</f>
        <v>216.23966249999998</v>
      </c>
      <c r="T473" s="1">
        <f>Table2[[#This Row],[y2]]-Table2[[#This Row],[y]]*Table2[[#This Row],[left]]</f>
        <v>89.691947499999998</v>
      </c>
      <c r="U473" s="3">
        <f>Table2[[#This Row],[x2]]+Table2[[#This Row],[x]]*Table2[[#This Row],[dry_line]]</f>
        <v>221.41375309999998</v>
      </c>
      <c r="V473" s="3">
        <f>Table2[[#This Row],[y2]]+Table2[[#This Row],[y]]*Table2[[#This Row],[dry_line]]</f>
        <v>85.549360419999999</v>
      </c>
      <c r="W473" s="3">
        <f>Table2[[#This Row],[z2]]+Table2[[#This Row],[z]]*Table2[[#This Row],[dry_line]]</f>
        <v>1.25166394</v>
      </c>
      <c r="X473" s="3">
        <f>-Table2[[#This Row],[right3]]+Table2[[#This Row],[dry_line]]</f>
        <v>-8.4207999999999998</v>
      </c>
      <c r="Y473" s="3">
        <f>Table2[[#This Row],[left]]+Table2[[#This Row],[dry_line]]</f>
        <v>6.6292000000000009</v>
      </c>
    </row>
    <row r="474" spans="1:25" hidden="1" x14ac:dyDescent="0.25">
      <c r="A474">
        <v>472</v>
      </c>
      <c r="B474" t="b">
        <f>AND(Table2[[#This Row],[Row Labels]]&gt;=Sheet5!$J$43,Table2[[#This Row],[Row Labels]]&lt;=Sheet5!$K$43)</f>
        <v>0</v>
      </c>
      <c r="C474">
        <v>-2.4485999999999999</v>
      </c>
      <c r="D474">
        <f>-Table2[[#This Row],[dry_line]]</f>
        <v>2.4485999999999999</v>
      </c>
      <c r="E474">
        <v>0.97870000000000001</v>
      </c>
      <c r="F474">
        <v>0.70740000000000003</v>
      </c>
      <c r="G474">
        <v>-0.70660000000000001</v>
      </c>
      <c r="H474">
        <v>-1.7999999999999999E-2</v>
      </c>
      <c r="I474">
        <v>226.12889999999999</v>
      </c>
      <c r="J474">
        <v>88.278499999999994</v>
      </c>
      <c r="K474">
        <v>1.2008000000000001</v>
      </c>
      <c r="L474">
        <v>1</v>
      </c>
      <c r="M474">
        <v>2337.7309999999998</v>
      </c>
      <c r="N474">
        <f>-Table2[[#This Row],[right3]]</f>
        <v>-7.0750000000000002</v>
      </c>
      <c r="O474">
        <v>7.9</v>
      </c>
      <c r="P474">
        <v>7.0750000000000002</v>
      </c>
      <c r="Q474">
        <f>Table2[[#This Row],[x2]]+Table2[[#This Row],[x]]*Table2[[#This Row],[right3]]</f>
        <v>231.13375499999998</v>
      </c>
      <c r="R474">
        <f>Table2[[#This Row],[y2]]+Table2[[#This Row],[y]]*Table2[[#This Row],[right3]]</f>
        <v>83.279304999999994</v>
      </c>
      <c r="S474" s="1">
        <f>Table2[[#This Row],[x2]]-Table2[[#This Row],[x]]*Table2[[#This Row],[left]]</f>
        <v>220.54043999999999</v>
      </c>
      <c r="T474" s="1">
        <f>Table2[[#This Row],[y2]]-Table2[[#This Row],[y]]*Table2[[#This Row],[left]]</f>
        <v>93.860639999999989</v>
      </c>
      <c r="U474" s="3">
        <f>Table2[[#This Row],[x2]]+Table2[[#This Row],[x]]*Table2[[#This Row],[dry_line]]</f>
        <v>224.39676035999997</v>
      </c>
      <c r="V474" s="3">
        <f>Table2[[#This Row],[y2]]+Table2[[#This Row],[y]]*Table2[[#This Row],[dry_line]]</f>
        <v>90.00868075999999</v>
      </c>
      <c r="W474" s="3">
        <f>Table2[[#This Row],[z2]]+Table2[[#This Row],[z]]*Table2[[#This Row],[dry_line]]</f>
        <v>1.2448748000000001</v>
      </c>
      <c r="X474" s="3">
        <f>-Table2[[#This Row],[right3]]+Table2[[#This Row],[dry_line]]</f>
        <v>-9.5236000000000001</v>
      </c>
      <c r="Y474" s="3">
        <f>Table2[[#This Row],[left]]+Table2[[#This Row],[dry_line]]</f>
        <v>5.4514000000000005</v>
      </c>
    </row>
    <row r="475" spans="1:25" hidden="1" x14ac:dyDescent="0.25">
      <c r="A475">
        <v>473</v>
      </c>
      <c r="B475" t="b">
        <f>AND(Table2[[#This Row],[Row Labels]]&gt;=Sheet5!$J$43,Table2[[#This Row],[Row Labels]]&lt;=Sheet5!$K$43)</f>
        <v>0</v>
      </c>
      <c r="C475">
        <v>-3.0823999999999998</v>
      </c>
      <c r="D475">
        <f>-Table2[[#This Row],[dry_line]]</f>
        <v>3.0823999999999998</v>
      </c>
      <c r="E475">
        <v>-0.24909999999999999</v>
      </c>
      <c r="F475">
        <v>0.64559999999999995</v>
      </c>
      <c r="G475">
        <v>-0.76349999999999996</v>
      </c>
      <c r="H475">
        <v>-1.95E-2</v>
      </c>
      <c r="I475">
        <v>229.83090000000001</v>
      </c>
      <c r="J475">
        <v>91.663499999999999</v>
      </c>
      <c r="K475">
        <v>1.1541999999999999</v>
      </c>
      <c r="L475">
        <v>1</v>
      </c>
      <c r="M475">
        <v>2342.7469999999994</v>
      </c>
      <c r="N475">
        <f>-Table2[[#This Row],[right3]]</f>
        <v>-7.2249999999999996</v>
      </c>
      <c r="O475">
        <v>7.75</v>
      </c>
      <c r="P475">
        <v>7.2249999999999996</v>
      </c>
      <c r="Q475">
        <f>Table2[[#This Row],[x2]]+Table2[[#This Row],[x]]*Table2[[#This Row],[right3]]</f>
        <v>234.49536000000001</v>
      </c>
      <c r="R475">
        <f>Table2[[#This Row],[y2]]+Table2[[#This Row],[y]]*Table2[[#This Row],[right3]]</f>
        <v>86.147212499999995</v>
      </c>
      <c r="S475" s="1">
        <f>Table2[[#This Row],[x2]]-Table2[[#This Row],[x]]*Table2[[#This Row],[left]]</f>
        <v>224.82750000000001</v>
      </c>
      <c r="T475" s="1">
        <f>Table2[[#This Row],[y2]]-Table2[[#This Row],[y]]*Table2[[#This Row],[left]]</f>
        <v>97.580624999999998</v>
      </c>
      <c r="U475" s="3">
        <f>Table2[[#This Row],[x2]]+Table2[[#This Row],[x]]*Table2[[#This Row],[dry_line]]</f>
        <v>227.84090256000002</v>
      </c>
      <c r="V475" s="3">
        <f>Table2[[#This Row],[y2]]+Table2[[#This Row],[y]]*Table2[[#This Row],[dry_line]]</f>
        <v>94.016912399999995</v>
      </c>
      <c r="W475" s="3">
        <f>Table2[[#This Row],[z2]]+Table2[[#This Row],[z]]*Table2[[#This Row],[dry_line]]</f>
        <v>1.2143067999999999</v>
      </c>
      <c r="X475" s="3">
        <f>-Table2[[#This Row],[right3]]+Table2[[#This Row],[dry_line]]</f>
        <v>-10.307399999999999</v>
      </c>
      <c r="Y475" s="3">
        <f>Table2[[#This Row],[left]]+Table2[[#This Row],[dry_line]]</f>
        <v>4.6676000000000002</v>
      </c>
    </row>
    <row r="476" spans="1:25" hidden="1" x14ac:dyDescent="0.25">
      <c r="A476">
        <v>474</v>
      </c>
      <c r="B476" t="b">
        <f>AND(Table2[[#This Row],[Row Labels]]&gt;=Sheet5!$J$43,Table2[[#This Row],[Row Labels]]&lt;=Sheet5!$K$43)</f>
        <v>0</v>
      </c>
      <c r="C476">
        <v>-3.5095999999999998</v>
      </c>
      <c r="D476">
        <f>-Table2[[#This Row],[dry_line]]</f>
        <v>3.5095999999999998</v>
      </c>
      <c r="E476">
        <v>-1.4120999999999999</v>
      </c>
      <c r="F476">
        <v>0.5877</v>
      </c>
      <c r="G476">
        <v>-0.80879999999999996</v>
      </c>
      <c r="H476">
        <v>-1.9599999999999999E-2</v>
      </c>
      <c r="I476">
        <v>233.78229999999999</v>
      </c>
      <c r="J476">
        <v>94.752600000000001</v>
      </c>
      <c r="K476">
        <v>1.1076999999999999</v>
      </c>
      <c r="L476">
        <v>1</v>
      </c>
      <c r="M476">
        <v>2347.7630000000008</v>
      </c>
      <c r="N476">
        <f>-Table2[[#This Row],[right3]]</f>
        <v>-7.25</v>
      </c>
      <c r="O476">
        <v>7.7249999999999996</v>
      </c>
      <c r="P476">
        <v>7.25</v>
      </c>
      <c r="Q476">
        <f>Table2[[#This Row],[x2]]+Table2[[#This Row],[x]]*Table2[[#This Row],[right3]]</f>
        <v>238.043125</v>
      </c>
      <c r="R476">
        <f>Table2[[#This Row],[y2]]+Table2[[#This Row],[y]]*Table2[[#This Row],[right3]]</f>
        <v>88.888800000000003</v>
      </c>
      <c r="S476" s="1">
        <f>Table2[[#This Row],[x2]]-Table2[[#This Row],[x]]*Table2[[#This Row],[left]]</f>
        <v>229.24231749999998</v>
      </c>
      <c r="T476" s="1">
        <f>Table2[[#This Row],[y2]]-Table2[[#This Row],[y]]*Table2[[#This Row],[left]]</f>
        <v>101.00058</v>
      </c>
      <c r="U476" s="3">
        <f>Table2[[#This Row],[x2]]+Table2[[#This Row],[x]]*Table2[[#This Row],[dry_line]]</f>
        <v>231.71970808</v>
      </c>
      <c r="V476" s="3">
        <f>Table2[[#This Row],[y2]]+Table2[[#This Row],[y]]*Table2[[#This Row],[dry_line]]</f>
        <v>97.591164480000003</v>
      </c>
      <c r="W476" s="3">
        <f>Table2[[#This Row],[z2]]+Table2[[#This Row],[z]]*Table2[[#This Row],[dry_line]]</f>
        <v>1.1764881599999999</v>
      </c>
      <c r="X476" s="3">
        <f>-Table2[[#This Row],[right3]]+Table2[[#This Row],[dry_line]]</f>
        <v>-10.759599999999999</v>
      </c>
      <c r="Y476" s="3">
        <f>Table2[[#This Row],[left]]+Table2[[#This Row],[dry_line]]</f>
        <v>4.2153999999999998</v>
      </c>
    </row>
    <row r="477" spans="1:25" hidden="1" x14ac:dyDescent="0.25">
      <c r="A477">
        <v>475</v>
      </c>
      <c r="B477" t="b">
        <f>AND(Table2[[#This Row],[Row Labels]]&gt;=Sheet5!$J$43,Table2[[#This Row],[Row Labels]]&lt;=Sheet5!$K$43)</f>
        <v>0</v>
      </c>
      <c r="C477">
        <v>-3.7364999999999999</v>
      </c>
      <c r="D477">
        <f>-Table2[[#This Row],[dry_line]]</f>
        <v>3.7364999999999999</v>
      </c>
      <c r="E477">
        <v>-2.4638</v>
      </c>
      <c r="F477">
        <v>0.53169999999999995</v>
      </c>
      <c r="G477">
        <v>-0.84670000000000001</v>
      </c>
      <c r="H477">
        <v>-1.9699999999999999E-2</v>
      </c>
      <c r="I477">
        <v>237.95939999999999</v>
      </c>
      <c r="J477">
        <v>97.572800000000001</v>
      </c>
      <c r="K477">
        <v>1.0471999999999999</v>
      </c>
      <c r="L477">
        <v>1</v>
      </c>
      <c r="M477">
        <v>2352.8029999999999</v>
      </c>
      <c r="N477">
        <f>-Table2[[#This Row],[right3]]</f>
        <v>-7.1749999999999998</v>
      </c>
      <c r="O477">
        <v>7.8250000000000002</v>
      </c>
      <c r="P477">
        <v>7.1749999999999998</v>
      </c>
      <c r="Q477">
        <f>Table2[[#This Row],[x2]]+Table2[[#This Row],[x]]*Table2[[#This Row],[right3]]</f>
        <v>241.77434749999998</v>
      </c>
      <c r="R477">
        <f>Table2[[#This Row],[y2]]+Table2[[#This Row],[y]]*Table2[[#This Row],[right3]]</f>
        <v>91.497727499999996</v>
      </c>
      <c r="S477" s="1">
        <f>Table2[[#This Row],[x2]]-Table2[[#This Row],[x]]*Table2[[#This Row],[left]]</f>
        <v>233.79884749999999</v>
      </c>
      <c r="T477" s="1">
        <f>Table2[[#This Row],[y2]]-Table2[[#This Row],[y]]*Table2[[#This Row],[left]]</f>
        <v>104.1982275</v>
      </c>
      <c r="U477" s="3">
        <f>Table2[[#This Row],[x2]]+Table2[[#This Row],[x]]*Table2[[#This Row],[dry_line]]</f>
        <v>235.97270294999998</v>
      </c>
      <c r="V477" s="3">
        <f>Table2[[#This Row],[y2]]+Table2[[#This Row],[y]]*Table2[[#This Row],[dry_line]]</f>
        <v>100.73649455</v>
      </c>
      <c r="W477" s="3">
        <f>Table2[[#This Row],[z2]]+Table2[[#This Row],[z]]*Table2[[#This Row],[dry_line]]</f>
        <v>1.1208090499999999</v>
      </c>
      <c r="X477" s="3">
        <f>-Table2[[#This Row],[right3]]+Table2[[#This Row],[dry_line]]</f>
        <v>-10.9115</v>
      </c>
      <c r="Y477" s="3">
        <f>Table2[[#This Row],[left]]+Table2[[#This Row],[dry_line]]</f>
        <v>4.0884999999999998</v>
      </c>
    </row>
    <row r="478" spans="1:25" hidden="1" x14ac:dyDescent="0.25">
      <c r="A478">
        <v>476</v>
      </c>
      <c r="B478" t="b">
        <f>AND(Table2[[#This Row],[Row Labels]]&gt;=Sheet5!$J$43,Table2[[#This Row],[Row Labels]]&lt;=Sheet5!$K$43)</f>
        <v>0</v>
      </c>
      <c r="C478">
        <v>-3.7860999999999998</v>
      </c>
      <c r="D478">
        <f>-Table2[[#This Row],[dry_line]]</f>
        <v>3.7860999999999998</v>
      </c>
      <c r="E478">
        <v>-3.3813</v>
      </c>
      <c r="F478">
        <v>0.4788</v>
      </c>
      <c r="G478">
        <v>-0.87770000000000004</v>
      </c>
      <c r="H478">
        <v>-2.0799999999999999E-2</v>
      </c>
      <c r="I478">
        <v>242.36449999999999</v>
      </c>
      <c r="J478">
        <v>100.1444</v>
      </c>
      <c r="K478">
        <v>0.9798</v>
      </c>
      <c r="L478">
        <v>1</v>
      </c>
      <c r="M478">
        <v>2357.9050000000007</v>
      </c>
      <c r="N478">
        <f>-Table2[[#This Row],[right3]]</f>
        <v>-7.0250000000000004</v>
      </c>
      <c r="O478">
        <v>7.95</v>
      </c>
      <c r="P478">
        <v>7.0250000000000004</v>
      </c>
      <c r="Q478">
        <f>Table2[[#This Row],[x2]]+Table2[[#This Row],[x]]*Table2[[#This Row],[right3]]</f>
        <v>245.72807</v>
      </c>
      <c r="R478">
        <f>Table2[[#This Row],[y2]]+Table2[[#This Row],[y]]*Table2[[#This Row],[right3]]</f>
        <v>93.978557500000008</v>
      </c>
      <c r="S478" s="1">
        <f>Table2[[#This Row],[x2]]-Table2[[#This Row],[x]]*Table2[[#This Row],[left]]</f>
        <v>238.55804000000001</v>
      </c>
      <c r="T478" s="1">
        <f>Table2[[#This Row],[y2]]-Table2[[#This Row],[y]]*Table2[[#This Row],[left]]</f>
        <v>107.12211500000001</v>
      </c>
      <c r="U478" s="3">
        <f>Table2[[#This Row],[x2]]+Table2[[#This Row],[x]]*Table2[[#This Row],[dry_line]]</f>
        <v>240.55171532</v>
      </c>
      <c r="V478" s="3">
        <f>Table2[[#This Row],[y2]]+Table2[[#This Row],[y]]*Table2[[#This Row],[dry_line]]</f>
        <v>103.46745997000001</v>
      </c>
      <c r="W478" s="3">
        <f>Table2[[#This Row],[z2]]+Table2[[#This Row],[z]]*Table2[[#This Row],[dry_line]]</f>
        <v>1.0585508800000001</v>
      </c>
      <c r="X478" s="3">
        <f>-Table2[[#This Row],[right3]]+Table2[[#This Row],[dry_line]]</f>
        <v>-10.8111</v>
      </c>
      <c r="Y478" s="3">
        <f>Table2[[#This Row],[left]]+Table2[[#This Row],[dry_line]]</f>
        <v>4.1638999999999999</v>
      </c>
    </row>
    <row r="479" spans="1:25" hidden="1" x14ac:dyDescent="0.25">
      <c r="A479">
        <v>477</v>
      </c>
      <c r="B479" t="b">
        <f>AND(Table2[[#This Row],[Row Labels]]&gt;=Sheet5!$J$43,Table2[[#This Row],[Row Labels]]&lt;=Sheet5!$K$43)</f>
        <v>0</v>
      </c>
      <c r="C479">
        <v>-3.6859999999999999</v>
      </c>
      <c r="D479">
        <f>-Table2[[#This Row],[dry_line]]</f>
        <v>3.6859999999999999</v>
      </c>
      <c r="E479">
        <v>-4.1173000000000002</v>
      </c>
      <c r="F479">
        <v>0.43109999999999998</v>
      </c>
      <c r="G479">
        <v>-0.90210000000000001</v>
      </c>
      <c r="H479">
        <v>-1.9300000000000001E-2</v>
      </c>
      <c r="I479">
        <v>246.83670000000001</v>
      </c>
      <c r="J479">
        <v>102.41849999999999</v>
      </c>
      <c r="K479">
        <v>0.90490000000000004</v>
      </c>
      <c r="L479">
        <v>1</v>
      </c>
      <c r="M479">
        <v>2362.9230000000007</v>
      </c>
      <c r="N479">
        <f>-Table2[[#This Row],[right3]]</f>
        <v>-6.875</v>
      </c>
      <c r="O479">
        <v>8.1</v>
      </c>
      <c r="P479">
        <v>6.875</v>
      </c>
      <c r="Q479">
        <f>Table2[[#This Row],[x2]]+Table2[[#This Row],[x]]*Table2[[#This Row],[right3]]</f>
        <v>249.8005125</v>
      </c>
      <c r="R479">
        <f>Table2[[#This Row],[y2]]+Table2[[#This Row],[y]]*Table2[[#This Row],[right3]]</f>
        <v>96.216562499999995</v>
      </c>
      <c r="S479" s="1">
        <f>Table2[[#This Row],[x2]]-Table2[[#This Row],[x]]*Table2[[#This Row],[left]]</f>
        <v>243.34479000000002</v>
      </c>
      <c r="T479" s="1">
        <f>Table2[[#This Row],[y2]]-Table2[[#This Row],[y]]*Table2[[#This Row],[left]]</f>
        <v>109.72551</v>
      </c>
      <c r="U479" s="3">
        <f>Table2[[#This Row],[x2]]+Table2[[#This Row],[x]]*Table2[[#This Row],[dry_line]]</f>
        <v>245.24766540000002</v>
      </c>
      <c r="V479" s="3">
        <f>Table2[[#This Row],[y2]]+Table2[[#This Row],[y]]*Table2[[#This Row],[dry_line]]</f>
        <v>105.74364059999999</v>
      </c>
      <c r="W479" s="3">
        <f>Table2[[#This Row],[z2]]+Table2[[#This Row],[z]]*Table2[[#This Row],[dry_line]]</f>
        <v>0.97603980000000001</v>
      </c>
      <c r="X479" s="3">
        <f>-Table2[[#This Row],[right3]]+Table2[[#This Row],[dry_line]]</f>
        <v>-10.561</v>
      </c>
      <c r="Y479" s="3">
        <f>Table2[[#This Row],[left]]+Table2[[#This Row],[dry_line]]</f>
        <v>4.4139999999999997</v>
      </c>
    </row>
    <row r="480" spans="1:25" hidden="1" x14ac:dyDescent="0.25">
      <c r="A480">
        <v>478</v>
      </c>
      <c r="B480" t="b">
        <f>AND(Table2[[#This Row],[Row Labels]]&gt;=Sheet5!$J$43,Table2[[#This Row],[Row Labels]]&lt;=Sheet5!$K$43)</f>
        <v>0</v>
      </c>
      <c r="C480">
        <v>-3.4215</v>
      </c>
      <c r="D480">
        <f>-Table2[[#This Row],[dry_line]]</f>
        <v>3.4215</v>
      </c>
      <c r="E480">
        <v>-4.6626000000000003</v>
      </c>
      <c r="F480">
        <v>0.3886</v>
      </c>
      <c r="G480">
        <v>-0.92120000000000002</v>
      </c>
      <c r="H480">
        <v>-2.0500000000000001E-2</v>
      </c>
      <c r="I480">
        <v>251.4246</v>
      </c>
      <c r="J480">
        <v>104.4781</v>
      </c>
      <c r="K480">
        <v>0.82220000000000004</v>
      </c>
      <c r="L480">
        <v>1</v>
      </c>
      <c r="M480">
        <v>2367.9519999999993</v>
      </c>
      <c r="N480">
        <f>-Table2[[#This Row],[right3]]</f>
        <v>-6.7249999999999996</v>
      </c>
      <c r="O480">
        <v>8.25</v>
      </c>
      <c r="P480">
        <v>6.7249999999999996</v>
      </c>
      <c r="Q480">
        <f>Table2[[#This Row],[x2]]+Table2[[#This Row],[x]]*Table2[[#This Row],[right3]]</f>
        <v>254.037935</v>
      </c>
      <c r="R480">
        <f>Table2[[#This Row],[y2]]+Table2[[#This Row],[y]]*Table2[[#This Row],[right3]]</f>
        <v>98.283029999999997</v>
      </c>
      <c r="S480" s="1">
        <f>Table2[[#This Row],[x2]]-Table2[[#This Row],[x]]*Table2[[#This Row],[left]]</f>
        <v>248.21865</v>
      </c>
      <c r="T480" s="1">
        <f>Table2[[#This Row],[y2]]-Table2[[#This Row],[y]]*Table2[[#This Row],[left]]</f>
        <v>112.078</v>
      </c>
      <c r="U480" s="3">
        <f>Table2[[#This Row],[x2]]+Table2[[#This Row],[x]]*Table2[[#This Row],[dry_line]]</f>
        <v>250.09500510000001</v>
      </c>
      <c r="V480" s="3">
        <f>Table2[[#This Row],[y2]]+Table2[[#This Row],[y]]*Table2[[#This Row],[dry_line]]</f>
        <v>107.6299858</v>
      </c>
      <c r="W480" s="3">
        <f>Table2[[#This Row],[z2]]+Table2[[#This Row],[z]]*Table2[[#This Row],[dry_line]]</f>
        <v>0.89234075000000002</v>
      </c>
      <c r="X480" s="3">
        <f>-Table2[[#This Row],[right3]]+Table2[[#This Row],[dry_line]]</f>
        <v>-10.1465</v>
      </c>
      <c r="Y480" s="3">
        <f>Table2[[#This Row],[left]]+Table2[[#This Row],[dry_line]]</f>
        <v>4.8285</v>
      </c>
    </row>
    <row r="481" spans="1:25" hidden="1" x14ac:dyDescent="0.25">
      <c r="A481">
        <v>479</v>
      </c>
      <c r="B481" t="b">
        <f>AND(Table2[[#This Row],[Row Labels]]&gt;=Sheet5!$J$43,Table2[[#This Row],[Row Labels]]&lt;=Sheet5!$K$43)</f>
        <v>0</v>
      </c>
      <c r="C481">
        <v>-3.0341999999999998</v>
      </c>
      <c r="D481">
        <f>-Table2[[#This Row],[dry_line]]</f>
        <v>3.0341999999999998</v>
      </c>
      <c r="E481">
        <v>-5.0202</v>
      </c>
      <c r="F481">
        <v>0.34710000000000002</v>
      </c>
      <c r="G481">
        <v>-0.93769999999999998</v>
      </c>
      <c r="H481">
        <v>-1.8100000000000002E-2</v>
      </c>
      <c r="I481">
        <v>256.15289999999999</v>
      </c>
      <c r="J481">
        <v>106.3519</v>
      </c>
      <c r="K481">
        <v>0.73050000000000004</v>
      </c>
      <c r="L481">
        <v>1</v>
      </c>
      <c r="M481">
        <v>2373.0390000000007</v>
      </c>
      <c r="N481">
        <f>-Table2[[#This Row],[right3]]</f>
        <v>-6.6</v>
      </c>
      <c r="O481">
        <v>8.375</v>
      </c>
      <c r="P481">
        <v>6.6</v>
      </c>
      <c r="Q481">
        <f>Table2[[#This Row],[x2]]+Table2[[#This Row],[x]]*Table2[[#This Row],[right3]]</f>
        <v>258.44376</v>
      </c>
      <c r="R481">
        <f>Table2[[#This Row],[y2]]+Table2[[#This Row],[y]]*Table2[[#This Row],[right3]]</f>
        <v>100.16308000000001</v>
      </c>
      <c r="S481" s="1">
        <f>Table2[[#This Row],[x2]]-Table2[[#This Row],[x]]*Table2[[#This Row],[left]]</f>
        <v>253.2459375</v>
      </c>
      <c r="T481" s="1">
        <f>Table2[[#This Row],[y2]]-Table2[[#This Row],[y]]*Table2[[#This Row],[left]]</f>
        <v>114.20513750000001</v>
      </c>
      <c r="U481" s="3">
        <f>Table2[[#This Row],[x2]]+Table2[[#This Row],[x]]*Table2[[#This Row],[dry_line]]</f>
        <v>255.09972918</v>
      </c>
      <c r="V481" s="3">
        <f>Table2[[#This Row],[y2]]+Table2[[#This Row],[y]]*Table2[[#This Row],[dry_line]]</f>
        <v>109.19706934</v>
      </c>
      <c r="W481" s="3">
        <f>Table2[[#This Row],[z2]]+Table2[[#This Row],[z]]*Table2[[#This Row],[dry_line]]</f>
        <v>0.78541902000000008</v>
      </c>
      <c r="X481" s="3">
        <f>-Table2[[#This Row],[right3]]+Table2[[#This Row],[dry_line]]</f>
        <v>-9.6341999999999999</v>
      </c>
      <c r="Y481" s="3">
        <f>Table2[[#This Row],[left]]+Table2[[#This Row],[dry_line]]</f>
        <v>5.3407999999999998</v>
      </c>
    </row>
    <row r="482" spans="1:25" hidden="1" x14ac:dyDescent="0.25">
      <c r="A482">
        <v>480</v>
      </c>
      <c r="B482" t="b">
        <f>AND(Table2[[#This Row],[Row Labels]]&gt;=Sheet5!$J$43,Table2[[#This Row],[Row Labels]]&lt;=Sheet5!$K$43)</f>
        <v>0</v>
      </c>
      <c r="C482">
        <v>-2.5139999999999998</v>
      </c>
      <c r="D482">
        <f>-Table2[[#This Row],[dry_line]]</f>
        <v>2.5139999999999998</v>
      </c>
      <c r="E482">
        <v>-5.1578999999999997</v>
      </c>
      <c r="F482">
        <v>0.30609999999999998</v>
      </c>
      <c r="G482">
        <v>-0.95179999999999998</v>
      </c>
      <c r="H482">
        <v>-1.9699999999999999E-2</v>
      </c>
      <c r="I482">
        <v>260.99869999999999</v>
      </c>
      <c r="J482">
        <v>108.02549999999999</v>
      </c>
      <c r="K482">
        <v>0.6411</v>
      </c>
      <c r="L482">
        <v>1</v>
      </c>
      <c r="M482">
        <v>2378.1669999999995</v>
      </c>
      <c r="N482">
        <f>-Table2[[#This Row],[right3]]</f>
        <v>-6.5250000000000004</v>
      </c>
      <c r="O482">
        <v>8.4499999999999993</v>
      </c>
      <c r="P482">
        <v>6.5250000000000004</v>
      </c>
      <c r="Q482">
        <f>Table2[[#This Row],[x2]]+Table2[[#This Row],[x]]*Table2[[#This Row],[right3]]</f>
        <v>262.99600249999997</v>
      </c>
      <c r="R482">
        <f>Table2[[#This Row],[y2]]+Table2[[#This Row],[y]]*Table2[[#This Row],[right3]]</f>
        <v>101.815005</v>
      </c>
      <c r="S482" s="1">
        <f>Table2[[#This Row],[x2]]-Table2[[#This Row],[x]]*Table2[[#This Row],[left]]</f>
        <v>258.41215499999998</v>
      </c>
      <c r="T482" s="1">
        <f>Table2[[#This Row],[y2]]-Table2[[#This Row],[y]]*Table2[[#This Row],[left]]</f>
        <v>116.06820999999999</v>
      </c>
      <c r="U482" s="3">
        <f>Table2[[#This Row],[x2]]+Table2[[#This Row],[x]]*Table2[[#This Row],[dry_line]]</f>
        <v>260.22916459999999</v>
      </c>
      <c r="V482" s="3">
        <f>Table2[[#This Row],[y2]]+Table2[[#This Row],[y]]*Table2[[#This Row],[dry_line]]</f>
        <v>110.4183252</v>
      </c>
      <c r="W482" s="3">
        <f>Table2[[#This Row],[z2]]+Table2[[#This Row],[z]]*Table2[[#This Row],[dry_line]]</f>
        <v>0.69062579999999996</v>
      </c>
      <c r="X482" s="3">
        <f>-Table2[[#This Row],[right3]]+Table2[[#This Row],[dry_line]]</f>
        <v>-9.0389999999999997</v>
      </c>
      <c r="Y482" s="3">
        <f>Table2[[#This Row],[left]]+Table2[[#This Row],[dry_line]]</f>
        <v>5.9359999999999999</v>
      </c>
    </row>
    <row r="483" spans="1:25" hidden="1" x14ac:dyDescent="0.25">
      <c r="A483">
        <v>481</v>
      </c>
      <c r="B483" t="b">
        <f>AND(Table2[[#This Row],[Row Labels]]&gt;=Sheet5!$J$43,Table2[[#This Row],[Row Labels]]&lt;=Sheet5!$K$43)</f>
        <v>0</v>
      </c>
      <c r="C483">
        <v>-1.9308000000000001</v>
      </c>
      <c r="D483">
        <f>-Table2[[#This Row],[dry_line]]</f>
        <v>1.9308000000000001</v>
      </c>
      <c r="E483">
        <v>-5.1026999999999996</v>
      </c>
      <c r="F483">
        <v>0.26819999999999999</v>
      </c>
      <c r="G483">
        <v>-0.96319999999999995</v>
      </c>
      <c r="H483">
        <v>-1.7299999999999999E-2</v>
      </c>
      <c r="I483">
        <v>265.86649999999997</v>
      </c>
      <c r="J483">
        <v>109.4791</v>
      </c>
      <c r="K483">
        <v>0.55030000000000001</v>
      </c>
      <c r="L483">
        <v>1</v>
      </c>
      <c r="M483">
        <v>2383.2479999999996</v>
      </c>
      <c r="N483">
        <f>-Table2[[#This Row],[right3]]</f>
        <v>-6.5</v>
      </c>
      <c r="O483">
        <v>8.4499999999999993</v>
      </c>
      <c r="P483">
        <v>6.5</v>
      </c>
      <c r="Q483">
        <f>Table2[[#This Row],[x2]]+Table2[[#This Row],[x]]*Table2[[#This Row],[right3]]</f>
        <v>267.60979999999995</v>
      </c>
      <c r="R483">
        <f>Table2[[#This Row],[y2]]+Table2[[#This Row],[y]]*Table2[[#This Row],[right3]]</f>
        <v>103.2183</v>
      </c>
      <c r="S483" s="1">
        <f>Table2[[#This Row],[x2]]-Table2[[#This Row],[x]]*Table2[[#This Row],[left]]</f>
        <v>263.60020999999995</v>
      </c>
      <c r="T483" s="1">
        <f>Table2[[#This Row],[y2]]-Table2[[#This Row],[y]]*Table2[[#This Row],[left]]</f>
        <v>117.61814</v>
      </c>
      <c r="U483" s="3">
        <f>Table2[[#This Row],[x2]]+Table2[[#This Row],[x]]*Table2[[#This Row],[dry_line]]</f>
        <v>265.34865943999995</v>
      </c>
      <c r="V483" s="3">
        <f>Table2[[#This Row],[y2]]+Table2[[#This Row],[y]]*Table2[[#This Row],[dry_line]]</f>
        <v>111.33884656000001</v>
      </c>
      <c r="W483" s="3">
        <f>Table2[[#This Row],[z2]]+Table2[[#This Row],[z]]*Table2[[#This Row],[dry_line]]</f>
        <v>0.58370284000000006</v>
      </c>
      <c r="X483" s="3">
        <f>-Table2[[#This Row],[right3]]+Table2[[#This Row],[dry_line]]</f>
        <v>-8.4307999999999996</v>
      </c>
      <c r="Y483" s="3">
        <f>Table2[[#This Row],[left]]+Table2[[#This Row],[dry_line]]</f>
        <v>6.5191999999999997</v>
      </c>
    </row>
    <row r="484" spans="1:25" hidden="1" x14ac:dyDescent="0.25">
      <c r="A484">
        <v>482</v>
      </c>
      <c r="B484" t="b">
        <f>AND(Table2[[#This Row],[Row Labels]]&gt;=Sheet5!$J$43,Table2[[#This Row],[Row Labels]]&lt;=Sheet5!$K$43)</f>
        <v>0</v>
      </c>
      <c r="C484">
        <v>-1.2823</v>
      </c>
      <c r="D484">
        <f>-Table2[[#This Row],[dry_line]]</f>
        <v>1.2823</v>
      </c>
      <c r="E484">
        <v>-4.8076999999999996</v>
      </c>
      <c r="F484">
        <v>0.23530000000000001</v>
      </c>
      <c r="G484">
        <v>-0.9718</v>
      </c>
      <c r="H484">
        <v>-1.5900000000000001E-2</v>
      </c>
      <c r="I484">
        <v>270.71879999999999</v>
      </c>
      <c r="J484">
        <v>110.7351</v>
      </c>
      <c r="K484">
        <v>0.46700000000000003</v>
      </c>
      <c r="L484">
        <v>1</v>
      </c>
      <c r="M484">
        <v>2388.2610000000004</v>
      </c>
      <c r="N484">
        <f>-Table2[[#This Row],[right3]]</f>
        <v>-6.5750000000000002</v>
      </c>
      <c r="O484">
        <v>8.4</v>
      </c>
      <c r="P484">
        <v>6.5750000000000002</v>
      </c>
      <c r="Q484">
        <f>Table2[[#This Row],[x2]]+Table2[[#This Row],[x]]*Table2[[#This Row],[right3]]</f>
        <v>272.26589749999999</v>
      </c>
      <c r="R484">
        <f>Table2[[#This Row],[y2]]+Table2[[#This Row],[y]]*Table2[[#This Row],[right3]]</f>
        <v>104.34551500000001</v>
      </c>
      <c r="S484" s="1">
        <f>Table2[[#This Row],[x2]]-Table2[[#This Row],[x]]*Table2[[#This Row],[left]]</f>
        <v>268.74227999999999</v>
      </c>
      <c r="T484" s="1">
        <f>Table2[[#This Row],[y2]]-Table2[[#This Row],[y]]*Table2[[#This Row],[left]]</f>
        <v>118.89822000000001</v>
      </c>
      <c r="U484" s="3">
        <f>Table2[[#This Row],[x2]]+Table2[[#This Row],[x]]*Table2[[#This Row],[dry_line]]</f>
        <v>270.41707480999997</v>
      </c>
      <c r="V484" s="3">
        <f>Table2[[#This Row],[y2]]+Table2[[#This Row],[y]]*Table2[[#This Row],[dry_line]]</f>
        <v>111.98123914</v>
      </c>
      <c r="W484" s="3">
        <f>Table2[[#This Row],[z2]]+Table2[[#This Row],[z]]*Table2[[#This Row],[dry_line]]</f>
        <v>0.48738857000000002</v>
      </c>
      <c r="X484" s="3">
        <f>-Table2[[#This Row],[right3]]+Table2[[#This Row],[dry_line]]</f>
        <v>-7.8573000000000004</v>
      </c>
      <c r="Y484" s="3">
        <f>Table2[[#This Row],[left]]+Table2[[#This Row],[dry_line]]</f>
        <v>7.1177000000000001</v>
      </c>
    </row>
    <row r="485" spans="1:25" hidden="1" x14ac:dyDescent="0.25">
      <c r="A485">
        <v>483</v>
      </c>
      <c r="B485" t="b">
        <f>AND(Table2[[#This Row],[Row Labels]]&gt;=Sheet5!$J$43,Table2[[#This Row],[Row Labels]]&lt;=Sheet5!$K$43)</f>
        <v>0</v>
      </c>
      <c r="C485">
        <v>-0.66849999999999998</v>
      </c>
      <c r="D485">
        <f>-Table2[[#This Row],[dry_line]]</f>
        <v>0.66849999999999998</v>
      </c>
      <c r="E485">
        <v>-4.2926000000000002</v>
      </c>
      <c r="F485">
        <v>0.2089</v>
      </c>
      <c r="G485">
        <v>-0.9778</v>
      </c>
      <c r="H485">
        <v>-1.3899999999999999E-2</v>
      </c>
      <c r="I485">
        <v>275.6678</v>
      </c>
      <c r="J485">
        <v>111.855</v>
      </c>
      <c r="K485">
        <v>0.36330000000000001</v>
      </c>
      <c r="L485">
        <v>1</v>
      </c>
      <c r="M485">
        <v>2393.3359999999993</v>
      </c>
      <c r="N485">
        <f>-Table2[[#This Row],[right3]]</f>
        <v>-6.75</v>
      </c>
      <c r="O485">
        <v>9.35</v>
      </c>
      <c r="P485">
        <v>6.75</v>
      </c>
      <c r="Q485">
        <f>Table2[[#This Row],[x2]]+Table2[[#This Row],[x]]*Table2[[#This Row],[right3]]</f>
        <v>277.07787500000001</v>
      </c>
      <c r="R485">
        <f>Table2[[#This Row],[y2]]+Table2[[#This Row],[y]]*Table2[[#This Row],[right3]]</f>
        <v>105.25485</v>
      </c>
      <c r="S485" s="1">
        <f>Table2[[#This Row],[x2]]-Table2[[#This Row],[x]]*Table2[[#This Row],[left]]</f>
        <v>273.714585</v>
      </c>
      <c r="T485" s="1">
        <f>Table2[[#This Row],[y2]]-Table2[[#This Row],[y]]*Table2[[#This Row],[left]]</f>
        <v>120.99743000000001</v>
      </c>
      <c r="U485" s="3">
        <f>Table2[[#This Row],[x2]]+Table2[[#This Row],[x]]*Table2[[#This Row],[dry_line]]</f>
        <v>275.52815034999998</v>
      </c>
      <c r="V485" s="3">
        <f>Table2[[#This Row],[y2]]+Table2[[#This Row],[y]]*Table2[[#This Row],[dry_line]]</f>
        <v>112.50865930000001</v>
      </c>
      <c r="W485" s="3">
        <f>Table2[[#This Row],[z2]]+Table2[[#This Row],[z]]*Table2[[#This Row],[dry_line]]</f>
        <v>0.37259215000000001</v>
      </c>
      <c r="X485" s="3">
        <f>-Table2[[#This Row],[right3]]+Table2[[#This Row],[dry_line]]</f>
        <v>-7.4184999999999999</v>
      </c>
      <c r="Y485" s="3">
        <f>Table2[[#This Row],[left]]+Table2[[#This Row],[dry_line]]</f>
        <v>8.6814999999999998</v>
      </c>
    </row>
    <row r="486" spans="1:25" hidden="1" x14ac:dyDescent="0.25">
      <c r="A486">
        <v>484</v>
      </c>
      <c r="B486" t="b">
        <f>AND(Table2[[#This Row],[Row Labels]]&gt;=Sheet5!$J$43,Table2[[#This Row],[Row Labels]]&lt;=Sheet5!$K$43)</f>
        <v>0</v>
      </c>
      <c r="C486">
        <v>-8.0299999999999996E-2</v>
      </c>
      <c r="D486">
        <f>-Table2[[#This Row],[dry_line]]</f>
        <v>8.0299999999999996E-2</v>
      </c>
      <c r="E486">
        <v>-3.6120999999999999</v>
      </c>
      <c r="F486">
        <v>0.1885</v>
      </c>
      <c r="G486">
        <v>-0.98199999999999998</v>
      </c>
      <c r="H486">
        <v>-1.1900000000000001E-2</v>
      </c>
      <c r="I486">
        <v>280.69349999999997</v>
      </c>
      <c r="J486">
        <v>112.8689</v>
      </c>
      <c r="K486">
        <v>0.26919999999999999</v>
      </c>
      <c r="L486">
        <v>1</v>
      </c>
      <c r="M486">
        <v>2398.4639999999999</v>
      </c>
      <c r="N486">
        <f>-Table2[[#This Row],[right3]]</f>
        <v>-7.0250000000000004</v>
      </c>
      <c r="O486">
        <v>9</v>
      </c>
      <c r="P486">
        <v>7.0250000000000004</v>
      </c>
      <c r="Q486">
        <f>Table2[[#This Row],[x2]]+Table2[[#This Row],[x]]*Table2[[#This Row],[right3]]</f>
        <v>282.01771249999996</v>
      </c>
      <c r="R486">
        <f>Table2[[#This Row],[y2]]+Table2[[#This Row],[y]]*Table2[[#This Row],[right3]]</f>
        <v>105.97035</v>
      </c>
      <c r="S486" s="1">
        <f>Table2[[#This Row],[x2]]-Table2[[#This Row],[x]]*Table2[[#This Row],[left]]</f>
        <v>278.99699999999996</v>
      </c>
      <c r="T486" s="1">
        <f>Table2[[#This Row],[y2]]-Table2[[#This Row],[y]]*Table2[[#This Row],[left]]</f>
        <v>121.70689999999999</v>
      </c>
      <c r="U486" s="3">
        <f>Table2[[#This Row],[x2]]+Table2[[#This Row],[x]]*Table2[[#This Row],[dry_line]]</f>
        <v>280.67836344999995</v>
      </c>
      <c r="V486" s="3">
        <f>Table2[[#This Row],[y2]]+Table2[[#This Row],[y]]*Table2[[#This Row],[dry_line]]</f>
        <v>112.9477546</v>
      </c>
      <c r="W486" s="3">
        <f>Table2[[#This Row],[z2]]+Table2[[#This Row],[z]]*Table2[[#This Row],[dry_line]]</f>
        <v>0.27015557000000001</v>
      </c>
      <c r="X486" s="3">
        <f>-Table2[[#This Row],[right3]]+Table2[[#This Row],[dry_line]]</f>
        <v>-7.1053000000000006</v>
      </c>
      <c r="Y486" s="3">
        <f>Table2[[#This Row],[left]]+Table2[[#This Row],[dry_line]]</f>
        <v>8.9197000000000006</v>
      </c>
    </row>
    <row r="487" spans="1:25" hidden="1" x14ac:dyDescent="0.25">
      <c r="A487">
        <v>485</v>
      </c>
      <c r="B487" t="b">
        <f>AND(Table2[[#This Row],[Row Labels]]&gt;=Sheet5!$J$43,Table2[[#This Row],[Row Labels]]&lt;=Sheet5!$K$43)</f>
        <v>0</v>
      </c>
      <c r="C487">
        <v>0.44440000000000002</v>
      </c>
      <c r="D487">
        <f>-Table2[[#This Row],[dry_line]]</f>
        <v>-0.44440000000000002</v>
      </c>
      <c r="E487">
        <v>-2.7875000000000001</v>
      </c>
      <c r="F487">
        <v>0.1726</v>
      </c>
      <c r="G487">
        <v>-0.98499999999999999</v>
      </c>
      <c r="H487">
        <v>-6.4000000000000003E-3</v>
      </c>
      <c r="I487">
        <v>285.70389999999998</v>
      </c>
      <c r="J487">
        <v>113.7838</v>
      </c>
      <c r="K487">
        <v>0.16389999999999999</v>
      </c>
      <c r="L487">
        <v>1</v>
      </c>
      <c r="M487">
        <v>2403.5580000000009</v>
      </c>
      <c r="N487">
        <f>-Table2[[#This Row],[right3]]</f>
        <v>-7.2750000000000004</v>
      </c>
      <c r="O487">
        <v>8.7249999999999996</v>
      </c>
      <c r="P487">
        <v>7.2750000000000004</v>
      </c>
      <c r="Q487">
        <f>Table2[[#This Row],[x2]]+Table2[[#This Row],[x]]*Table2[[#This Row],[right3]]</f>
        <v>286.959565</v>
      </c>
      <c r="R487">
        <f>Table2[[#This Row],[y2]]+Table2[[#This Row],[y]]*Table2[[#This Row],[right3]]</f>
        <v>106.617925</v>
      </c>
      <c r="S487" s="1">
        <f>Table2[[#This Row],[x2]]-Table2[[#This Row],[x]]*Table2[[#This Row],[left]]</f>
        <v>284.19796499999995</v>
      </c>
      <c r="T487" s="1">
        <f>Table2[[#This Row],[y2]]-Table2[[#This Row],[y]]*Table2[[#This Row],[left]]</f>
        <v>122.377925</v>
      </c>
      <c r="U487" s="3">
        <f>Table2[[#This Row],[x2]]+Table2[[#This Row],[x]]*Table2[[#This Row],[dry_line]]</f>
        <v>285.78060343999999</v>
      </c>
      <c r="V487" s="3">
        <f>Table2[[#This Row],[y2]]+Table2[[#This Row],[y]]*Table2[[#This Row],[dry_line]]</f>
        <v>113.34606599999999</v>
      </c>
      <c r="W487" s="3">
        <f>Table2[[#This Row],[z2]]+Table2[[#This Row],[z]]*Table2[[#This Row],[dry_line]]</f>
        <v>0.16105583999999998</v>
      </c>
      <c r="X487" s="3">
        <f>-Table2[[#This Row],[right3]]+Table2[[#This Row],[dry_line]]</f>
        <v>-6.8306000000000004</v>
      </c>
      <c r="Y487" s="3">
        <f>Table2[[#This Row],[left]]+Table2[[#This Row],[dry_line]]</f>
        <v>9.1693999999999996</v>
      </c>
    </row>
    <row r="488" spans="1:25" hidden="1" x14ac:dyDescent="0.25">
      <c r="A488">
        <v>486</v>
      </c>
      <c r="B488" t="b">
        <f>AND(Table2[[#This Row],[Row Labels]]&gt;=Sheet5!$J$43,Table2[[#This Row],[Row Labels]]&lt;=Sheet5!$K$43)</f>
        <v>0</v>
      </c>
      <c r="C488">
        <v>0.80769999999999997</v>
      </c>
      <c r="D488">
        <f>-Table2[[#This Row],[dry_line]]</f>
        <v>-0.80769999999999997</v>
      </c>
      <c r="E488">
        <v>-1.8089999999999999</v>
      </c>
      <c r="F488">
        <v>0.1628</v>
      </c>
      <c r="G488">
        <v>-0.98660000000000003</v>
      </c>
      <c r="H488">
        <v>-5.4000000000000003E-3</v>
      </c>
      <c r="I488">
        <v>290.73329999999999</v>
      </c>
      <c r="J488">
        <v>114.6297</v>
      </c>
      <c r="K488">
        <v>8.3099999999999993E-2</v>
      </c>
      <c r="L488">
        <v>1</v>
      </c>
      <c r="M488">
        <v>2408.6589999999997</v>
      </c>
      <c r="N488">
        <f>-Table2[[#This Row],[right3]]</f>
        <v>-7.45</v>
      </c>
      <c r="O488">
        <v>8.5250000000000004</v>
      </c>
      <c r="P488">
        <v>7.45</v>
      </c>
      <c r="Q488">
        <f>Table2[[#This Row],[x2]]+Table2[[#This Row],[x]]*Table2[[#This Row],[right3]]</f>
        <v>291.94615999999996</v>
      </c>
      <c r="R488">
        <f>Table2[[#This Row],[y2]]+Table2[[#This Row],[y]]*Table2[[#This Row],[right3]]</f>
        <v>107.27952999999999</v>
      </c>
      <c r="S488" s="1">
        <f>Table2[[#This Row],[x2]]-Table2[[#This Row],[x]]*Table2[[#This Row],[left]]</f>
        <v>289.34542999999996</v>
      </c>
      <c r="T488" s="1">
        <f>Table2[[#This Row],[y2]]-Table2[[#This Row],[y]]*Table2[[#This Row],[left]]</f>
        <v>123.040465</v>
      </c>
      <c r="U488" s="3">
        <f>Table2[[#This Row],[x2]]+Table2[[#This Row],[x]]*Table2[[#This Row],[dry_line]]</f>
        <v>290.86479356000001</v>
      </c>
      <c r="V488" s="3">
        <f>Table2[[#This Row],[y2]]+Table2[[#This Row],[y]]*Table2[[#This Row],[dry_line]]</f>
        <v>113.83282318000001</v>
      </c>
      <c r="W488" s="3">
        <f>Table2[[#This Row],[z2]]+Table2[[#This Row],[z]]*Table2[[#This Row],[dry_line]]</f>
        <v>7.873841999999999E-2</v>
      </c>
      <c r="X488" s="3">
        <f>-Table2[[#This Row],[right3]]+Table2[[#This Row],[dry_line]]</f>
        <v>-6.6423000000000005</v>
      </c>
      <c r="Y488" s="3">
        <f>Table2[[#This Row],[left]]+Table2[[#This Row],[dry_line]]</f>
        <v>9.3327000000000009</v>
      </c>
    </row>
    <row r="489" spans="1:25" hidden="1" x14ac:dyDescent="0.25">
      <c r="A489">
        <v>487</v>
      </c>
      <c r="B489" t="b">
        <f>AND(Table2[[#This Row],[Row Labels]]&gt;=Sheet5!$J$43,Table2[[#This Row],[Row Labels]]&lt;=Sheet5!$K$43)</f>
        <v>0</v>
      </c>
      <c r="C489">
        <v>1.1059000000000001</v>
      </c>
      <c r="D489">
        <f>-Table2[[#This Row],[dry_line]]</f>
        <v>-1.1059000000000001</v>
      </c>
      <c r="E489">
        <v>-0.69199999999999995</v>
      </c>
      <c r="F489">
        <v>0.1595</v>
      </c>
      <c r="G489">
        <v>-0.98719999999999997</v>
      </c>
      <c r="H489">
        <v>-2.5999999999999999E-3</v>
      </c>
      <c r="I489">
        <v>295.6755</v>
      </c>
      <c r="J489">
        <v>115.4301</v>
      </c>
      <c r="K489">
        <v>-1.5100000000000001E-2</v>
      </c>
      <c r="L489">
        <v>1</v>
      </c>
      <c r="M489">
        <v>2413.6659999999993</v>
      </c>
      <c r="N489">
        <f>-Table2[[#This Row],[right3]]</f>
        <v>-7.6</v>
      </c>
      <c r="O489">
        <v>8.4</v>
      </c>
      <c r="P489">
        <v>7.6</v>
      </c>
      <c r="Q489">
        <f>Table2[[#This Row],[x2]]+Table2[[#This Row],[x]]*Table2[[#This Row],[right3]]</f>
        <v>296.8877</v>
      </c>
      <c r="R489">
        <f>Table2[[#This Row],[y2]]+Table2[[#This Row],[y]]*Table2[[#This Row],[right3]]</f>
        <v>107.92738</v>
      </c>
      <c r="S489" s="1">
        <f>Table2[[#This Row],[x2]]-Table2[[#This Row],[x]]*Table2[[#This Row],[left]]</f>
        <v>294.33569999999997</v>
      </c>
      <c r="T489" s="1">
        <f>Table2[[#This Row],[y2]]-Table2[[#This Row],[y]]*Table2[[#This Row],[left]]</f>
        <v>123.72257999999999</v>
      </c>
      <c r="U489" s="3">
        <f>Table2[[#This Row],[x2]]+Table2[[#This Row],[x]]*Table2[[#This Row],[dry_line]]</f>
        <v>295.85189105000001</v>
      </c>
      <c r="V489" s="3">
        <f>Table2[[#This Row],[y2]]+Table2[[#This Row],[y]]*Table2[[#This Row],[dry_line]]</f>
        <v>114.33835551999999</v>
      </c>
      <c r="W489" s="3">
        <f>Table2[[#This Row],[z2]]+Table2[[#This Row],[z]]*Table2[[#This Row],[dry_line]]</f>
        <v>-1.7975339999999999E-2</v>
      </c>
      <c r="X489" s="3">
        <f>-Table2[[#This Row],[right3]]+Table2[[#This Row],[dry_line]]</f>
        <v>-6.4940999999999995</v>
      </c>
      <c r="Y489" s="3">
        <f>Table2[[#This Row],[left]]+Table2[[#This Row],[dry_line]]</f>
        <v>9.5059000000000005</v>
      </c>
    </row>
    <row r="490" spans="1:25" hidden="1" x14ac:dyDescent="0.25">
      <c r="A490">
        <v>488</v>
      </c>
      <c r="B490" t="b">
        <f>AND(Table2[[#This Row],[Row Labels]]&gt;=Sheet5!$J$43,Table2[[#This Row],[Row Labels]]&lt;=Sheet5!$K$43)</f>
        <v>0</v>
      </c>
      <c r="C490">
        <v>1.3646</v>
      </c>
      <c r="D490">
        <f>-Table2[[#This Row],[dry_line]]</f>
        <v>-1.3646</v>
      </c>
      <c r="E490">
        <v>0.5625</v>
      </c>
      <c r="F490">
        <v>0.15909999999999999</v>
      </c>
      <c r="G490">
        <v>-0.98729999999999996</v>
      </c>
      <c r="H490">
        <v>5.9999999999999995E-4</v>
      </c>
      <c r="I490">
        <v>300.70929999999998</v>
      </c>
      <c r="J490">
        <v>116.2415</v>
      </c>
      <c r="K490">
        <v>-0.10050000000000001</v>
      </c>
      <c r="L490">
        <v>1</v>
      </c>
      <c r="M490">
        <v>2418.7659999999996</v>
      </c>
      <c r="N490">
        <f>-Table2[[#This Row],[right3]]</f>
        <v>-7.7249999999999996</v>
      </c>
      <c r="O490">
        <v>8.2750000000000004</v>
      </c>
      <c r="P490">
        <v>7.7249999999999996</v>
      </c>
      <c r="Q490">
        <f>Table2[[#This Row],[x2]]+Table2[[#This Row],[x]]*Table2[[#This Row],[right3]]</f>
        <v>301.93834749999996</v>
      </c>
      <c r="R490">
        <f>Table2[[#This Row],[y2]]+Table2[[#This Row],[y]]*Table2[[#This Row],[right3]]</f>
        <v>108.61460750000001</v>
      </c>
      <c r="S490" s="1">
        <f>Table2[[#This Row],[x2]]-Table2[[#This Row],[x]]*Table2[[#This Row],[left]]</f>
        <v>299.39274749999998</v>
      </c>
      <c r="T490" s="1">
        <f>Table2[[#This Row],[y2]]-Table2[[#This Row],[y]]*Table2[[#This Row],[left]]</f>
        <v>124.4114075</v>
      </c>
      <c r="U490" s="3">
        <f>Table2[[#This Row],[x2]]+Table2[[#This Row],[x]]*Table2[[#This Row],[dry_line]]</f>
        <v>300.92640785999998</v>
      </c>
      <c r="V490" s="3">
        <f>Table2[[#This Row],[y2]]+Table2[[#This Row],[y]]*Table2[[#This Row],[dry_line]]</f>
        <v>114.89423042</v>
      </c>
      <c r="W490" s="3">
        <f>Table2[[#This Row],[z2]]+Table2[[#This Row],[z]]*Table2[[#This Row],[dry_line]]</f>
        <v>-9.9681240000000004E-2</v>
      </c>
      <c r="X490" s="3">
        <f>-Table2[[#This Row],[right3]]+Table2[[#This Row],[dry_line]]</f>
        <v>-6.3603999999999994</v>
      </c>
      <c r="Y490" s="3">
        <f>Table2[[#This Row],[left]]+Table2[[#This Row],[dry_line]]</f>
        <v>9.6395999999999997</v>
      </c>
    </row>
    <row r="491" spans="1:25" hidden="1" x14ac:dyDescent="0.25">
      <c r="A491">
        <v>489</v>
      </c>
      <c r="B491" t="b">
        <f>AND(Table2[[#This Row],[Row Labels]]&gt;=Sheet5!$J$43,Table2[[#This Row],[Row Labels]]&lt;=Sheet5!$K$43)</f>
        <v>0</v>
      </c>
      <c r="C491">
        <v>1.5960000000000001</v>
      </c>
      <c r="D491">
        <f>-Table2[[#This Row],[dry_line]]</f>
        <v>-1.5960000000000001</v>
      </c>
      <c r="E491">
        <v>1.8197000000000001</v>
      </c>
      <c r="F491">
        <v>0.1598</v>
      </c>
      <c r="G491">
        <v>-0.98709999999999998</v>
      </c>
      <c r="H491">
        <v>4.1999999999999997E-3</v>
      </c>
      <c r="I491">
        <v>305.75009999999997</v>
      </c>
      <c r="J491">
        <v>117.054</v>
      </c>
      <c r="K491">
        <v>-0.17680000000000001</v>
      </c>
      <c r="L491">
        <v>1</v>
      </c>
      <c r="M491">
        <v>2423.8719999999994</v>
      </c>
      <c r="N491">
        <f>-Table2[[#This Row],[right3]]</f>
        <v>-7.8250000000000002</v>
      </c>
      <c r="O491">
        <v>8</v>
      </c>
      <c r="P491">
        <v>7.8250000000000002</v>
      </c>
      <c r="Q491">
        <f>Table2[[#This Row],[x2]]+Table2[[#This Row],[x]]*Table2[[#This Row],[right3]]</f>
        <v>307.00053499999996</v>
      </c>
      <c r="R491">
        <f>Table2[[#This Row],[y2]]+Table2[[#This Row],[y]]*Table2[[#This Row],[right3]]</f>
        <v>109.3299425</v>
      </c>
      <c r="S491" s="1">
        <f>Table2[[#This Row],[x2]]-Table2[[#This Row],[x]]*Table2[[#This Row],[left]]</f>
        <v>304.4717</v>
      </c>
      <c r="T491" s="1">
        <f>Table2[[#This Row],[y2]]-Table2[[#This Row],[y]]*Table2[[#This Row],[left]]</f>
        <v>124.9508</v>
      </c>
      <c r="U491" s="3">
        <f>Table2[[#This Row],[x2]]+Table2[[#This Row],[x]]*Table2[[#This Row],[dry_line]]</f>
        <v>306.00514079999999</v>
      </c>
      <c r="V491" s="3">
        <f>Table2[[#This Row],[y2]]+Table2[[#This Row],[y]]*Table2[[#This Row],[dry_line]]</f>
        <v>115.47858840000001</v>
      </c>
      <c r="W491" s="3">
        <f>Table2[[#This Row],[z2]]+Table2[[#This Row],[z]]*Table2[[#This Row],[dry_line]]</f>
        <v>-0.17009680000000002</v>
      </c>
      <c r="X491" s="3">
        <f>-Table2[[#This Row],[right3]]+Table2[[#This Row],[dry_line]]</f>
        <v>-6.2290000000000001</v>
      </c>
      <c r="Y491" s="3">
        <f>Table2[[#This Row],[left]]+Table2[[#This Row],[dry_line]]</f>
        <v>9.5960000000000001</v>
      </c>
    </row>
    <row r="492" spans="1:25" hidden="1" x14ac:dyDescent="0.25">
      <c r="A492">
        <v>490</v>
      </c>
      <c r="B492" t="b">
        <f>AND(Table2[[#This Row],[Row Labels]]&gt;=Sheet5!$J$43,Table2[[#This Row],[Row Labels]]&lt;=Sheet5!$K$43)</f>
        <v>0</v>
      </c>
      <c r="C492">
        <v>1.8149999999999999</v>
      </c>
      <c r="D492">
        <f>-Table2[[#This Row],[dry_line]]</f>
        <v>-1.8149999999999999</v>
      </c>
      <c r="E492">
        <v>2.9258000000000002</v>
      </c>
      <c r="F492">
        <v>0.16239999999999999</v>
      </c>
      <c r="G492">
        <v>-0.98670000000000002</v>
      </c>
      <c r="H492">
        <v>4.4000000000000003E-3</v>
      </c>
      <c r="I492">
        <v>310.70639999999997</v>
      </c>
      <c r="J492">
        <v>117.8587</v>
      </c>
      <c r="K492">
        <v>-0.26169999999999999</v>
      </c>
      <c r="L492">
        <v>1</v>
      </c>
      <c r="M492">
        <v>2428.8940000000002</v>
      </c>
      <c r="N492">
        <f>-Table2[[#This Row],[right3]]</f>
        <v>-7.85</v>
      </c>
      <c r="O492">
        <v>7.125</v>
      </c>
      <c r="P492">
        <v>7.85</v>
      </c>
      <c r="Q492">
        <f>Table2[[#This Row],[x2]]+Table2[[#This Row],[x]]*Table2[[#This Row],[right3]]</f>
        <v>311.98123999999996</v>
      </c>
      <c r="R492">
        <f>Table2[[#This Row],[y2]]+Table2[[#This Row],[y]]*Table2[[#This Row],[right3]]</f>
        <v>110.113105</v>
      </c>
      <c r="S492" s="1">
        <f>Table2[[#This Row],[x2]]-Table2[[#This Row],[x]]*Table2[[#This Row],[left]]</f>
        <v>309.54929999999996</v>
      </c>
      <c r="T492" s="1">
        <f>Table2[[#This Row],[y2]]-Table2[[#This Row],[y]]*Table2[[#This Row],[left]]</f>
        <v>124.8889375</v>
      </c>
      <c r="U492" s="3">
        <f>Table2[[#This Row],[x2]]+Table2[[#This Row],[x]]*Table2[[#This Row],[dry_line]]</f>
        <v>311.00115599999998</v>
      </c>
      <c r="V492" s="3">
        <f>Table2[[#This Row],[y2]]+Table2[[#This Row],[y]]*Table2[[#This Row],[dry_line]]</f>
        <v>116.06783950000001</v>
      </c>
      <c r="W492" s="3">
        <f>Table2[[#This Row],[z2]]+Table2[[#This Row],[z]]*Table2[[#This Row],[dry_line]]</f>
        <v>-0.253714</v>
      </c>
      <c r="X492" s="3">
        <f>-Table2[[#This Row],[right3]]+Table2[[#This Row],[dry_line]]</f>
        <v>-6.0350000000000001</v>
      </c>
      <c r="Y492" s="3">
        <f>Table2[[#This Row],[left]]+Table2[[#This Row],[dry_line]]</f>
        <v>8.94</v>
      </c>
    </row>
    <row r="493" spans="1:25" hidden="1" x14ac:dyDescent="0.25">
      <c r="A493">
        <v>491</v>
      </c>
      <c r="B493" t="b">
        <f>AND(Table2[[#This Row],[Row Labels]]&gt;=Sheet5!$J$43,Table2[[#This Row],[Row Labels]]&lt;=Sheet5!$K$43)</f>
        <v>0</v>
      </c>
      <c r="C493">
        <v>2.0082</v>
      </c>
      <c r="D493">
        <f>-Table2[[#This Row],[dry_line]]</f>
        <v>-2.0082</v>
      </c>
      <c r="E493">
        <v>3.8119000000000001</v>
      </c>
      <c r="F493">
        <v>0.16839999999999999</v>
      </c>
      <c r="G493">
        <v>-0.98570000000000002</v>
      </c>
      <c r="H493">
        <v>6.7999999999999996E-3</v>
      </c>
      <c r="I493">
        <v>315.65260000000001</v>
      </c>
      <c r="J493">
        <v>118.6828</v>
      </c>
      <c r="K493">
        <v>-0.32600000000000001</v>
      </c>
      <c r="L493">
        <v>1</v>
      </c>
      <c r="M493">
        <v>2433.9089999999997</v>
      </c>
      <c r="N493">
        <f>-Table2[[#This Row],[right3]]</f>
        <v>-7.8</v>
      </c>
      <c r="O493">
        <v>7.1749999999999998</v>
      </c>
      <c r="P493">
        <v>7.8</v>
      </c>
      <c r="Q493">
        <f>Table2[[#This Row],[x2]]+Table2[[#This Row],[x]]*Table2[[#This Row],[right3]]</f>
        <v>316.96611999999999</v>
      </c>
      <c r="R493">
        <f>Table2[[#This Row],[y2]]+Table2[[#This Row],[y]]*Table2[[#This Row],[right3]]</f>
        <v>110.99433999999999</v>
      </c>
      <c r="S493" s="1">
        <f>Table2[[#This Row],[x2]]-Table2[[#This Row],[x]]*Table2[[#This Row],[left]]</f>
        <v>314.44432999999998</v>
      </c>
      <c r="T493" s="1">
        <f>Table2[[#This Row],[y2]]-Table2[[#This Row],[y]]*Table2[[#This Row],[left]]</f>
        <v>125.75519749999999</v>
      </c>
      <c r="U493" s="3">
        <f>Table2[[#This Row],[x2]]+Table2[[#This Row],[x]]*Table2[[#This Row],[dry_line]]</f>
        <v>315.99078087999999</v>
      </c>
      <c r="V493" s="3">
        <f>Table2[[#This Row],[y2]]+Table2[[#This Row],[y]]*Table2[[#This Row],[dry_line]]</f>
        <v>116.70331726000001</v>
      </c>
      <c r="W493" s="3">
        <f>Table2[[#This Row],[z2]]+Table2[[#This Row],[z]]*Table2[[#This Row],[dry_line]]</f>
        <v>-0.31234424</v>
      </c>
      <c r="X493" s="3">
        <f>-Table2[[#This Row],[right3]]+Table2[[#This Row],[dry_line]]</f>
        <v>-5.7918000000000003</v>
      </c>
      <c r="Y493" s="3">
        <f>Table2[[#This Row],[left]]+Table2[[#This Row],[dry_line]]</f>
        <v>9.1831999999999994</v>
      </c>
    </row>
    <row r="494" spans="1:25" hidden="1" x14ac:dyDescent="0.25">
      <c r="A494">
        <v>492</v>
      </c>
      <c r="B494" t="b">
        <f>AND(Table2[[#This Row],[Row Labels]]&gt;=Sheet5!$J$43,Table2[[#This Row],[Row Labels]]&lt;=Sheet5!$K$43)</f>
        <v>0</v>
      </c>
      <c r="C494">
        <v>2.2094999999999998</v>
      </c>
      <c r="D494">
        <f>-Table2[[#This Row],[dry_line]]</f>
        <v>-2.2094999999999998</v>
      </c>
      <c r="E494">
        <v>4.5194000000000001</v>
      </c>
      <c r="F494">
        <v>0.17630000000000001</v>
      </c>
      <c r="G494">
        <v>-0.98429999999999995</v>
      </c>
      <c r="H494">
        <v>9.4000000000000004E-3</v>
      </c>
      <c r="I494">
        <v>321.27960000000002</v>
      </c>
      <c r="J494">
        <v>119.664</v>
      </c>
      <c r="K494">
        <v>-0.38500000000000001</v>
      </c>
      <c r="L494">
        <v>1</v>
      </c>
      <c r="M494">
        <v>2439.6209999999992</v>
      </c>
      <c r="N494">
        <f>-Table2[[#This Row],[right3]]</f>
        <v>-7.7</v>
      </c>
      <c r="O494">
        <v>7.2750000000000004</v>
      </c>
      <c r="P494">
        <v>7.7</v>
      </c>
      <c r="Q494">
        <f>Table2[[#This Row],[x2]]+Table2[[#This Row],[x]]*Table2[[#This Row],[right3]]</f>
        <v>322.63711000000001</v>
      </c>
      <c r="R494">
        <f>Table2[[#This Row],[y2]]+Table2[[#This Row],[y]]*Table2[[#This Row],[right3]]</f>
        <v>112.08489</v>
      </c>
      <c r="S494" s="1">
        <f>Table2[[#This Row],[x2]]-Table2[[#This Row],[x]]*Table2[[#This Row],[left]]</f>
        <v>319.99701750000003</v>
      </c>
      <c r="T494" s="1">
        <f>Table2[[#This Row],[y2]]-Table2[[#This Row],[y]]*Table2[[#This Row],[left]]</f>
        <v>126.8247825</v>
      </c>
      <c r="U494" s="3">
        <f>Table2[[#This Row],[x2]]+Table2[[#This Row],[x]]*Table2[[#This Row],[dry_line]]</f>
        <v>321.66913485000003</v>
      </c>
      <c r="V494" s="3">
        <f>Table2[[#This Row],[y2]]+Table2[[#This Row],[y]]*Table2[[#This Row],[dry_line]]</f>
        <v>117.48918915</v>
      </c>
      <c r="W494" s="3">
        <f>Table2[[#This Row],[z2]]+Table2[[#This Row],[z]]*Table2[[#This Row],[dry_line]]</f>
        <v>-0.36423070000000002</v>
      </c>
      <c r="X494" s="3">
        <f>-Table2[[#This Row],[right3]]+Table2[[#This Row],[dry_line]]</f>
        <v>-5.4905000000000008</v>
      </c>
      <c r="Y494" s="3">
        <f>Table2[[#This Row],[left]]+Table2[[#This Row],[dry_line]]</f>
        <v>9.4845000000000006</v>
      </c>
    </row>
    <row r="495" spans="1:25" hidden="1" x14ac:dyDescent="0.25">
      <c r="A495">
        <v>493</v>
      </c>
      <c r="B495" t="b">
        <f>AND(Table2[[#This Row],[Row Labels]]&gt;=Sheet5!$J$43,Table2[[#This Row],[Row Labels]]&lt;=Sheet5!$K$43)</f>
        <v>0</v>
      </c>
      <c r="C495">
        <v>2.3860000000000001</v>
      </c>
      <c r="D495">
        <f>-Table2[[#This Row],[dry_line]]</f>
        <v>-2.3860000000000001</v>
      </c>
      <c r="E495">
        <v>4.9375</v>
      </c>
      <c r="F495">
        <v>0.18809999999999999</v>
      </c>
      <c r="G495">
        <v>-0.98209999999999997</v>
      </c>
      <c r="H495">
        <v>1.06E-2</v>
      </c>
      <c r="I495">
        <v>326.28320000000002</v>
      </c>
      <c r="J495">
        <v>120.586</v>
      </c>
      <c r="K495">
        <v>-0.439</v>
      </c>
      <c r="L495">
        <v>1</v>
      </c>
      <c r="M495">
        <v>2444.7090000000007</v>
      </c>
      <c r="N495">
        <f>-Table2[[#This Row],[right3]]</f>
        <v>-7.55</v>
      </c>
      <c r="O495">
        <v>7.4249999999999998</v>
      </c>
      <c r="P495">
        <v>7.55</v>
      </c>
      <c r="Q495">
        <f>Table2[[#This Row],[x2]]+Table2[[#This Row],[x]]*Table2[[#This Row],[right3]]</f>
        <v>327.70335500000004</v>
      </c>
      <c r="R495">
        <f>Table2[[#This Row],[y2]]+Table2[[#This Row],[y]]*Table2[[#This Row],[right3]]</f>
        <v>113.171145</v>
      </c>
      <c r="S495" s="1">
        <f>Table2[[#This Row],[x2]]-Table2[[#This Row],[x]]*Table2[[#This Row],[left]]</f>
        <v>324.88655750000004</v>
      </c>
      <c r="T495" s="1">
        <f>Table2[[#This Row],[y2]]-Table2[[#This Row],[y]]*Table2[[#This Row],[left]]</f>
        <v>127.87809249999999</v>
      </c>
      <c r="U495" s="3">
        <f>Table2[[#This Row],[x2]]+Table2[[#This Row],[x]]*Table2[[#This Row],[dry_line]]</f>
        <v>326.73200660000003</v>
      </c>
      <c r="V495" s="3">
        <f>Table2[[#This Row],[y2]]+Table2[[#This Row],[y]]*Table2[[#This Row],[dry_line]]</f>
        <v>118.2427094</v>
      </c>
      <c r="W495" s="3">
        <f>Table2[[#This Row],[z2]]+Table2[[#This Row],[z]]*Table2[[#This Row],[dry_line]]</f>
        <v>-0.41370839999999998</v>
      </c>
      <c r="X495" s="3">
        <f>-Table2[[#This Row],[right3]]+Table2[[#This Row],[dry_line]]</f>
        <v>-5.1639999999999997</v>
      </c>
      <c r="Y495" s="3">
        <f>Table2[[#This Row],[left]]+Table2[[#This Row],[dry_line]]</f>
        <v>9.8109999999999999</v>
      </c>
    </row>
    <row r="496" spans="1:25" hidden="1" x14ac:dyDescent="0.25">
      <c r="A496">
        <v>494</v>
      </c>
      <c r="B496" t="b">
        <f>AND(Table2[[#This Row],[Row Labels]]&gt;=Sheet5!$J$43,Table2[[#This Row],[Row Labels]]&lt;=Sheet5!$K$43)</f>
        <v>0</v>
      </c>
      <c r="C496">
        <v>2.5684</v>
      </c>
      <c r="D496">
        <f>-Table2[[#This Row],[dry_line]]</f>
        <v>-2.5684</v>
      </c>
      <c r="E496">
        <v>5.1837999999999997</v>
      </c>
      <c r="F496">
        <v>0.2034</v>
      </c>
      <c r="G496">
        <v>-0.97899999999999998</v>
      </c>
      <c r="H496">
        <v>1.2699999999999999E-2</v>
      </c>
      <c r="I496">
        <v>331.25470000000001</v>
      </c>
      <c r="J496">
        <v>121.574</v>
      </c>
      <c r="K496">
        <v>-0.48139999999999999</v>
      </c>
      <c r="L496">
        <v>1</v>
      </c>
      <c r="M496">
        <v>2449.7780000000002</v>
      </c>
      <c r="N496">
        <f>-Table2[[#This Row],[right3]]</f>
        <v>-7.4</v>
      </c>
      <c r="O496">
        <v>7.5750000000000002</v>
      </c>
      <c r="P496">
        <v>7.4</v>
      </c>
      <c r="Q496">
        <f>Table2[[#This Row],[x2]]+Table2[[#This Row],[x]]*Table2[[#This Row],[right3]]</f>
        <v>332.75986</v>
      </c>
      <c r="R496">
        <f>Table2[[#This Row],[y2]]+Table2[[#This Row],[y]]*Table2[[#This Row],[right3]]</f>
        <v>114.32939999999999</v>
      </c>
      <c r="S496" s="1">
        <f>Table2[[#This Row],[x2]]-Table2[[#This Row],[x]]*Table2[[#This Row],[left]]</f>
        <v>329.71394500000002</v>
      </c>
      <c r="T496" s="1">
        <f>Table2[[#This Row],[y2]]-Table2[[#This Row],[y]]*Table2[[#This Row],[left]]</f>
        <v>128.989925</v>
      </c>
      <c r="U496" s="3">
        <f>Table2[[#This Row],[x2]]+Table2[[#This Row],[x]]*Table2[[#This Row],[dry_line]]</f>
        <v>331.77711256000003</v>
      </c>
      <c r="V496" s="3">
        <f>Table2[[#This Row],[y2]]+Table2[[#This Row],[y]]*Table2[[#This Row],[dry_line]]</f>
        <v>119.0595364</v>
      </c>
      <c r="W496" s="3">
        <f>Table2[[#This Row],[z2]]+Table2[[#This Row],[z]]*Table2[[#This Row],[dry_line]]</f>
        <v>-0.44878131999999998</v>
      </c>
      <c r="X496" s="3">
        <f>-Table2[[#This Row],[right3]]+Table2[[#This Row],[dry_line]]</f>
        <v>-4.8315999999999999</v>
      </c>
      <c r="Y496" s="3">
        <f>Table2[[#This Row],[left]]+Table2[[#This Row],[dry_line]]</f>
        <v>10.1434</v>
      </c>
    </row>
    <row r="497" spans="1:25" hidden="1" x14ac:dyDescent="0.25">
      <c r="A497">
        <v>495</v>
      </c>
      <c r="B497" t="b">
        <f>AND(Table2[[#This Row],[Row Labels]]&gt;=Sheet5!$J$43,Table2[[#This Row],[Row Labels]]&lt;=Sheet5!$K$43)</f>
        <v>0</v>
      </c>
      <c r="C497">
        <v>2.7557999999999998</v>
      </c>
      <c r="D497">
        <f>-Table2[[#This Row],[dry_line]]</f>
        <v>-2.7557999999999998</v>
      </c>
      <c r="E497">
        <v>5.2807000000000004</v>
      </c>
      <c r="F497">
        <v>0.22</v>
      </c>
      <c r="G497">
        <v>-0.97540000000000004</v>
      </c>
      <c r="H497">
        <v>1.37E-2</v>
      </c>
      <c r="I497">
        <v>336.27480000000003</v>
      </c>
      <c r="J497">
        <v>122.6611</v>
      </c>
      <c r="K497">
        <v>-0.50680000000000003</v>
      </c>
      <c r="L497">
        <v>1</v>
      </c>
      <c r="M497">
        <v>2454.9150000000009</v>
      </c>
      <c r="N497">
        <f>-Table2[[#This Row],[right3]]</f>
        <v>-7.2249999999999996</v>
      </c>
      <c r="O497">
        <v>7.75</v>
      </c>
      <c r="P497">
        <v>7.2249999999999996</v>
      </c>
      <c r="Q497">
        <f>Table2[[#This Row],[x2]]+Table2[[#This Row],[x]]*Table2[[#This Row],[right3]]</f>
        <v>337.86430000000001</v>
      </c>
      <c r="R497">
        <f>Table2[[#This Row],[y2]]+Table2[[#This Row],[y]]*Table2[[#This Row],[right3]]</f>
        <v>115.61383500000001</v>
      </c>
      <c r="S497" s="1">
        <f>Table2[[#This Row],[x2]]-Table2[[#This Row],[x]]*Table2[[#This Row],[left]]</f>
        <v>334.56980000000004</v>
      </c>
      <c r="T497" s="1">
        <f>Table2[[#This Row],[y2]]-Table2[[#This Row],[y]]*Table2[[#This Row],[left]]</f>
        <v>130.22045</v>
      </c>
      <c r="U497" s="3">
        <f>Table2[[#This Row],[x2]]+Table2[[#This Row],[x]]*Table2[[#This Row],[dry_line]]</f>
        <v>336.88107600000001</v>
      </c>
      <c r="V497" s="3">
        <f>Table2[[#This Row],[y2]]+Table2[[#This Row],[y]]*Table2[[#This Row],[dry_line]]</f>
        <v>119.97309268000001</v>
      </c>
      <c r="W497" s="3">
        <f>Table2[[#This Row],[z2]]+Table2[[#This Row],[z]]*Table2[[#This Row],[dry_line]]</f>
        <v>-0.46904554000000004</v>
      </c>
      <c r="X497" s="3">
        <f>-Table2[[#This Row],[right3]]+Table2[[#This Row],[dry_line]]</f>
        <v>-4.4691999999999998</v>
      </c>
      <c r="Y497" s="3">
        <f>Table2[[#This Row],[left]]+Table2[[#This Row],[dry_line]]</f>
        <v>10.505800000000001</v>
      </c>
    </row>
    <row r="498" spans="1:25" hidden="1" x14ac:dyDescent="0.25">
      <c r="A498">
        <v>496</v>
      </c>
      <c r="B498" t="b">
        <f>AND(Table2[[#This Row],[Row Labels]]&gt;=Sheet5!$J$43,Table2[[#This Row],[Row Labels]]&lt;=Sheet5!$K$43)</f>
        <v>0</v>
      </c>
      <c r="C498">
        <v>2.9418000000000002</v>
      </c>
      <c r="D498">
        <f>-Table2[[#This Row],[dry_line]]</f>
        <v>-2.9418000000000002</v>
      </c>
      <c r="E498">
        <v>5.2827999999999999</v>
      </c>
      <c r="F498">
        <v>0.23599999999999999</v>
      </c>
      <c r="G498">
        <v>-0.97160000000000002</v>
      </c>
      <c r="H498">
        <v>1.44E-2</v>
      </c>
      <c r="I498">
        <v>341.14510000000001</v>
      </c>
      <c r="J498">
        <v>123.8043</v>
      </c>
      <c r="K498">
        <v>-0.52429999999999999</v>
      </c>
      <c r="L498">
        <v>1</v>
      </c>
      <c r="M498">
        <v>2459.9169999999995</v>
      </c>
      <c r="N498">
        <f>-Table2[[#This Row],[right3]]</f>
        <v>-7.0750000000000002</v>
      </c>
      <c r="O498">
        <v>7.9</v>
      </c>
      <c r="P498">
        <v>7.0750000000000002</v>
      </c>
      <c r="Q498">
        <f>Table2[[#This Row],[x2]]+Table2[[#This Row],[x]]*Table2[[#This Row],[right3]]</f>
        <v>342.81479999999999</v>
      </c>
      <c r="R498">
        <f>Table2[[#This Row],[y2]]+Table2[[#This Row],[y]]*Table2[[#This Row],[right3]]</f>
        <v>116.93022999999999</v>
      </c>
      <c r="S498" s="1">
        <f>Table2[[#This Row],[x2]]-Table2[[#This Row],[x]]*Table2[[#This Row],[left]]</f>
        <v>339.28070000000002</v>
      </c>
      <c r="T498" s="1">
        <f>Table2[[#This Row],[y2]]-Table2[[#This Row],[y]]*Table2[[#This Row],[left]]</f>
        <v>131.47994</v>
      </c>
      <c r="U498" s="3">
        <f>Table2[[#This Row],[x2]]+Table2[[#This Row],[x]]*Table2[[#This Row],[dry_line]]</f>
        <v>341.8393648</v>
      </c>
      <c r="V498" s="3">
        <f>Table2[[#This Row],[y2]]+Table2[[#This Row],[y]]*Table2[[#This Row],[dry_line]]</f>
        <v>120.94604712</v>
      </c>
      <c r="W498" s="3">
        <f>Table2[[#This Row],[z2]]+Table2[[#This Row],[z]]*Table2[[#This Row],[dry_line]]</f>
        <v>-0.48193807999999999</v>
      </c>
      <c r="X498" s="3">
        <f>-Table2[[#This Row],[right3]]+Table2[[#This Row],[dry_line]]</f>
        <v>-4.1332000000000004</v>
      </c>
      <c r="Y498" s="3">
        <f>Table2[[#This Row],[left]]+Table2[[#This Row],[dry_line]]</f>
        <v>10.841800000000001</v>
      </c>
    </row>
    <row r="499" spans="1:25" hidden="1" x14ac:dyDescent="0.25">
      <c r="A499">
        <v>497</v>
      </c>
      <c r="B499" t="b">
        <f>AND(Table2[[#This Row],[Row Labels]]&gt;=Sheet5!$J$43,Table2[[#This Row],[Row Labels]]&lt;=Sheet5!$K$43)</f>
        <v>0</v>
      </c>
      <c r="C499">
        <v>3.1093000000000002</v>
      </c>
      <c r="D499">
        <f>-Table2[[#This Row],[dry_line]]</f>
        <v>-3.1093000000000002</v>
      </c>
      <c r="E499">
        <v>5.1898</v>
      </c>
      <c r="F499">
        <v>0.25009999999999999</v>
      </c>
      <c r="G499">
        <v>-0.96809999999999996</v>
      </c>
      <c r="H499">
        <v>1.6E-2</v>
      </c>
      <c r="I499">
        <v>346.10059999999999</v>
      </c>
      <c r="J499">
        <v>125.0471</v>
      </c>
      <c r="K499">
        <v>-0.53100000000000003</v>
      </c>
      <c r="L499">
        <v>1</v>
      </c>
      <c r="M499">
        <v>2465.0259999999998</v>
      </c>
      <c r="N499">
        <f>-Table2[[#This Row],[right3]]</f>
        <v>-6.9</v>
      </c>
      <c r="O499">
        <v>8.0749999999999993</v>
      </c>
      <c r="P499">
        <v>6.9</v>
      </c>
      <c r="Q499">
        <f>Table2[[#This Row],[x2]]+Table2[[#This Row],[x]]*Table2[[#This Row],[right3]]</f>
        <v>347.82628999999997</v>
      </c>
      <c r="R499">
        <f>Table2[[#This Row],[y2]]+Table2[[#This Row],[y]]*Table2[[#This Row],[right3]]</f>
        <v>118.36721</v>
      </c>
      <c r="S499" s="1">
        <f>Table2[[#This Row],[x2]]-Table2[[#This Row],[x]]*Table2[[#This Row],[left]]</f>
        <v>344.08104249999997</v>
      </c>
      <c r="T499" s="1">
        <f>Table2[[#This Row],[y2]]-Table2[[#This Row],[y]]*Table2[[#This Row],[left]]</f>
        <v>132.8645075</v>
      </c>
      <c r="U499" s="3">
        <f>Table2[[#This Row],[x2]]+Table2[[#This Row],[x]]*Table2[[#This Row],[dry_line]]</f>
        <v>346.87823592999996</v>
      </c>
      <c r="V499" s="3">
        <f>Table2[[#This Row],[y2]]+Table2[[#This Row],[y]]*Table2[[#This Row],[dry_line]]</f>
        <v>122.03698667</v>
      </c>
      <c r="W499" s="3">
        <f>Table2[[#This Row],[z2]]+Table2[[#This Row],[z]]*Table2[[#This Row],[dry_line]]</f>
        <v>-0.48125120000000005</v>
      </c>
      <c r="X499" s="3">
        <f>-Table2[[#This Row],[right3]]+Table2[[#This Row],[dry_line]]</f>
        <v>-3.7907000000000002</v>
      </c>
      <c r="Y499" s="3">
        <f>Table2[[#This Row],[left]]+Table2[[#This Row],[dry_line]]</f>
        <v>11.1843</v>
      </c>
    </row>
    <row r="500" spans="1:25" hidden="1" x14ac:dyDescent="0.25">
      <c r="A500">
        <v>498</v>
      </c>
      <c r="B500" t="b">
        <f>AND(Table2[[#This Row],[Row Labels]]&gt;=Sheet5!$J$43,Table2[[#This Row],[Row Labels]]&lt;=Sheet5!$K$43)</f>
        <v>0</v>
      </c>
      <c r="C500">
        <v>3.2557</v>
      </c>
      <c r="D500">
        <f>-Table2[[#This Row],[dry_line]]</f>
        <v>-3.2557</v>
      </c>
      <c r="E500">
        <v>4.9936999999999996</v>
      </c>
      <c r="F500">
        <v>0.2666</v>
      </c>
      <c r="G500">
        <v>-0.9637</v>
      </c>
      <c r="H500">
        <v>1.7100000000000001E-2</v>
      </c>
      <c r="I500">
        <v>350.96179999999998</v>
      </c>
      <c r="J500">
        <v>126.34059999999999</v>
      </c>
      <c r="K500">
        <v>-0.52929999999999999</v>
      </c>
      <c r="L500">
        <v>1</v>
      </c>
      <c r="M500">
        <v>2470.0560000000005</v>
      </c>
      <c r="N500">
        <f>-Table2[[#This Row],[right3]]</f>
        <v>-6.5750000000000002</v>
      </c>
      <c r="O500">
        <v>8.2750000000000004</v>
      </c>
      <c r="P500">
        <v>6.5750000000000002</v>
      </c>
      <c r="Q500">
        <f>Table2[[#This Row],[x2]]+Table2[[#This Row],[x]]*Table2[[#This Row],[right3]]</f>
        <v>352.71469500000001</v>
      </c>
      <c r="R500">
        <f>Table2[[#This Row],[y2]]+Table2[[#This Row],[y]]*Table2[[#This Row],[right3]]</f>
        <v>120.0042725</v>
      </c>
      <c r="S500" s="1">
        <f>Table2[[#This Row],[x2]]-Table2[[#This Row],[x]]*Table2[[#This Row],[left]]</f>
        <v>348.75568499999997</v>
      </c>
      <c r="T500" s="1">
        <f>Table2[[#This Row],[y2]]-Table2[[#This Row],[y]]*Table2[[#This Row],[left]]</f>
        <v>134.31521749999999</v>
      </c>
      <c r="U500" s="3">
        <f>Table2[[#This Row],[x2]]+Table2[[#This Row],[x]]*Table2[[#This Row],[dry_line]]</f>
        <v>351.82976961999998</v>
      </c>
      <c r="V500" s="3">
        <f>Table2[[#This Row],[y2]]+Table2[[#This Row],[y]]*Table2[[#This Row],[dry_line]]</f>
        <v>123.20308190999999</v>
      </c>
      <c r="W500" s="3">
        <f>Table2[[#This Row],[z2]]+Table2[[#This Row],[z]]*Table2[[#This Row],[dry_line]]</f>
        <v>-0.47362753000000002</v>
      </c>
      <c r="X500" s="3">
        <f>-Table2[[#This Row],[right3]]+Table2[[#This Row],[dry_line]]</f>
        <v>-3.3193000000000001</v>
      </c>
      <c r="Y500" s="3">
        <f>Table2[[#This Row],[left]]+Table2[[#This Row],[dry_line]]</f>
        <v>11.5307</v>
      </c>
    </row>
    <row r="501" spans="1:25" hidden="1" x14ac:dyDescent="0.25">
      <c r="A501">
        <v>499</v>
      </c>
      <c r="B501" t="b">
        <f>AND(Table2[[#This Row],[Row Labels]]&gt;=Sheet5!$J$43,Table2[[#This Row],[Row Labels]]&lt;=Sheet5!$K$43)</f>
        <v>0</v>
      </c>
      <c r="C501">
        <v>3.4251</v>
      </c>
      <c r="D501">
        <f>-Table2[[#This Row],[dry_line]]</f>
        <v>-3.4251</v>
      </c>
      <c r="E501">
        <v>4.6984000000000004</v>
      </c>
      <c r="F501">
        <v>0.2863</v>
      </c>
      <c r="G501">
        <v>-0.95799999999999996</v>
      </c>
      <c r="H501">
        <v>1.83E-2</v>
      </c>
      <c r="I501">
        <v>356.19760000000002</v>
      </c>
      <c r="J501">
        <v>127.8403</v>
      </c>
      <c r="K501">
        <v>-0.52390000000000003</v>
      </c>
      <c r="L501">
        <v>1</v>
      </c>
      <c r="M501">
        <v>2475.5030000000006</v>
      </c>
      <c r="N501">
        <f>-Table2[[#This Row],[right3]]</f>
        <v>-6.375</v>
      </c>
      <c r="O501">
        <v>8.4749999999999996</v>
      </c>
      <c r="P501">
        <v>6.375</v>
      </c>
      <c r="Q501">
        <f>Table2[[#This Row],[x2]]+Table2[[#This Row],[x]]*Table2[[#This Row],[right3]]</f>
        <v>358.0227625</v>
      </c>
      <c r="R501">
        <f>Table2[[#This Row],[y2]]+Table2[[#This Row],[y]]*Table2[[#This Row],[right3]]</f>
        <v>121.73305000000001</v>
      </c>
      <c r="S501" s="1">
        <f>Table2[[#This Row],[x2]]-Table2[[#This Row],[x]]*Table2[[#This Row],[left]]</f>
        <v>353.7712075</v>
      </c>
      <c r="T501" s="1">
        <f>Table2[[#This Row],[y2]]-Table2[[#This Row],[y]]*Table2[[#This Row],[left]]</f>
        <v>135.95935</v>
      </c>
      <c r="U501" s="3">
        <f>Table2[[#This Row],[x2]]+Table2[[#This Row],[x]]*Table2[[#This Row],[dry_line]]</f>
        <v>357.17820613000004</v>
      </c>
      <c r="V501" s="3">
        <f>Table2[[#This Row],[y2]]+Table2[[#This Row],[y]]*Table2[[#This Row],[dry_line]]</f>
        <v>124.55905420000001</v>
      </c>
      <c r="W501" s="3">
        <f>Table2[[#This Row],[z2]]+Table2[[#This Row],[z]]*Table2[[#This Row],[dry_line]]</f>
        <v>-0.46122067</v>
      </c>
      <c r="X501" s="3">
        <f>-Table2[[#This Row],[right3]]+Table2[[#This Row],[dry_line]]</f>
        <v>-2.9499</v>
      </c>
      <c r="Y501" s="3">
        <f>Table2[[#This Row],[left]]+Table2[[#This Row],[dry_line]]</f>
        <v>11.9001</v>
      </c>
    </row>
    <row r="502" spans="1:25" hidden="1" x14ac:dyDescent="0.25">
      <c r="A502">
        <v>500</v>
      </c>
      <c r="B502" t="b">
        <f>AND(Table2[[#This Row],[Row Labels]]&gt;=Sheet5!$J$43,Table2[[#This Row],[Row Labels]]&lt;=Sheet5!$K$43)</f>
        <v>0</v>
      </c>
      <c r="C502">
        <v>3.5316999999999998</v>
      </c>
      <c r="D502">
        <f>-Table2[[#This Row],[dry_line]]</f>
        <v>-3.5316999999999998</v>
      </c>
      <c r="E502">
        <v>4.3693999999999997</v>
      </c>
      <c r="F502">
        <v>0.30930000000000002</v>
      </c>
      <c r="G502">
        <v>-0.95079999999999998</v>
      </c>
      <c r="H502">
        <v>0.02</v>
      </c>
      <c r="I502">
        <v>360.97660000000002</v>
      </c>
      <c r="J502">
        <v>129.33430000000001</v>
      </c>
      <c r="K502">
        <v>-0.50480000000000003</v>
      </c>
      <c r="L502">
        <v>1</v>
      </c>
      <c r="M502">
        <v>2480.5100000000002</v>
      </c>
      <c r="N502">
        <f>-Table2[[#This Row],[right3]]</f>
        <v>-6.2249999999999996</v>
      </c>
      <c r="O502">
        <v>8.6</v>
      </c>
      <c r="P502">
        <v>6.2249999999999996</v>
      </c>
      <c r="Q502">
        <f>Table2[[#This Row],[x2]]+Table2[[#This Row],[x]]*Table2[[#This Row],[right3]]</f>
        <v>362.90199250000001</v>
      </c>
      <c r="R502">
        <f>Table2[[#This Row],[y2]]+Table2[[#This Row],[y]]*Table2[[#This Row],[right3]]</f>
        <v>123.41557000000002</v>
      </c>
      <c r="S502" s="1">
        <f>Table2[[#This Row],[x2]]-Table2[[#This Row],[x]]*Table2[[#This Row],[left]]</f>
        <v>358.31662</v>
      </c>
      <c r="T502" s="1">
        <f>Table2[[#This Row],[y2]]-Table2[[#This Row],[y]]*Table2[[#This Row],[left]]</f>
        <v>137.51118000000002</v>
      </c>
      <c r="U502" s="3">
        <f>Table2[[#This Row],[x2]]+Table2[[#This Row],[x]]*Table2[[#This Row],[dry_line]]</f>
        <v>362.06895481000004</v>
      </c>
      <c r="V502" s="3">
        <f>Table2[[#This Row],[y2]]+Table2[[#This Row],[y]]*Table2[[#This Row],[dry_line]]</f>
        <v>125.97635964000001</v>
      </c>
      <c r="W502" s="3">
        <f>Table2[[#This Row],[z2]]+Table2[[#This Row],[z]]*Table2[[#This Row],[dry_line]]</f>
        <v>-0.43416600000000005</v>
      </c>
      <c r="X502" s="3">
        <f>-Table2[[#This Row],[right3]]+Table2[[#This Row],[dry_line]]</f>
        <v>-2.6932999999999998</v>
      </c>
      <c r="Y502" s="3">
        <f>Table2[[#This Row],[left]]+Table2[[#This Row],[dry_line]]</f>
        <v>12.131699999999999</v>
      </c>
    </row>
    <row r="503" spans="1:25" hidden="1" x14ac:dyDescent="0.25">
      <c r="A503">
        <v>501</v>
      </c>
      <c r="B503" t="b">
        <f>AND(Table2[[#This Row],[Row Labels]]&gt;=Sheet5!$J$43,Table2[[#This Row],[Row Labels]]&lt;=Sheet5!$K$43)</f>
        <v>0</v>
      </c>
      <c r="C503">
        <v>3.5518999999999998</v>
      </c>
      <c r="D503">
        <f>-Table2[[#This Row],[dry_line]]</f>
        <v>-3.5518999999999998</v>
      </c>
      <c r="E503">
        <v>4.0102000000000002</v>
      </c>
      <c r="F503">
        <v>0.32969999999999999</v>
      </c>
      <c r="G503">
        <v>-0.94379999999999997</v>
      </c>
      <c r="H503">
        <v>2.2100000000000002E-2</v>
      </c>
      <c r="I503">
        <v>365.83580000000001</v>
      </c>
      <c r="J503">
        <v>130.9768</v>
      </c>
      <c r="K503">
        <v>-0.47510000000000002</v>
      </c>
      <c r="L503">
        <v>1</v>
      </c>
      <c r="M503">
        <v>2485.6389999999992</v>
      </c>
      <c r="N503">
        <f>-Table2[[#This Row],[right3]]</f>
        <v>-6.125</v>
      </c>
      <c r="O503">
        <v>8.6999999999999993</v>
      </c>
      <c r="P503">
        <v>6.125</v>
      </c>
      <c r="Q503">
        <f>Table2[[#This Row],[x2]]+Table2[[#This Row],[x]]*Table2[[#This Row],[right3]]</f>
        <v>367.85521249999999</v>
      </c>
      <c r="R503">
        <f>Table2[[#This Row],[y2]]+Table2[[#This Row],[y]]*Table2[[#This Row],[right3]]</f>
        <v>125.19602499999999</v>
      </c>
      <c r="S503" s="1">
        <f>Table2[[#This Row],[x2]]-Table2[[#This Row],[x]]*Table2[[#This Row],[left]]</f>
        <v>362.96741000000003</v>
      </c>
      <c r="T503" s="1">
        <f>Table2[[#This Row],[y2]]-Table2[[#This Row],[y]]*Table2[[#This Row],[left]]</f>
        <v>139.18786</v>
      </c>
      <c r="U503" s="3">
        <f>Table2[[#This Row],[x2]]+Table2[[#This Row],[x]]*Table2[[#This Row],[dry_line]]</f>
        <v>367.00686143000001</v>
      </c>
      <c r="V503" s="3">
        <f>Table2[[#This Row],[y2]]+Table2[[#This Row],[y]]*Table2[[#This Row],[dry_line]]</f>
        <v>127.62451677999999</v>
      </c>
      <c r="W503" s="3">
        <f>Table2[[#This Row],[z2]]+Table2[[#This Row],[z]]*Table2[[#This Row],[dry_line]]</f>
        <v>-0.39660301000000003</v>
      </c>
      <c r="X503" s="3">
        <f>-Table2[[#This Row],[right3]]+Table2[[#This Row],[dry_line]]</f>
        <v>-2.5731000000000002</v>
      </c>
      <c r="Y503" s="3">
        <f>Table2[[#This Row],[left]]+Table2[[#This Row],[dry_line]]</f>
        <v>12.251899999999999</v>
      </c>
    </row>
    <row r="504" spans="1:25" hidden="1" x14ac:dyDescent="0.25">
      <c r="A504">
        <v>502</v>
      </c>
      <c r="B504" t="b">
        <f>AND(Table2[[#This Row],[Row Labels]]&gt;=Sheet5!$J$43,Table2[[#This Row],[Row Labels]]&lt;=Sheet5!$K$43)</f>
        <v>0</v>
      </c>
      <c r="C504">
        <v>3.3999000000000001</v>
      </c>
      <c r="D504">
        <f>-Table2[[#This Row],[dry_line]]</f>
        <v>-3.3999000000000001</v>
      </c>
      <c r="E504">
        <v>3.5983999999999998</v>
      </c>
      <c r="F504">
        <v>0.35749999999999998</v>
      </c>
      <c r="G504">
        <v>-0.93359999999999999</v>
      </c>
      <c r="H504">
        <v>2.3400000000000001E-2</v>
      </c>
      <c r="I504">
        <v>370.64679999999998</v>
      </c>
      <c r="J504">
        <v>132.7139</v>
      </c>
      <c r="K504">
        <v>-0.44269999999999998</v>
      </c>
      <c r="L504">
        <v>1</v>
      </c>
      <c r="M504">
        <v>2490.7540000000008</v>
      </c>
      <c r="N504">
        <f>-Table2[[#This Row],[right3]]</f>
        <v>-6.0250000000000004</v>
      </c>
      <c r="O504">
        <v>8.8000000000000007</v>
      </c>
      <c r="P504">
        <v>6.0250000000000004</v>
      </c>
      <c r="Q504">
        <f>Table2[[#This Row],[x2]]+Table2[[#This Row],[x]]*Table2[[#This Row],[right3]]</f>
        <v>372.80073749999997</v>
      </c>
      <c r="R504">
        <f>Table2[[#This Row],[y2]]+Table2[[#This Row],[y]]*Table2[[#This Row],[right3]]</f>
        <v>127.08896</v>
      </c>
      <c r="S504" s="1">
        <f>Table2[[#This Row],[x2]]-Table2[[#This Row],[x]]*Table2[[#This Row],[left]]</f>
        <v>367.50079999999997</v>
      </c>
      <c r="T504" s="1">
        <f>Table2[[#This Row],[y2]]-Table2[[#This Row],[y]]*Table2[[#This Row],[left]]</f>
        <v>140.92957999999999</v>
      </c>
      <c r="U504" s="3">
        <f>Table2[[#This Row],[x2]]+Table2[[#This Row],[x]]*Table2[[#This Row],[dry_line]]</f>
        <v>371.86226425000001</v>
      </c>
      <c r="V504" s="3">
        <f>Table2[[#This Row],[y2]]+Table2[[#This Row],[y]]*Table2[[#This Row],[dry_line]]</f>
        <v>129.53975335999999</v>
      </c>
      <c r="W504" s="3">
        <f>Table2[[#This Row],[z2]]+Table2[[#This Row],[z]]*Table2[[#This Row],[dry_line]]</f>
        <v>-0.36314234000000001</v>
      </c>
      <c r="X504" s="3">
        <f>-Table2[[#This Row],[right3]]+Table2[[#This Row],[dry_line]]</f>
        <v>-2.6251000000000002</v>
      </c>
      <c r="Y504" s="3">
        <f>Table2[[#This Row],[left]]+Table2[[#This Row],[dry_line]]</f>
        <v>12.199900000000001</v>
      </c>
    </row>
    <row r="505" spans="1:25" hidden="1" x14ac:dyDescent="0.25">
      <c r="A505">
        <v>503</v>
      </c>
      <c r="B505" t="b">
        <f>AND(Table2[[#This Row],[Row Labels]]&gt;=Sheet5!$J$43,Table2[[#This Row],[Row Labels]]&lt;=Sheet5!$K$43)</f>
        <v>0</v>
      </c>
      <c r="C505">
        <v>3.097</v>
      </c>
      <c r="D505">
        <f>-Table2[[#This Row],[dry_line]]</f>
        <v>-3.097</v>
      </c>
      <c r="E505">
        <v>3.1745999999999999</v>
      </c>
      <c r="F505">
        <v>0.40670000000000001</v>
      </c>
      <c r="G505">
        <v>-0.91310000000000002</v>
      </c>
      <c r="H505">
        <v>2.7099999999999999E-2</v>
      </c>
      <c r="I505">
        <v>375.34429999999998</v>
      </c>
      <c r="J505">
        <v>134.61949999999999</v>
      </c>
      <c r="K505">
        <v>-0.39290000000000003</v>
      </c>
      <c r="L505">
        <v>1</v>
      </c>
      <c r="M505">
        <v>2495.8240000000005</v>
      </c>
      <c r="N505">
        <f>-Table2[[#This Row],[right3]]</f>
        <v>-7.5750000000000002</v>
      </c>
      <c r="O505">
        <v>8.8000000000000007</v>
      </c>
      <c r="P505">
        <v>7.5750000000000002</v>
      </c>
      <c r="Q505">
        <f>Table2[[#This Row],[x2]]+Table2[[#This Row],[x]]*Table2[[#This Row],[right3]]</f>
        <v>378.42505249999999</v>
      </c>
      <c r="R505">
        <f>Table2[[#This Row],[y2]]+Table2[[#This Row],[y]]*Table2[[#This Row],[right3]]</f>
        <v>127.70276749999999</v>
      </c>
      <c r="S505" s="1">
        <f>Table2[[#This Row],[x2]]-Table2[[#This Row],[x]]*Table2[[#This Row],[left]]</f>
        <v>371.76533999999998</v>
      </c>
      <c r="T505" s="1">
        <f>Table2[[#This Row],[y2]]-Table2[[#This Row],[y]]*Table2[[#This Row],[left]]</f>
        <v>142.65477999999999</v>
      </c>
      <c r="U505" s="3">
        <f>Table2[[#This Row],[x2]]+Table2[[#This Row],[x]]*Table2[[#This Row],[dry_line]]</f>
        <v>376.6038499</v>
      </c>
      <c r="V505" s="3">
        <f>Table2[[#This Row],[y2]]+Table2[[#This Row],[y]]*Table2[[#This Row],[dry_line]]</f>
        <v>131.79162929999998</v>
      </c>
      <c r="W505" s="3">
        <f>Table2[[#This Row],[z2]]+Table2[[#This Row],[z]]*Table2[[#This Row],[dry_line]]</f>
        <v>-0.30897130000000006</v>
      </c>
      <c r="X505" s="3">
        <f>-Table2[[#This Row],[right3]]+Table2[[#This Row],[dry_line]]</f>
        <v>-4.4779999999999998</v>
      </c>
      <c r="Y505" s="3">
        <f>Table2[[#This Row],[left]]+Table2[[#This Row],[dry_line]]</f>
        <v>11.897</v>
      </c>
    </row>
    <row r="506" spans="1:25" hidden="1" x14ac:dyDescent="0.25">
      <c r="A506">
        <v>504</v>
      </c>
      <c r="B506" t="b">
        <f>AND(Table2[[#This Row],[Row Labels]]&gt;=Sheet5!$J$43,Table2[[#This Row],[Row Labels]]&lt;=Sheet5!$K$43)</f>
        <v>0</v>
      </c>
      <c r="C506">
        <v>2.7869999999999999</v>
      </c>
      <c r="D506">
        <f>-Table2[[#This Row],[dry_line]]</f>
        <v>-2.7869999999999999</v>
      </c>
      <c r="E506">
        <v>2.8784999999999998</v>
      </c>
      <c r="F506">
        <v>0.47649999999999998</v>
      </c>
      <c r="G506">
        <v>-0.87870000000000004</v>
      </c>
      <c r="H506">
        <v>2.8799999999999999E-2</v>
      </c>
      <c r="I506">
        <v>379.90170000000001</v>
      </c>
      <c r="J506">
        <v>136.8389</v>
      </c>
      <c r="K506">
        <v>-0.3589</v>
      </c>
      <c r="L506">
        <v>1</v>
      </c>
      <c r="M506">
        <v>2500.893</v>
      </c>
      <c r="N506">
        <f>-Table2[[#This Row],[right3]]</f>
        <v>-12.025</v>
      </c>
      <c r="O506">
        <v>8.5749999999999993</v>
      </c>
      <c r="P506">
        <v>12.025</v>
      </c>
      <c r="Q506">
        <f>Table2[[#This Row],[x2]]+Table2[[#This Row],[x]]*Table2[[#This Row],[right3]]</f>
        <v>385.63161250000002</v>
      </c>
      <c r="R506">
        <f>Table2[[#This Row],[y2]]+Table2[[#This Row],[y]]*Table2[[#This Row],[right3]]</f>
        <v>126.2725325</v>
      </c>
      <c r="S506" s="1">
        <f>Table2[[#This Row],[x2]]-Table2[[#This Row],[x]]*Table2[[#This Row],[left]]</f>
        <v>375.81571250000002</v>
      </c>
      <c r="T506" s="1">
        <f>Table2[[#This Row],[y2]]-Table2[[#This Row],[y]]*Table2[[#This Row],[left]]</f>
        <v>144.37375249999999</v>
      </c>
      <c r="U506" s="3">
        <f>Table2[[#This Row],[x2]]+Table2[[#This Row],[x]]*Table2[[#This Row],[dry_line]]</f>
        <v>381.22970550000002</v>
      </c>
      <c r="V506" s="3">
        <f>Table2[[#This Row],[y2]]+Table2[[#This Row],[y]]*Table2[[#This Row],[dry_line]]</f>
        <v>134.38996309999999</v>
      </c>
      <c r="W506" s="3">
        <f>Table2[[#This Row],[z2]]+Table2[[#This Row],[z]]*Table2[[#This Row],[dry_line]]</f>
        <v>-0.2786344</v>
      </c>
      <c r="X506" s="3">
        <f>-Table2[[#This Row],[right3]]+Table2[[#This Row],[dry_line]]</f>
        <v>-9.2379999999999995</v>
      </c>
      <c r="Y506" s="3">
        <f>Table2[[#This Row],[left]]+Table2[[#This Row],[dry_line]]</f>
        <v>11.361999999999998</v>
      </c>
    </row>
    <row r="507" spans="1:25" hidden="1" x14ac:dyDescent="0.25">
      <c r="A507">
        <v>505</v>
      </c>
      <c r="B507" t="b">
        <f>AND(Table2[[#This Row],[Row Labels]]&gt;=Sheet5!$J$43,Table2[[#This Row],[Row Labels]]&lt;=Sheet5!$K$43)</f>
        <v>0</v>
      </c>
      <c r="C507">
        <v>2.5068000000000001</v>
      </c>
      <c r="D507">
        <f>-Table2[[#This Row],[dry_line]]</f>
        <v>-2.5068000000000001</v>
      </c>
      <c r="E507">
        <v>2.7357</v>
      </c>
      <c r="F507">
        <v>0.55710000000000004</v>
      </c>
      <c r="G507">
        <v>-0.82979999999999998</v>
      </c>
      <c r="H507">
        <v>3.2199999999999999E-2</v>
      </c>
      <c r="I507">
        <v>384.27339999999998</v>
      </c>
      <c r="J507">
        <v>139.46430000000001</v>
      </c>
      <c r="K507">
        <v>-0.32100000000000001</v>
      </c>
      <c r="L507">
        <v>1</v>
      </c>
      <c r="M507">
        <v>2505.9920000000002</v>
      </c>
      <c r="N507">
        <f>-Table2[[#This Row],[right3]]</f>
        <v>-9.375</v>
      </c>
      <c r="O507">
        <v>8.0250000000000004</v>
      </c>
      <c r="P507">
        <v>9.375</v>
      </c>
      <c r="Q507">
        <f>Table2[[#This Row],[x2]]+Table2[[#This Row],[x]]*Table2[[#This Row],[right3]]</f>
        <v>389.49621249999996</v>
      </c>
      <c r="R507">
        <f>Table2[[#This Row],[y2]]+Table2[[#This Row],[y]]*Table2[[#This Row],[right3]]</f>
        <v>131.68492500000002</v>
      </c>
      <c r="S507" s="1">
        <f>Table2[[#This Row],[x2]]-Table2[[#This Row],[x]]*Table2[[#This Row],[left]]</f>
        <v>379.80267249999997</v>
      </c>
      <c r="T507" s="1">
        <f>Table2[[#This Row],[y2]]-Table2[[#This Row],[y]]*Table2[[#This Row],[left]]</f>
        <v>146.123445</v>
      </c>
      <c r="U507" s="3">
        <f>Table2[[#This Row],[x2]]+Table2[[#This Row],[x]]*Table2[[#This Row],[dry_line]]</f>
        <v>385.66993828</v>
      </c>
      <c r="V507" s="3">
        <f>Table2[[#This Row],[y2]]+Table2[[#This Row],[y]]*Table2[[#This Row],[dry_line]]</f>
        <v>137.38415736000002</v>
      </c>
      <c r="W507" s="3">
        <f>Table2[[#This Row],[z2]]+Table2[[#This Row],[z]]*Table2[[#This Row],[dry_line]]</f>
        <v>-0.24028104</v>
      </c>
      <c r="X507" s="3">
        <f>-Table2[[#This Row],[right3]]+Table2[[#This Row],[dry_line]]</f>
        <v>-6.8681999999999999</v>
      </c>
      <c r="Y507" s="3">
        <f>Table2[[#This Row],[left]]+Table2[[#This Row],[dry_line]]</f>
        <v>10.5318</v>
      </c>
    </row>
    <row r="508" spans="1:25" hidden="1" x14ac:dyDescent="0.25">
      <c r="A508">
        <v>506</v>
      </c>
      <c r="B508" t="b">
        <f>AND(Table2[[#This Row],[Row Labels]]&gt;=Sheet5!$J$43,Table2[[#This Row],[Row Labels]]&lt;=Sheet5!$K$43)</f>
        <v>0</v>
      </c>
      <c r="C508">
        <v>2.3340000000000001</v>
      </c>
      <c r="D508">
        <f>-Table2[[#This Row],[dry_line]]</f>
        <v>-2.3340000000000001</v>
      </c>
      <c r="E508">
        <v>2.7498999999999998</v>
      </c>
      <c r="F508">
        <v>0.64080000000000004</v>
      </c>
      <c r="G508">
        <v>-0.76700000000000002</v>
      </c>
      <c r="H508">
        <v>3.4200000000000001E-2</v>
      </c>
      <c r="I508">
        <v>388.30059999999997</v>
      </c>
      <c r="J508">
        <v>142.47999999999999</v>
      </c>
      <c r="K508">
        <v>-0.30690000000000001</v>
      </c>
      <c r="L508">
        <v>1</v>
      </c>
      <c r="M508">
        <v>2511.0239999999994</v>
      </c>
      <c r="N508">
        <f>-Table2[[#This Row],[right3]]</f>
        <v>-8.4</v>
      </c>
      <c r="O508">
        <v>7.15</v>
      </c>
      <c r="P508">
        <v>8.4</v>
      </c>
      <c r="Q508">
        <f>Table2[[#This Row],[x2]]+Table2[[#This Row],[x]]*Table2[[#This Row],[right3]]</f>
        <v>393.68331999999998</v>
      </c>
      <c r="R508">
        <f>Table2[[#This Row],[y2]]+Table2[[#This Row],[y]]*Table2[[#This Row],[right3]]</f>
        <v>136.03719999999998</v>
      </c>
      <c r="S508" s="1">
        <f>Table2[[#This Row],[x2]]-Table2[[#This Row],[x]]*Table2[[#This Row],[left]]</f>
        <v>383.71887999999996</v>
      </c>
      <c r="T508" s="1">
        <f>Table2[[#This Row],[y2]]-Table2[[#This Row],[y]]*Table2[[#This Row],[left]]</f>
        <v>147.96404999999999</v>
      </c>
      <c r="U508" s="3">
        <f>Table2[[#This Row],[x2]]+Table2[[#This Row],[x]]*Table2[[#This Row],[dry_line]]</f>
        <v>389.79622719999998</v>
      </c>
      <c r="V508" s="3">
        <f>Table2[[#This Row],[y2]]+Table2[[#This Row],[y]]*Table2[[#This Row],[dry_line]]</f>
        <v>140.68982199999999</v>
      </c>
      <c r="W508" s="3">
        <f>Table2[[#This Row],[z2]]+Table2[[#This Row],[z]]*Table2[[#This Row],[dry_line]]</f>
        <v>-0.22707720000000001</v>
      </c>
      <c r="X508" s="3">
        <f>-Table2[[#This Row],[right3]]+Table2[[#This Row],[dry_line]]</f>
        <v>-6.0660000000000007</v>
      </c>
      <c r="Y508" s="3">
        <f>Table2[[#This Row],[left]]+Table2[[#This Row],[dry_line]]</f>
        <v>9.484</v>
      </c>
    </row>
    <row r="509" spans="1:25" hidden="1" x14ac:dyDescent="0.25">
      <c r="A509">
        <v>507</v>
      </c>
      <c r="B509" t="b">
        <f>AND(Table2[[#This Row],[Row Labels]]&gt;=Sheet5!$J$43,Table2[[#This Row],[Row Labels]]&lt;=Sheet5!$K$43)</f>
        <v>0</v>
      </c>
      <c r="C509">
        <v>2.2488999999999999</v>
      </c>
      <c r="D509">
        <f>-Table2[[#This Row],[dry_line]]</f>
        <v>-2.2488999999999999</v>
      </c>
      <c r="E509">
        <v>2.8626</v>
      </c>
      <c r="F509">
        <v>0.71809999999999996</v>
      </c>
      <c r="G509">
        <v>-0.69489999999999996</v>
      </c>
      <c r="H509">
        <v>3.7999999999999999E-2</v>
      </c>
      <c r="I509">
        <v>391.96080000000001</v>
      </c>
      <c r="J509">
        <v>145.8878</v>
      </c>
      <c r="K509">
        <v>-0.2923</v>
      </c>
      <c r="L509">
        <v>1</v>
      </c>
      <c r="M509">
        <v>2516.0249999999996</v>
      </c>
      <c r="N509">
        <f>-Table2[[#This Row],[right3]]</f>
        <v>-9.1</v>
      </c>
      <c r="O509">
        <v>6.15</v>
      </c>
      <c r="P509">
        <v>9.1</v>
      </c>
      <c r="Q509">
        <f>Table2[[#This Row],[x2]]+Table2[[#This Row],[x]]*Table2[[#This Row],[right3]]</f>
        <v>398.49551000000002</v>
      </c>
      <c r="R509">
        <f>Table2[[#This Row],[y2]]+Table2[[#This Row],[y]]*Table2[[#This Row],[right3]]</f>
        <v>139.56421</v>
      </c>
      <c r="S509" s="1">
        <f>Table2[[#This Row],[x2]]-Table2[[#This Row],[x]]*Table2[[#This Row],[left]]</f>
        <v>387.54448500000001</v>
      </c>
      <c r="T509" s="1">
        <f>Table2[[#This Row],[y2]]-Table2[[#This Row],[y]]*Table2[[#This Row],[left]]</f>
        <v>150.16143500000001</v>
      </c>
      <c r="U509" s="3">
        <f>Table2[[#This Row],[x2]]+Table2[[#This Row],[x]]*Table2[[#This Row],[dry_line]]</f>
        <v>393.57573509000002</v>
      </c>
      <c r="V509" s="3">
        <f>Table2[[#This Row],[y2]]+Table2[[#This Row],[y]]*Table2[[#This Row],[dry_line]]</f>
        <v>144.32503939</v>
      </c>
      <c r="W509" s="3">
        <f>Table2[[#This Row],[z2]]+Table2[[#This Row],[z]]*Table2[[#This Row],[dry_line]]</f>
        <v>-0.20684180000000002</v>
      </c>
      <c r="X509" s="3">
        <f>-Table2[[#This Row],[right3]]+Table2[[#This Row],[dry_line]]</f>
        <v>-6.8510999999999997</v>
      </c>
      <c r="Y509" s="3">
        <f>Table2[[#This Row],[left]]+Table2[[#This Row],[dry_line]]</f>
        <v>8.3989000000000011</v>
      </c>
    </row>
    <row r="510" spans="1:25" hidden="1" x14ac:dyDescent="0.25">
      <c r="A510">
        <v>508</v>
      </c>
      <c r="B510" t="b">
        <f>AND(Table2[[#This Row],[Row Labels]]&gt;=Sheet5!$J$43,Table2[[#This Row],[Row Labels]]&lt;=Sheet5!$K$43)</f>
        <v>0</v>
      </c>
      <c r="C510">
        <v>2.2456</v>
      </c>
      <c r="D510">
        <f>-Table2[[#This Row],[dry_line]]</f>
        <v>-2.2456</v>
      </c>
      <c r="E510">
        <v>3.0160999999999998</v>
      </c>
      <c r="F510">
        <v>0.748</v>
      </c>
      <c r="G510">
        <v>-0.66259999999999997</v>
      </c>
      <c r="H510">
        <v>3.8399999999999997E-2</v>
      </c>
      <c r="I510">
        <v>395.26900000000001</v>
      </c>
      <c r="J510">
        <v>149.68289999999999</v>
      </c>
      <c r="K510">
        <v>-0.28789999999999999</v>
      </c>
      <c r="L510">
        <v>1</v>
      </c>
      <c r="M510">
        <v>2521.0589999999993</v>
      </c>
      <c r="N510">
        <f>-Table2[[#This Row],[right3]]</f>
        <v>-10</v>
      </c>
      <c r="O510">
        <v>5.0750000000000002</v>
      </c>
      <c r="P510">
        <v>10</v>
      </c>
      <c r="Q510">
        <f>Table2[[#This Row],[x2]]+Table2[[#This Row],[x]]*Table2[[#This Row],[right3]]</f>
        <v>402.74900000000002</v>
      </c>
      <c r="R510">
        <f>Table2[[#This Row],[y2]]+Table2[[#This Row],[y]]*Table2[[#This Row],[right3]]</f>
        <v>143.05689999999998</v>
      </c>
      <c r="S510" s="1">
        <f>Table2[[#This Row],[x2]]-Table2[[#This Row],[x]]*Table2[[#This Row],[left]]</f>
        <v>391.47289999999998</v>
      </c>
      <c r="T510" s="1">
        <f>Table2[[#This Row],[y2]]-Table2[[#This Row],[y]]*Table2[[#This Row],[left]]</f>
        <v>153.04559499999999</v>
      </c>
      <c r="U510" s="3">
        <f>Table2[[#This Row],[x2]]+Table2[[#This Row],[x]]*Table2[[#This Row],[dry_line]]</f>
        <v>396.94870880000002</v>
      </c>
      <c r="V510" s="3">
        <f>Table2[[#This Row],[y2]]+Table2[[#This Row],[y]]*Table2[[#This Row],[dry_line]]</f>
        <v>148.19496543999998</v>
      </c>
      <c r="W510" s="3">
        <f>Table2[[#This Row],[z2]]+Table2[[#This Row],[z]]*Table2[[#This Row],[dry_line]]</f>
        <v>-0.20166896000000001</v>
      </c>
      <c r="X510" s="3">
        <f>-Table2[[#This Row],[right3]]+Table2[[#This Row],[dry_line]]</f>
        <v>-7.7544000000000004</v>
      </c>
      <c r="Y510" s="3">
        <f>Table2[[#This Row],[left]]+Table2[[#This Row],[dry_line]]</f>
        <v>7.3206000000000007</v>
      </c>
    </row>
    <row r="511" spans="1:25" hidden="1" x14ac:dyDescent="0.25">
      <c r="A511">
        <v>509</v>
      </c>
      <c r="B511" t="b">
        <f>AND(Table2[[#This Row],[Row Labels]]&gt;=Sheet5!$J$43,Table2[[#This Row],[Row Labels]]&lt;=Sheet5!$K$43)</f>
        <v>0</v>
      </c>
      <c r="C511">
        <v>1.758</v>
      </c>
      <c r="D511">
        <f>-Table2[[#This Row],[dry_line]]</f>
        <v>-1.758</v>
      </c>
      <c r="E511">
        <v>2.6905999999999999</v>
      </c>
      <c r="F511">
        <v>0.72740000000000005</v>
      </c>
      <c r="G511">
        <v>-0.68510000000000004</v>
      </c>
      <c r="H511">
        <v>3.9800000000000002E-2</v>
      </c>
      <c r="I511">
        <v>398.62599999999998</v>
      </c>
      <c r="J511">
        <v>153.41139999999999</v>
      </c>
      <c r="K511">
        <v>-0.29659999999999997</v>
      </c>
      <c r="L511">
        <v>1</v>
      </c>
      <c r="M511">
        <v>2526.0759999999991</v>
      </c>
      <c r="N511">
        <f>-Table2[[#This Row],[right3]]</f>
        <v>-10.275</v>
      </c>
      <c r="O511">
        <v>4.6749999999999998</v>
      </c>
      <c r="P511">
        <v>10.275</v>
      </c>
      <c r="Q511">
        <f>Table2[[#This Row],[x2]]+Table2[[#This Row],[x]]*Table2[[#This Row],[right3]]</f>
        <v>406.10003499999999</v>
      </c>
      <c r="R511">
        <f>Table2[[#This Row],[y2]]+Table2[[#This Row],[y]]*Table2[[#This Row],[right3]]</f>
        <v>146.37199749999999</v>
      </c>
      <c r="S511" s="1">
        <f>Table2[[#This Row],[x2]]-Table2[[#This Row],[x]]*Table2[[#This Row],[left]]</f>
        <v>395.22540499999997</v>
      </c>
      <c r="T511" s="1">
        <f>Table2[[#This Row],[y2]]-Table2[[#This Row],[y]]*Table2[[#This Row],[left]]</f>
        <v>156.61424249999999</v>
      </c>
      <c r="U511" s="3">
        <f>Table2[[#This Row],[x2]]+Table2[[#This Row],[x]]*Table2[[#This Row],[dry_line]]</f>
        <v>399.90476919999998</v>
      </c>
      <c r="V511" s="3">
        <f>Table2[[#This Row],[y2]]+Table2[[#This Row],[y]]*Table2[[#This Row],[dry_line]]</f>
        <v>152.2069942</v>
      </c>
      <c r="W511" s="3">
        <f>Table2[[#This Row],[z2]]+Table2[[#This Row],[z]]*Table2[[#This Row],[dry_line]]</f>
        <v>-0.22663159999999999</v>
      </c>
      <c r="X511" s="3">
        <f>-Table2[[#This Row],[right3]]+Table2[[#This Row],[dry_line]]</f>
        <v>-8.5169999999999995</v>
      </c>
      <c r="Y511" s="3">
        <f>Table2[[#This Row],[left]]+Table2[[#This Row],[dry_line]]</f>
        <v>6.4329999999999998</v>
      </c>
    </row>
    <row r="512" spans="1:25" hidden="1" x14ac:dyDescent="0.25">
      <c r="A512">
        <v>510</v>
      </c>
      <c r="B512" t="b">
        <f>AND(Table2[[#This Row],[Row Labels]]&gt;=Sheet5!$J$43,Table2[[#This Row],[Row Labels]]&lt;=Sheet5!$K$43)</f>
        <v>0</v>
      </c>
      <c r="C512">
        <v>0.57110000000000005</v>
      </c>
      <c r="D512">
        <f>-Table2[[#This Row],[dry_line]]</f>
        <v>-0.57110000000000005</v>
      </c>
      <c r="E512">
        <v>1.6294999999999999</v>
      </c>
      <c r="F512">
        <v>0.74039999999999995</v>
      </c>
      <c r="G512">
        <v>-0.67090000000000005</v>
      </c>
      <c r="H512">
        <v>4.07E-2</v>
      </c>
      <c r="I512">
        <v>402.13659999999999</v>
      </c>
      <c r="J512">
        <v>156.97730000000001</v>
      </c>
      <c r="K512">
        <v>-0.24829999999999999</v>
      </c>
      <c r="L512">
        <v>1</v>
      </c>
      <c r="M512">
        <v>2531.0810000000001</v>
      </c>
      <c r="N512">
        <f>-Table2[[#This Row],[right3]]</f>
        <v>-9.9250000000000007</v>
      </c>
      <c r="O512">
        <v>5.125</v>
      </c>
      <c r="P512">
        <v>9.9250000000000007</v>
      </c>
      <c r="Q512">
        <f>Table2[[#This Row],[x2]]+Table2[[#This Row],[x]]*Table2[[#This Row],[right3]]</f>
        <v>409.48507000000001</v>
      </c>
      <c r="R512">
        <f>Table2[[#This Row],[y2]]+Table2[[#This Row],[y]]*Table2[[#This Row],[right3]]</f>
        <v>150.31861750000002</v>
      </c>
      <c r="S512" s="1">
        <f>Table2[[#This Row],[x2]]-Table2[[#This Row],[x]]*Table2[[#This Row],[left]]</f>
        <v>398.34204999999997</v>
      </c>
      <c r="T512" s="1">
        <f>Table2[[#This Row],[y2]]-Table2[[#This Row],[y]]*Table2[[#This Row],[left]]</f>
        <v>160.41566250000002</v>
      </c>
      <c r="U512" s="3">
        <f>Table2[[#This Row],[x2]]+Table2[[#This Row],[x]]*Table2[[#This Row],[dry_line]]</f>
        <v>402.55944244</v>
      </c>
      <c r="V512" s="3">
        <f>Table2[[#This Row],[y2]]+Table2[[#This Row],[y]]*Table2[[#This Row],[dry_line]]</f>
        <v>156.59414901000002</v>
      </c>
      <c r="W512" s="3">
        <f>Table2[[#This Row],[z2]]+Table2[[#This Row],[z]]*Table2[[#This Row],[dry_line]]</f>
        <v>-0.22505623</v>
      </c>
      <c r="X512" s="3">
        <f>-Table2[[#This Row],[right3]]+Table2[[#This Row],[dry_line]]</f>
        <v>-9.3539000000000012</v>
      </c>
      <c r="Y512" s="3">
        <f>Table2[[#This Row],[left]]+Table2[[#This Row],[dry_line]]</f>
        <v>5.6961000000000004</v>
      </c>
    </row>
    <row r="513" spans="1:25" hidden="1" x14ac:dyDescent="0.25">
      <c r="A513">
        <v>511</v>
      </c>
      <c r="B513" t="b">
        <f>AND(Table2[[#This Row],[Row Labels]]&gt;=Sheet5!$J$43,Table2[[#This Row],[Row Labels]]&lt;=Sheet5!$K$43)</f>
        <v>0</v>
      </c>
      <c r="C513">
        <v>-0.64229999999999998</v>
      </c>
      <c r="D513">
        <f>-Table2[[#This Row],[dry_line]]</f>
        <v>0.64229999999999998</v>
      </c>
      <c r="E513">
        <v>0.47339999999999999</v>
      </c>
      <c r="F513">
        <v>0.80610000000000004</v>
      </c>
      <c r="G513">
        <v>-0.59040000000000004</v>
      </c>
      <c r="H513">
        <v>4.02E-2</v>
      </c>
      <c r="I513">
        <v>405.37090000000001</v>
      </c>
      <c r="J513">
        <v>160.8612</v>
      </c>
      <c r="K513">
        <v>-0.2064</v>
      </c>
      <c r="L513">
        <v>1</v>
      </c>
      <c r="M513">
        <v>2536.1350000000002</v>
      </c>
      <c r="N513">
        <f>-Table2[[#This Row],[right3]]</f>
        <v>-9.3249999999999993</v>
      </c>
      <c r="O513">
        <v>6.8</v>
      </c>
      <c r="P513">
        <v>9.3249999999999993</v>
      </c>
      <c r="Q513">
        <f>Table2[[#This Row],[x2]]+Table2[[#This Row],[x]]*Table2[[#This Row],[right3]]</f>
        <v>412.88778250000001</v>
      </c>
      <c r="R513">
        <f>Table2[[#This Row],[y2]]+Table2[[#This Row],[y]]*Table2[[#This Row],[right3]]</f>
        <v>155.35571999999999</v>
      </c>
      <c r="S513" s="1">
        <f>Table2[[#This Row],[x2]]-Table2[[#This Row],[x]]*Table2[[#This Row],[left]]</f>
        <v>399.88942000000003</v>
      </c>
      <c r="T513" s="1">
        <f>Table2[[#This Row],[y2]]-Table2[[#This Row],[y]]*Table2[[#This Row],[left]]</f>
        <v>164.87592000000001</v>
      </c>
      <c r="U513" s="3">
        <f>Table2[[#This Row],[x2]]+Table2[[#This Row],[x]]*Table2[[#This Row],[dry_line]]</f>
        <v>404.85314197000002</v>
      </c>
      <c r="V513" s="3">
        <f>Table2[[#This Row],[y2]]+Table2[[#This Row],[y]]*Table2[[#This Row],[dry_line]]</f>
        <v>161.24041392000001</v>
      </c>
      <c r="W513" s="3">
        <f>Table2[[#This Row],[z2]]+Table2[[#This Row],[z]]*Table2[[#This Row],[dry_line]]</f>
        <v>-0.23222045999999999</v>
      </c>
      <c r="X513" s="3">
        <f>-Table2[[#This Row],[right3]]+Table2[[#This Row],[dry_line]]</f>
        <v>-9.9672999999999998</v>
      </c>
      <c r="Y513" s="3">
        <f>Table2[[#This Row],[left]]+Table2[[#This Row],[dry_line]]</f>
        <v>6.1577000000000002</v>
      </c>
    </row>
    <row r="514" spans="1:25" hidden="1" x14ac:dyDescent="0.25">
      <c r="A514">
        <v>512</v>
      </c>
      <c r="B514" t="b">
        <f>AND(Table2[[#This Row],[Row Labels]]&gt;=Sheet5!$J$43,Table2[[#This Row],[Row Labels]]&lt;=Sheet5!$K$43)</f>
        <v>0</v>
      </c>
      <c r="C514">
        <v>-1.6525000000000001</v>
      </c>
      <c r="D514">
        <f>-Table2[[#This Row],[dry_line]]</f>
        <v>1.6525000000000001</v>
      </c>
      <c r="E514">
        <v>-0.57540000000000002</v>
      </c>
      <c r="F514">
        <v>0.87739999999999996</v>
      </c>
      <c r="G514">
        <v>-0.47789999999999999</v>
      </c>
      <c r="H514">
        <v>4.2099999999999999E-2</v>
      </c>
      <c r="I514">
        <v>408.09300000000002</v>
      </c>
      <c r="J514">
        <v>165.11680000000001</v>
      </c>
      <c r="K514">
        <v>-0.1615</v>
      </c>
      <c r="L514">
        <v>1</v>
      </c>
      <c r="M514">
        <v>2541.1869999999999</v>
      </c>
      <c r="N514">
        <f>-Table2[[#This Row],[right3]]</f>
        <v>-8.8249999999999993</v>
      </c>
      <c r="O514">
        <v>7.3250000000000002</v>
      </c>
      <c r="P514">
        <v>8.8249999999999993</v>
      </c>
      <c r="Q514">
        <f>Table2[[#This Row],[x2]]+Table2[[#This Row],[x]]*Table2[[#This Row],[right3]]</f>
        <v>415.83605500000004</v>
      </c>
      <c r="R514">
        <f>Table2[[#This Row],[y2]]+Table2[[#This Row],[y]]*Table2[[#This Row],[right3]]</f>
        <v>160.89933250000001</v>
      </c>
      <c r="S514" s="1">
        <f>Table2[[#This Row],[x2]]-Table2[[#This Row],[x]]*Table2[[#This Row],[left]]</f>
        <v>401.666045</v>
      </c>
      <c r="T514" s="1">
        <f>Table2[[#This Row],[y2]]-Table2[[#This Row],[y]]*Table2[[#This Row],[left]]</f>
        <v>168.61741750000002</v>
      </c>
      <c r="U514" s="3">
        <f>Table2[[#This Row],[x2]]+Table2[[#This Row],[x]]*Table2[[#This Row],[dry_line]]</f>
        <v>406.64309650000001</v>
      </c>
      <c r="V514" s="3">
        <f>Table2[[#This Row],[y2]]+Table2[[#This Row],[y]]*Table2[[#This Row],[dry_line]]</f>
        <v>165.90652975</v>
      </c>
      <c r="W514" s="3">
        <f>Table2[[#This Row],[z2]]+Table2[[#This Row],[z]]*Table2[[#This Row],[dry_line]]</f>
        <v>-0.23107025</v>
      </c>
      <c r="X514" s="3">
        <f>-Table2[[#This Row],[right3]]+Table2[[#This Row],[dry_line]]</f>
        <v>-10.477499999999999</v>
      </c>
      <c r="Y514" s="3">
        <f>Table2[[#This Row],[left]]+Table2[[#This Row],[dry_line]]</f>
        <v>5.6725000000000003</v>
      </c>
    </row>
    <row r="515" spans="1:25" hidden="1" x14ac:dyDescent="0.25">
      <c r="A515">
        <v>513</v>
      </c>
      <c r="B515" t="b">
        <f>AND(Table2[[#This Row],[Row Labels]]&gt;=Sheet5!$J$43,Table2[[#This Row],[Row Labels]]&lt;=Sheet5!$K$43)</f>
        <v>0</v>
      </c>
      <c r="C515">
        <v>-2.3641000000000001</v>
      </c>
      <c r="D515">
        <f>-Table2[[#This Row],[dry_line]]</f>
        <v>2.3641000000000001</v>
      </c>
      <c r="E515">
        <v>-1.4226000000000001</v>
      </c>
      <c r="F515">
        <v>0.93500000000000005</v>
      </c>
      <c r="G515">
        <v>-0.3523</v>
      </c>
      <c r="H515">
        <v>4.19E-2</v>
      </c>
      <c r="I515">
        <v>410.1678</v>
      </c>
      <c r="J515">
        <v>169.6746</v>
      </c>
      <c r="K515">
        <v>-0.13639999999999999</v>
      </c>
      <c r="L515">
        <v>1</v>
      </c>
      <c r="M515">
        <v>2546.1949999999997</v>
      </c>
      <c r="N515">
        <f>-Table2[[#This Row],[right3]]</f>
        <v>-8.4749999999999996</v>
      </c>
      <c r="O515">
        <v>7.625</v>
      </c>
      <c r="P515">
        <v>8.4749999999999996</v>
      </c>
      <c r="Q515">
        <f>Table2[[#This Row],[x2]]+Table2[[#This Row],[x]]*Table2[[#This Row],[right3]]</f>
        <v>418.091925</v>
      </c>
      <c r="R515">
        <f>Table2[[#This Row],[y2]]+Table2[[#This Row],[y]]*Table2[[#This Row],[right3]]</f>
        <v>166.68885750000001</v>
      </c>
      <c r="S515" s="1">
        <f>Table2[[#This Row],[x2]]-Table2[[#This Row],[x]]*Table2[[#This Row],[left]]</f>
        <v>403.03842500000002</v>
      </c>
      <c r="T515" s="1">
        <f>Table2[[#This Row],[y2]]-Table2[[#This Row],[y]]*Table2[[#This Row],[left]]</f>
        <v>172.36088749999999</v>
      </c>
      <c r="U515" s="3">
        <f>Table2[[#This Row],[x2]]+Table2[[#This Row],[x]]*Table2[[#This Row],[dry_line]]</f>
        <v>407.95736649999998</v>
      </c>
      <c r="V515" s="3">
        <f>Table2[[#This Row],[y2]]+Table2[[#This Row],[y]]*Table2[[#This Row],[dry_line]]</f>
        <v>170.50747243000001</v>
      </c>
      <c r="W515" s="3">
        <f>Table2[[#This Row],[z2]]+Table2[[#This Row],[z]]*Table2[[#This Row],[dry_line]]</f>
        <v>-0.23545579</v>
      </c>
      <c r="X515" s="3">
        <f>-Table2[[#This Row],[right3]]+Table2[[#This Row],[dry_line]]</f>
        <v>-10.8391</v>
      </c>
      <c r="Y515" s="3">
        <f>Table2[[#This Row],[left]]+Table2[[#This Row],[dry_line]]</f>
        <v>5.2608999999999995</v>
      </c>
    </row>
    <row r="516" spans="1:25" hidden="1" x14ac:dyDescent="0.25">
      <c r="A516">
        <v>514</v>
      </c>
      <c r="B516" t="b">
        <f>AND(Table2[[#This Row],[Row Labels]]&gt;=Sheet5!$J$43,Table2[[#This Row],[Row Labels]]&lt;=Sheet5!$K$43)</f>
        <v>0</v>
      </c>
      <c r="C516">
        <v>-2.8578000000000001</v>
      </c>
      <c r="D516">
        <f>-Table2[[#This Row],[dry_line]]</f>
        <v>2.8578000000000001</v>
      </c>
      <c r="E516">
        <v>-2.1472000000000002</v>
      </c>
      <c r="F516">
        <v>0.97170000000000001</v>
      </c>
      <c r="G516">
        <v>-0.23269999999999999</v>
      </c>
      <c r="H516">
        <v>4.1700000000000001E-2</v>
      </c>
      <c r="I516">
        <v>411.62979999999999</v>
      </c>
      <c r="J516">
        <v>174.50880000000001</v>
      </c>
      <c r="K516">
        <v>-0.1195</v>
      </c>
      <c r="L516">
        <v>1</v>
      </c>
      <c r="M516">
        <v>2551.2450000000008</v>
      </c>
      <c r="N516">
        <f>-Table2[[#This Row],[right3]]</f>
        <v>-8.2750000000000004</v>
      </c>
      <c r="O516">
        <v>7.8250000000000002</v>
      </c>
      <c r="P516">
        <v>8.2750000000000004</v>
      </c>
      <c r="Q516">
        <f>Table2[[#This Row],[x2]]+Table2[[#This Row],[x]]*Table2[[#This Row],[right3]]</f>
        <v>419.67061749999999</v>
      </c>
      <c r="R516">
        <f>Table2[[#This Row],[y2]]+Table2[[#This Row],[y]]*Table2[[#This Row],[right3]]</f>
        <v>172.58320750000001</v>
      </c>
      <c r="S516" s="1">
        <f>Table2[[#This Row],[x2]]-Table2[[#This Row],[x]]*Table2[[#This Row],[left]]</f>
        <v>404.02624750000001</v>
      </c>
      <c r="T516" s="1">
        <f>Table2[[#This Row],[y2]]-Table2[[#This Row],[y]]*Table2[[#This Row],[left]]</f>
        <v>176.3296775</v>
      </c>
      <c r="U516" s="3">
        <f>Table2[[#This Row],[x2]]+Table2[[#This Row],[x]]*Table2[[#This Row],[dry_line]]</f>
        <v>408.85287574</v>
      </c>
      <c r="V516" s="3">
        <f>Table2[[#This Row],[y2]]+Table2[[#This Row],[y]]*Table2[[#This Row],[dry_line]]</f>
        <v>175.17381005999999</v>
      </c>
      <c r="W516" s="3">
        <f>Table2[[#This Row],[z2]]+Table2[[#This Row],[z]]*Table2[[#This Row],[dry_line]]</f>
        <v>-0.23867026000000002</v>
      </c>
      <c r="X516" s="3">
        <f>-Table2[[#This Row],[right3]]+Table2[[#This Row],[dry_line]]</f>
        <v>-11.1328</v>
      </c>
      <c r="Y516" s="3">
        <f>Table2[[#This Row],[left]]+Table2[[#This Row],[dry_line]]</f>
        <v>4.9672000000000001</v>
      </c>
    </row>
    <row r="517" spans="1:25" hidden="1" x14ac:dyDescent="0.25">
      <c r="A517">
        <v>515</v>
      </c>
      <c r="B517" t="b">
        <f>AND(Table2[[#This Row],[Row Labels]]&gt;=Sheet5!$J$43,Table2[[#This Row],[Row Labels]]&lt;=Sheet5!$K$43)</f>
        <v>0</v>
      </c>
      <c r="C517">
        <v>-3.1869000000000001</v>
      </c>
      <c r="D517">
        <f>-Table2[[#This Row],[dry_line]]</f>
        <v>3.1869000000000001</v>
      </c>
      <c r="E517">
        <v>-2.8077000000000001</v>
      </c>
      <c r="F517">
        <v>0.99170000000000003</v>
      </c>
      <c r="G517">
        <v>-0.12189999999999999</v>
      </c>
      <c r="H517">
        <v>4.1399999999999999E-2</v>
      </c>
      <c r="I517">
        <v>412.51440000000002</v>
      </c>
      <c r="J517">
        <v>179.4795</v>
      </c>
      <c r="K517">
        <v>-0.10639999999999999</v>
      </c>
      <c r="L517">
        <v>1</v>
      </c>
      <c r="M517">
        <v>2556.2939999999999</v>
      </c>
      <c r="N517">
        <f>-Table2[[#This Row],[right3]]</f>
        <v>-8.125</v>
      </c>
      <c r="O517">
        <v>7.9749999999999996</v>
      </c>
      <c r="P517">
        <v>8.125</v>
      </c>
      <c r="Q517">
        <f>Table2[[#This Row],[x2]]+Table2[[#This Row],[x]]*Table2[[#This Row],[right3]]</f>
        <v>420.57196250000004</v>
      </c>
      <c r="R517">
        <f>Table2[[#This Row],[y2]]+Table2[[#This Row],[y]]*Table2[[#This Row],[right3]]</f>
        <v>178.48906249999999</v>
      </c>
      <c r="S517" s="1">
        <f>Table2[[#This Row],[x2]]-Table2[[#This Row],[x]]*Table2[[#This Row],[left]]</f>
        <v>404.6055925</v>
      </c>
      <c r="T517" s="1">
        <f>Table2[[#This Row],[y2]]-Table2[[#This Row],[y]]*Table2[[#This Row],[left]]</f>
        <v>180.45165249999999</v>
      </c>
      <c r="U517" s="3">
        <f>Table2[[#This Row],[x2]]+Table2[[#This Row],[x]]*Table2[[#This Row],[dry_line]]</f>
        <v>409.35395127000004</v>
      </c>
      <c r="V517" s="3">
        <f>Table2[[#This Row],[y2]]+Table2[[#This Row],[y]]*Table2[[#This Row],[dry_line]]</f>
        <v>179.86798311000001</v>
      </c>
      <c r="W517" s="3">
        <f>Table2[[#This Row],[z2]]+Table2[[#This Row],[z]]*Table2[[#This Row],[dry_line]]</f>
        <v>-0.23833766000000001</v>
      </c>
      <c r="X517" s="3">
        <f>-Table2[[#This Row],[right3]]+Table2[[#This Row],[dry_line]]</f>
        <v>-11.3119</v>
      </c>
      <c r="Y517" s="3">
        <f>Table2[[#This Row],[left]]+Table2[[#This Row],[dry_line]]</f>
        <v>4.7881</v>
      </c>
    </row>
    <row r="518" spans="1:25" hidden="1" x14ac:dyDescent="0.25">
      <c r="A518">
        <v>516</v>
      </c>
      <c r="B518" t="b">
        <f>AND(Table2[[#This Row],[Row Labels]]&gt;=Sheet5!$J$43,Table2[[#This Row],[Row Labels]]&lt;=Sheet5!$K$43)</f>
        <v>0</v>
      </c>
      <c r="C518">
        <v>-3.3906999999999998</v>
      </c>
      <c r="D518">
        <f>-Table2[[#This Row],[dry_line]]</f>
        <v>3.3906999999999998</v>
      </c>
      <c r="E518">
        <v>-3.4232999999999998</v>
      </c>
      <c r="F518">
        <v>0.999</v>
      </c>
      <c r="G518">
        <v>-1.6199999999999999E-2</v>
      </c>
      <c r="H518">
        <v>4.1500000000000002E-2</v>
      </c>
      <c r="I518">
        <v>412.86009999999999</v>
      </c>
      <c r="J518">
        <v>184.52080000000001</v>
      </c>
      <c r="K518">
        <v>-0.1211</v>
      </c>
      <c r="L518">
        <v>1</v>
      </c>
      <c r="M518">
        <v>2561.3469999999998</v>
      </c>
      <c r="N518">
        <f>-Table2[[#This Row],[right3]]</f>
        <v>-7.95</v>
      </c>
      <c r="O518">
        <v>8.0250000000000004</v>
      </c>
      <c r="P518">
        <v>7.95</v>
      </c>
      <c r="Q518">
        <f>Table2[[#This Row],[x2]]+Table2[[#This Row],[x]]*Table2[[#This Row],[right3]]</f>
        <v>420.80214999999998</v>
      </c>
      <c r="R518">
        <f>Table2[[#This Row],[y2]]+Table2[[#This Row],[y]]*Table2[[#This Row],[right3]]</f>
        <v>184.39201</v>
      </c>
      <c r="S518" s="1">
        <f>Table2[[#This Row],[x2]]-Table2[[#This Row],[x]]*Table2[[#This Row],[left]]</f>
        <v>404.84312499999999</v>
      </c>
      <c r="T518" s="1">
        <f>Table2[[#This Row],[y2]]-Table2[[#This Row],[y]]*Table2[[#This Row],[left]]</f>
        <v>184.65080500000002</v>
      </c>
      <c r="U518" s="3">
        <f>Table2[[#This Row],[x2]]+Table2[[#This Row],[x]]*Table2[[#This Row],[dry_line]]</f>
        <v>409.47279069999996</v>
      </c>
      <c r="V518" s="3">
        <f>Table2[[#This Row],[y2]]+Table2[[#This Row],[y]]*Table2[[#This Row],[dry_line]]</f>
        <v>184.57572934000001</v>
      </c>
      <c r="W518" s="3">
        <f>Table2[[#This Row],[z2]]+Table2[[#This Row],[z]]*Table2[[#This Row],[dry_line]]</f>
        <v>-0.26181405000000002</v>
      </c>
      <c r="X518" s="3">
        <f>-Table2[[#This Row],[right3]]+Table2[[#This Row],[dry_line]]</f>
        <v>-11.3407</v>
      </c>
      <c r="Y518" s="3">
        <f>Table2[[#This Row],[left]]+Table2[[#This Row],[dry_line]]</f>
        <v>4.6343000000000005</v>
      </c>
    </row>
    <row r="519" spans="1:25" hidden="1" x14ac:dyDescent="0.25">
      <c r="A519">
        <v>517</v>
      </c>
      <c r="B519" t="b">
        <f>AND(Table2[[#This Row],[Row Labels]]&gt;=Sheet5!$J$43,Table2[[#This Row],[Row Labels]]&lt;=Sheet5!$K$43)</f>
        <v>0</v>
      </c>
      <c r="C519">
        <v>-3.5276000000000001</v>
      </c>
      <c r="D519">
        <f>-Table2[[#This Row],[dry_line]]</f>
        <v>3.5276000000000001</v>
      </c>
      <c r="E519">
        <v>-4.0167999999999999</v>
      </c>
      <c r="F519">
        <v>0.99490000000000001</v>
      </c>
      <c r="G519">
        <v>9.1899999999999996E-2</v>
      </c>
      <c r="H519">
        <v>4.1099999999999998E-2</v>
      </c>
      <c r="I519">
        <v>412.67840000000001</v>
      </c>
      <c r="J519">
        <v>189.5506</v>
      </c>
      <c r="K519">
        <v>-0.11650000000000001</v>
      </c>
      <c r="L519">
        <v>1</v>
      </c>
      <c r="M519">
        <v>2566.3809999999994</v>
      </c>
      <c r="N519">
        <f>-Table2[[#This Row],[right3]]</f>
        <v>-7.8250000000000002</v>
      </c>
      <c r="O519">
        <v>8.3000000000000007</v>
      </c>
      <c r="P519">
        <v>7.8250000000000002</v>
      </c>
      <c r="Q519">
        <f>Table2[[#This Row],[x2]]+Table2[[#This Row],[x]]*Table2[[#This Row],[right3]]</f>
        <v>420.46349250000003</v>
      </c>
      <c r="R519">
        <f>Table2[[#This Row],[y2]]+Table2[[#This Row],[y]]*Table2[[#This Row],[right3]]</f>
        <v>190.26971750000001</v>
      </c>
      <c r="S519" s="1">
        <f>Table2[[#This Row],[x2]]-Table2[[#This Row],[x]]*Table2[[#This Row],[left]]</f>
        <v>404.42072999999999</v>
      </c>
      <c r="T519" s="1">
        <f>Table2[[#This Row],[y2]]-Table2[[#This Row],[y]]*Table2[[#This Row],[left]]</f>
        <v>188.78783000000001</v>
      </c>
      <c r="U519" s="3">
        <f>Table2[[#This Row],[x2]]+Table2[[#This Row],[x]]*Table2[[#This Row],[dry_line]]</f>
        <v>409.16879076000004</v>
      </c>
      <c r="V519" s="3">
        <f>Table2[[#This Row],[y2]]+Table2[[#This Row],[y]]*Table2[[#This Row],[dry_line]]</f>
        <v>189.22641356</v>
      </c>
      <c r="W519" s="3">
        <f>Table2[[#This Row],[z2]]+Table2[[#This Row],[z]]*Table2[[#This Row],[dry_line]]</f>
        <v>-0.26148436000000003</v>
      </c>
      <c r="X519" s="3">
        <f>-Table2[[#This Row],[right3]]+Table2[[#This Row],[dry_line]]</f>
        <v>-11.352600000000001</v>
      </c>
      <c r="Y519" s="3">
        <f>Table2[[#This Row],[left]]+Table2[[#This Row],[dry_line]]</f>
        <v>4.7724000000000011</v>
      </c>
    </row>
    <row r="520" spans="1:25" hidden="1" x14ac:dyDescent="0.25">
      <c r="A520">
        <v>518</v>
      </c>
      <c r="B520" t="b">
        <f>AND(Table2[[#This Row],[Row Labels]]&gt;=Sheet5!$J$43,Table2[[#This Row],[Row Labels]]&lt;=Sheet5!$K$43)</f>
        <v>0</v>
      </c>
      <c r="C520">
        <v>-3.5747</v>
      </c>
      <c r="D520">
        <f>-Table2[[#This Row],[dry_line]]</f>
        <v>3.5747</v>
      </c>
      <c r="E520">
        <v>-4.585</v>
      </c>
      <c r="F520">
        <v>0.97729999999999995</v>
      </c>
      <c r="G520">
        <v>0.2077</v>
      </c>
      <c r="H520">
        <v>4.1099999999999998E-2</v>
      </c>
      <c r="I520">
        <v>411.93060000000003</v>
      </c>
      <c r="J520">
        <v>194.57560000000001</v>
      </c>
      <c r="K520">
        <v>-0.1084</v>
      </c>
      <c r="L520">
        <v>1</v>
      </c>
      <c r="M520">
        <v>2571.4609999999993</v>
      </c>
      <c r="N520">
        <f>-Table2[[#This Row],[right3]]</f>
        <v>-7.65</v>
      </c>
      <c r="O520">
        <v>8.4499999999999993</v>
      </c>
      <c r="P520">
        <v>7.65</v>
      </c>
      <c r="Q520">
        <f>Table2[[#This Row],[x2]]+Table2[[#This Row],[x]]*Table2[[#This Row],[right3]]</f>
        <v>419.40694500000001</v>
      </c>
      <c r="R520">
        <f>Table2[[#This Row],[y2]]+Table2[[#This Row],[y]]*Table2[[#This Row],[right3]]</f>
        <v>196.16450500000002</v>
      </c>
      <c r="S520" s="1">
        <f>Table2[[#This Row],[x2]]-Table2[[#This Row],[x]]*Table2[[#This Row],[left]]</f>
        <v>403.672415</v>
      </c>
      <c r="T520" s="1">
        <f>Table2[[#This Row],[y2]]-Table2[[#This Row],[y]]*Table2[[#This Row],[left]]</f>
        <v>192.82053500000001</v>
      </c>
      <c r="U520" s="3">
        <f>Table2[[#This Row],[x2]]+Table2[[#This Row],[x]]*Table2[[#This Row],[dry_line]]</f>
        <v>408.43704569000005</v>
      </c>
      <c r="V520" s="3">
        <f>Table2[[#This Row],[y2]]+Table2[[#This Row],[y]]*Table2[[#This Row],[dry_line]]</f>
        <v>193.83313481000002</v>
      </c>
      <c r="W520" s="3">
        <f>Table2[[#This Row],[z2]]+Table2[[#This Row],[z]]*Table2[[#This Row],[dry_line]]</f>
        <v>-0.25532016999999996</v>
      </c>
      <c r="X520" s="3">
        <f>-Table2[[#This Row],[right3]]+Table2[[#This Row],[dry_line]]</f>
        <v>-11.2247</v>
      </c>
      <c r="Y520" s="3">
        <f>Table2[[#This Row],[left]]+Table2[[#This Row],[dry_line]]</f>
        <v>4.8752999999999993</v>
      </c>
    </row>
    <row r="521" spans="1:25" hidden="1" x14ac:dyDescent="0.25">
      <c r="A521">
        <v>519</v>
      </c>
      <c r="B521" t="b">
        <f>AND(Table2[[#This Row],[Row Labels]]&gt;=Sheet5!$J$43,Table2[[#This Row],[Row Labels]]&lt;=Sheet5!$K$43)</f>
        <v>0</v>
      </c>
      <c r="C521">
        <v>-3.4826999999999999</v>
      </c>
      <c r="D521">
        <f>-Table2[[#This Row],[dry_line]]</f>
        <v>3.4826999999999999</v>
      </c>
      <c r="E521">
        <v>-5.0179999999999998</v>
      </c>
      <c r="F521">
        <v>0.94479999999999997</v>
      </c>
      <c r="G521">
        <v>0.32500000000000001</v>
      </c>
      <c r="H521">
        <v>4.1099999999999998E-2</v>
      </c>
      <c r="I521">
        <v>410.5779</v>
      </c>
      <c r="J521">
        <v>199.4325</v>
      </c>
      <c r="K521">
        <v>-0.10580000000000001</v>
      </c>
      <c r="L521">
        <v>1</v>
      </c>
      <c r="M521">
        <v>2576.5030000000006</v>
      </c>
      <c r="N521">
        <f>-Table2[[#This Row],[right3]]</f>
        <v>-7.5750000000000002</v>
      </c>
      <c r="O521">
        <v>8.5250000000000004</v>
      </c>
      <c r="P521">
        <v>7.5750000000000002</v>
      </c>
      <c r="Q521">
        <f>Table2[[#This Row],[x2]]+Table2[[#This Row],[x]]*Table2[[#This Row],[right3]]</f>
        <v>417.73475999999999</v>
      </c>
      <c r="R521">
        <f>Table2[[#This Row],[y2]]+Table2[[#This Row],[y]]*Table2[[#This Row],[right3]]</f>
        <v>201.894375</v>
      </c>
      <c r="S521" s="1">
        <f>Table2[[#This Row],[x2]]-Table2[[#This Row],[x]]*Table2[[#This Row],[left]]</f>
        <v>402.52348000000001</v>
      </c>
      <c r="T521" s="1">
        <f>Table2[[#This Row],[y2]]-Table2[[#This Row],[y]]*Table2[[#This Row],[left]]</f>
        <v>196.66187500000001</v>
      </c>
      <c r="U521" s="3">
        <f>Table2[[#This Row],[x2]]+Table2[[#This Row],[x]]*Table2[[#This Row],[dry_line]]</f>
        <v>407.28744504000002</v>
      </c>
      <c r="V521" s="3">
        <f>Table2[[#This Row],[y2]]+Table2[[#This Row],[y]]*Table2[[#This Row],[dry_line]]</f>
        <v>198.3006225</v>
      </c>
      <c r="W521" s="3">
        <f>Table2[[#This Row],[z2]]+Table2[[#This Row],[z]]*Table2[[#This Row],[dry_line]]</f>
        <v>-0.24893896999999998</v>
      </c>
      <c r="X521" s="3">
        <f>-Table2[[#This Row],[right3]]+Table2[[#This Row],[dry_line]]</f>
        <v>-11.057700000000001</v>
      </c>
      <c r="Y521" s="3">
        <f>Table2[[#This Row],[left]]+Table2[[#This Row],[dry_line]]</f>
        <v>5.0423000000000009</v>
      </c>
    </row>
    <row r="522" spans="1:25" hidden="1" x14ac:dyDescent="0.25">
      <c r="A522">
        <v>520</v>
      </c>
      <c r="B522" t="b">
        <f>AND(Table2[[#This Row],[Row Labels]]&gt;=Sheet5!$J$43,Table2[[#This Row],[Row Labels]]&lt;=Sheet5!$K$43)</f>
        <v>0</v>
      </c>
      <c r="C522">
        <v>-3.2866</v>
      </c>
      <c r="D522">
        <f>-Table2[[#This Row],[dry_line]]</f>
        <v>3.2866</v>
      </c>
      <c r="E522">
        <v>-5.3354999999999997</v>
      </c>
      <c r="F522">
        <v>0.89970000000000006</v>
      </c>
      <c r="G522">
        <v>0.43459999999999999</v>
      </c>
      <c r="H522">
        <v>4.1099999999999998E-2</v>
      </c>
      <c r="I522">
        <v>408.66469999999998</v>
      </c>
      <c r="J522">
        <v>204.06909999999999</v>
      </c>
      <c r="K522">
        <v>-0.1076</v>
      </c>
      <c r="L522">
        <v>1</v>
      </c>
      <c r="M522">
        <v>2581.5190000000002</v>
      </c>
      <c r="N522">
        <f>-Table2[[#This Row],[right3]]</f>
        <v>-7.6</v>
      </c>
      <c r="O522">
        <v>8.5</v>
      </c>
      <c r="P522">
        <v>7.6</v>
      </c>
      <c r="Q522">
        <f>Table2[[#This Row],[x2]]+Table2[[#This Row],[x]]*Table2[[#This Row],[right3]]</f>
        <v>415.50241999999997</v>
      </c>
      <c r="R522">
        <f>Table2[[#This Row],[y2]]+Table2[[#This Row],[y]]*Table2[[#This Row],[right3]]</f>
        <v>207.37206</v>
      </c>
      <c r="S522" s="1">
        <f>Table2[[#This Row],[x2]]-Table2[[#This Row],[x]]*Table2[[#This Row],[left]]</f>
        <v>401.01724999999999</v>
      </c>
      <c r="T522" s="1">
        <f>Table2[[#This Row],[y2]]-Table2[[#This Row],[y]]*Table2[[#This Row],[left]]</f>
        <v>200.375</v>
      </c>
      <c r="U522" s="3">
        <f>Table2[[#This Row],[x2]]+Table2[[#This Row],[x]]*Table2[[#This Row],[dry_line]]</f>
        <v>405.70774597999997</v>
      </c>
      <c r="V522" s="3">
        <f>Table2[[#This Row],[y2]]+Table2[[#This Row],[y]]*Table2[[#This Row],[dry_line]]</f>
        <v>202.64074363999998</v>
      </c>
      <c r="W522" s="3">
        <f>Table2[[#This Row],[z2]]+Table2[[#This Row],[z]]*Table2[[#This Row],[dry_line]]</f>
        <v>-0.24267925999999998</v>
      </c>
      <c r="X522" s="3">
        <f>-Table2[[#This Row],[right3]]+Table2[[#This Row],[dry_line]]</f>
        <v>-10.8866</v>
      </c>
      <c r="Y522" s="3">
        <f>Table2[[#This Row],[left]]+Table2[[#This Row],[dry_line]]</f>
        <v>5.2134</v>
      </c>
    </row>
    <row r="523" spans="1:25" hidden="1" x14ac:dyDescent="0.25">
      <c r="A523">
        <v>521</v>
      </c>
      <c r="B523" t="b">
        <f>AND(Table2[[#This Row],[Row Labels]]&gt;=Sheet5!$J$43,Table2[[#This Row],[Row Labels]]&lt;=Sheet5!$K$43)</f>
        <v>0</v>
      </c>
      <c r="C523">
        <v>-2.9967000000000001</v>
      </c>
      <c r="D523">
        <f>-Table2[[#This Row],[dry_line]]</f>
        <v>2.9967000000000001</v>
      </c>
      <c r="E523">
        <v>-5.5442999999999998</v>
      </c>
      <c r="F523">
        <v>0.84640000000000004</v>
      </c>
      <c r="G523">
        <v>0.53100000000000003</v>
      </c>
      <c r="H523">
        <v>4.1300000000000003E-2</v>
      </c>
      <c r="I523">
        <v>406.18360000000001</v>
      </c>
      <c r="J523">
        <v>208.53030000000001</v>
      </c>
      <c r="K523">
        <v>-0.1124</v>
      </c>
      <c r="L523">
        <v>1</v>
      </c>
      <c r="M523">
        <v>2586.6229999999996</v>
      </c>
      <c r="N523">
        <f>-Table2[[#This Row],[right3]]</f>
        <v>-7.625</v>
      </c>
      <c r="O523">
        <v>8.4499999999999993</v>
      </c>
      <c r="P523">
        <v>7.625</v>
      </c>
      <c r="Q523">
        <f>Table2[[#This Row],[x2]]+Table2[[#This Row],[x]]*Table2[[#This Row],[right3]]</f>
        <v>412.63740000000001</v>
      </c>
      <c r="R523">
        <f>Table2[[#This Row],[y2]]+Table2[[#This Row],[y]]*Table2[[#This Row],[right3]]</f>
        <v>212.57917500000002</v>
      </c>
      <c r="S523" s="1">
        <f>Table2[[#This Row],[x2]]-Table2[[#This Row],[x]]*Table2[[#This Row],[left]]</f>
        <v>399.03152</v>
      </c>
      <c r="T523" s="1">
        <f>Table2[[#This Row],[y2]]-Table2[[#This Row],[y]]*Table2[[#This Row],[left]]</f>
        <v>204.04335</v>
      </c>
      <c r="U523" s="3">
        <f>Table2[[#This Row],[x2]]+Table2[[#This Row],[x]]*Table2[[#This Row],[dry_line]]</f>
        <v>403.64719312</v>
      </c>
      <c r="V523" s="3">
        <f>Table2[[#This Row],[y2]]+Table2[[#This Row],[y]]*Table2[[#This Row],[dry_line]]</f>
        <v>206.93905230000001</v>
      </c>
      <c r="W523" s="3">
        <f>Table2[[#This Row],[z2]]+Table2[[#This Row],[z]]*Table2[[#This Row],[dry_line]]</f>
        <v>-0.23616371000000003</v>
      </c>
      <c r="X523" s="3">
        <f>-Table2[[#This Row],[right3]]+Table2[[#This Row],[dry_line]]</f>
        <v>-10.621700000000001</v>
      </c>
      <c r="Y523" s="3">
        <f>Table2[[#This Row],[left]]+Table2[[#This Row],[dry_line]]</f>
        <v>5.4532999999999987</v>
      </c>
    </row>
    <row r="524" spans="1:25" hidden="1" x14ac:dyDescent="0.25">
      <c r="A524">
        <v>522</v>
      </c>
      <c r="B524" t="b">
        <f>AND(Table2[[#This Row],[Row Labels]]&gt;=Sheet5!$J$43,Table2[[#This Row],[Row Labels]]&lt;=Sheet5!$K$43)</f>
        <v>0</v>
      </c>
      <c r="C524">
        <v>-2.6623999999999999</v>
      </c>
      <c r="D524">
        <f>-Table2[[#This Row],[dry_line]]</f>
        <v>2.6623999999999999</v>
      </c>
      <c r="E524">
        <v>-5.6374000000000004</v>
      </c>
      <c r="F524">
        <v>0.78749999999999998</v>
      </c>
      <c r="G524">
        <v>0.6149</v>
      </c>
      <c r="H524">
        <v>4.1399999999999999E-2</v>
      </c>
      <c r="I524">
        <v>403.28460000000001</v>
      </c>
      <c r="J524">
        <v>212.64519999999999</v>
      </c>
      <c r="K524">
        <v>-0.1197</v>
      </c>
      <c r="L524">
        <v>1</v>
      </c>
      <c r="M524">
        <v>2591.6569999999992</v>
      </c>
      <c r="N524">
        <f>-Table2[[#This Row],[right3]]</f>
        <v>-7.7</v>
      </c>
      <c r="O524">
        <v>8.375</v>
      </c>
      <c r="P524">
        <v>7.7</v>
      </c>
      <c r="Q524">
        <f>Table2[[#This Row],[x2]]+Table2[[#This Row],[x]]*Table2[[#This Row],[right3]]</f>
        <v>409.34835000000004</v>
      </c>
      <c r="R524">
        <f>Table2[[#This Row],[y2]]+Table2[[#This Row],[y]]*Table2[[#This Row],[right3]]</f>
        <v>217.37993</v>
      </c>
      <c r="S524" s="1">
        <f>Table2[[#This Row],[x2]]-Table2[[#This Row],[x]]*Table2[[#This Row],[left]]</f>
        <v>396.68928750000003</v>
      </c>
      <c r="T524" s="1">
        <f>Table2[[#This Row],[y2]]-Table2[[#This Row],[y]]*Table2[[#This Row],[left]]</f>
        <v>207.49541249999999</v>
      </c>
      <c r="U524" s="3">
        <f>Table2[[#This Row],[x2]]+Table2[[#This Row],[x]]*Table2[[#This Row],[dry_line]]</f>
        <v>401.18796000000003</v>
      </c>
      <c r="V524" s="3">
        <f>Table2[[#This Row],[y2]]+Table2[[#This Row],[y]]*Table2[[#This Row],[dry_line]]</f>
        <v>211.00809024</v>
      </c>
      <c r="W524" s="3">
        <f>Table2[[#This Row],[z2]]+Table2[[#This Row],[z]]*Table2[[#This Row],[dry_line]]</f>
        <v>-0.22992335999999999</v>
      </c>
      <c r="X524" s="3">
        <f>-Table2[[#This Row],[right3]]+Table2[[#This Row],[dry_line]]</f>
        <v>-10.362400000000001</v>
      </c>
      <c r="Y524" s="3">
        <f>Table2[[#This Row],[left]]+Table2[[#This Row],[dry_line]]</f>
        <v>5.7126000000000001</v>
      </c>
    </row>
    <row r="525" spans="1:25" hidden="1" x14ac:dyDescent="0.25">
      <c r="A525">
        <v>523</v>
      </c>
      <c r="B525" t="b">
        <f>AND(Table2[[#This Row],[Row Labels]]&gt;=Sheet5!$J$43,Table2[[#This Row],[Row Labels]]&lt;=Sheet5!$K$43)</f>
        <v>0</v>
      </c>
      <c r="C525">
        <v>-2.2999999999999998</v>
      </c>
      <c r="D525">
        <f>-Table2[[#This Row],[dry_line]]</f>
        <v>2.2999999999999998</v>
      </c>
      <c r="E525">
        <v>-5.6210000000000004</v>
      </c>
      <c r="F525">
        <v>0.7238</v>
      </c>
      <c r="G525">
        <v>0.68869999999999998</v>
      </c>
      <c r="H525">
        <v>4.1700000000000001E-2</v>
      </c>
      <c r="I525">
        <v>400.00970000000001</v>
      </c>
      <c r="J525">
        <v>216.4375</v>
      </c>
      <c r="K525">
        <v>-0.12620000000000001</v>
      </c>
      <c r="L525">
        <v>1</v>
      </c>
      <c r="M525">
        <v>2596.6669999999995</v>
      </c>
      <c r="N525">
        <f>-Table2[[#This Row],[right3]]</f>
        <v>-7.6749999999999998</v>
      </c>
      <c r="O525">
        <v>8.4</v>
      </c>
      <c r="P525">
        <v>7.6749999999999998</v>
      </c>
      <c r="Q525">
        <f>Table2[[#This Row],[x2]]+Table2[[#This Row],[x]]*Table2[[#This Row],[right3]]</f>
        <v>405.564865</v>
      </c>
      <c r="R525">
        <f>Table2[[#This Row],[y2]]+Table2[[#This Row],[y]]*Table2[[#This Row],[right3]]</f>
        <v>221.72327250000001</v>
      </c>
      <c r="S525" s="1">
        <f>Table2[[#This Row],[x2]]-Table2[[#This Row],[x]]*Table2[[#This Row],[left]]</f>
        <v>393.92977999999999</v>
      </c>
      <c r="T525" s="1">
        <f>Table2[[#This Row],[y2]]-Table2[[#This Row],[y]]*Table2[[#This Row],[left]]</f>
        <v>210.65242000000001</v>
      </c>
      <c r="U525" s="3">
        <f>Table2[[#This Row],[x2]]+Table2[[#This Row],[x]]*Table2[[#This Row],[dry_line]]</f>
        <v>398.34496000000001</v>
      </c>
      <c r="V525" s="3">
        <f>Table2[[#This Row],[y2]]+Table2[[#This Row],[y]]*Table2[[#This Row],[dry_line]]</f>
        <v>214.85348999999999</v>
      </c>
      <c r="W525" s="3">
        <f>Table2[[#This Row],[z2]]+Table2[[#This Row],[z]]*Table2[[#This Row],[dry_line]]</f>
        <v>-0.22211</v>
      </c>
      <c r="X525" s="3">
        <f>-Table2[[#This Row],[right3]]+Table2[[#This Row],[dry_line]]</f>
        <v>-9.9749999999999996</v>
      </c>
      <c r="Y525" s="3">
        <f>Table2[[#This Row],[left]]+Table2[[#This Row],[dry_line]]</f>
        <v>6.1000000000000005</v>
      </c>
    </row>
    <row r="526" spans="1:25" hidden="1" x14ac:dyDescent="0.25">
      <c r="A526">
        <v>524</v>
      </c>
      <c r="B526" t="b">
        <f>AND(Table2[[#This Row],[Row Labels]]&gt;=Sheet5!$J$43,Table2[[#This Row],[Row Labels]]&lt;=Sheet5!$K$43)</f>
        <v>0</v>
      </c>
      <c r="C526">
        <v>-1.8877999999999999</v>
      </c>
      <c r="D526">
        <f>-Table2[[#This Row],[dry_line]]</f>
        <v>1.8877999999999999</v>
      </c>
      <c r="E526">
        <v>-5.4672999999999998</v>
      </c>
      <c r="F526">
        <v>0.65190000000000003</v>
      </c>
      <c r="G526">
        <v>0.7571</v>
      </c>
      <c r="H526">
        <v>4.2099999999999999E-2</v>
      </c>
      <c r="I526">
        <v>396.36750000000001</v>
      </c>
      <c r="J526">
        <v>219.91550000000001</v>
      </c>
      <c r="K526">
        <v>-0.13339999999999999</v>
      </c>
      <c r="L526">
        <v>1</v>
      </c>
      <c r="M526">
        <v>2601.7039999999997</v>
      </c>
      <c r="N526">
        <f>-Table2[[#This Row],[right3]]</f>
        <v>-7.65</v>
      </c>
      <c r="O526">
        <v>8.4499999999999993</v>
      </c>
      <c r="P526">
        <v>7.65</v>
      </c>
      <c r="Q526">
        <f>Table2[[#This Row],[x2]]+Table2[[#This Row],[x]]*Table2[[#This Row],[right3]]</f>
        <v>401.354535</v>
      </c>
      <c r="R526">
        <f>Table2[[#This Row],[y2]]+Table2[[#This Row],[y]]*Table2[[#This Row],[right3]]</f>
        <v>225.70731500000002</v>
      </c>
      <c r="S526" s="1">
        <f>Table2[[#This Row],[x2]]-Table2[[#This Row],[x]]*Table2[[#This Row],[left]]</f>
        <v>390.85894500000001</v>
      </c>
      <c r="T526" s="1">
        <f>Table2[[#This Row],[y2]]-Table2[[#This Row],[y]]*Table2[[#This Row],[left]]</f>
        <v>213.51800500000002</v>
      </c>
      <c r="U526" s="3">
        <f>Table2[[#This Row],[x2]]+Table2[[#This Row],[x]]*Table2[[#This Row],[dry_line]]</f>
        <v>395.13684318000003</v>
      </c>
      <c r="V526" s="3">
        <f>Table2[[#This Row],[y2]]+Table2[[#This Row],[y]]*Table2[[#This Row],[dry_line]]</f>
        <v>218.48624662</v>
      </c>
      <c r="W526" s="3">
        <f>Table2[[#This Row],[z2]]+Table2[[#This Row],[z]]*Table2[[#This Row],[dry_line]]</f>
        <v>-0.21287637999999998</v>
      </c>
      <c r="X526" s="3">
        <f>-Table2[[#This Row],[right3]]+Table2[[#This Row],[dry_line]]</f>
        <v>-9.5378000000000007</v>
      </c>
      <c r="Y526" s="3">
        <f>Table2[[#This Row],[left]]+Table2[[#This Row],[dry_line]]</f>
        <v>6.5621999999999989</v>
      </c>
    </row>
    <row r="527" spans="1:25" hidden="1" x14ac:dyDescent="0.25">
      <c r="A527">
        <v>525</v>
      </c>
      <c r="B527" t="b">
        <f>AND(Table2[[#This Row],[Row Labels]]&gt;=Sheet5!$J$43,Table2[[#This Row],[Row Labels]]&lt;=Sheet5!$K$43)</f>
        <v>0</v>
      </c>
      <c r="C527">
        <v>-1.3660000000000001</v>
      </c>
      <c r="D527">
        <f>-Table2[[#This Row],[dry_line]]</f>
        <v>1.3660000000000001</v>
      </c>
      <c r="E527">
        <v>-5.1257999999999999</v>
      </c>
      <c r="F527">
        <v>0.57169999999999999</v>
      </c>
      <c r="G527">
        <v>0.81940000000000002</v>
      </c>
      <c r="H527">
        <v>4.2599999999999999E-2</v>
      </c>
      <c r="I527">
        <v>392.37630000000001</v>
      </c>
      <c r="J527">
        <v>223.01140000000001</v>
      </c>
      <c r="K527">
        <v>-0.14180000000000001</v>
      </c>
      <c r="L527">
        <v>1</v>
      </c>
      <c r="M527">
        <v>2606.7549999999992</v>
      </c>
      <c r="N527">
        <f>-Table2[[#This Row],[right3]]</f>
        <v>-7.5750000000000002</v>
      </c>
      <c r="O527">
        <v>8.5</v>
      </c>
      <c r="P527">
        <v>7.5750000000000002</v>
      </c>
      <c r="Q527">
        <f>Table2[[#This Row],[x2]]+Table2[[#This Row],[x]]*Table2[[#This Row],[right3]]</f>
        <v>396.70692750000001</v>
      </c>
      <c r="R527">
        <f>Table2[[#This Row],[y2]]+Table2[[#This Row],[y]]*Table2[[#This Row],[right3]]</f>
        <v>229.218355</v>
      </c>
      <c r="S527" s="1">
        <f>Table2[[#This Row],[x2]]-Table2[[#This Row],[x]]*Table2[[#This Row],[left]]</f>
        <v>387.51685000000003</v>
      </c>
      <c r="T527" s="1">
        <f>Table2[[#This Row],[y2]]-Table2[[#This Row],[y]]*Table2[[#This Row],[left]]</f>
        <v>216.04650000000001</v>
      </c>
      <c r="U527" s="3">
        <f>Table2[[#This Row],[x2]]+Table2[[#This Row],[x]]*Table2[[#This Row],[dry_line]]</f>
        <v>391.59535779999999</v>
      </c>
      <c r="V527" s="3">
        <f>Table2[[#This Row],[y2]]+Table2[[#This Row],[y]]*Table2[[#This Row],[dry_line]]</f>
        <v>221.89209959999999</v>
      </c>
      <c r="W527" s="3">
        <f>Table2[[#This Row],[z2]]+Table2[[#This Row],[z]]*Table2[[#This Row],[dry_line]]</f>
        <v>-0.19999160000000002</v>
      </c>
      <c r="X527" s="3">
        <f>-Table2[[#This Row],[right3]]+Table2[[#This Row],[dry_line]]</f>
        <v>-8.9410000000000007</v>
      </c>
      <c r="Y527" s="3">
        <f>Table2[[#This Row],[left]]+Table2[[#This Row],[dry_line]]</f>
        <v>7.1340000000000003</v>
      </c>
    </row>
    <row r="528" spans="1:25" hidden="1" x14ac:dyDescent="0.25">
      <c r="A528">
        <v>526</v>
      </c>
      <c r="B528" t="b">
        <f>AND(Table2[[#This Row],[Row Labels]]&gt;=Sheet5!$J$43,Table2[[#This Row],[Row Labels]]&lt;=Sheet5!$K$43)</f>
        <v>0</v>
      </c>
      <c r="C528">
        <v>-0.72170000000000001</v>
      </c>
      <c r="D528">
        <f>-Table2[[#This Row],[dry_line]]</f>
        <v>0.72170000000000001</v>
      </c>
      <c r="E528">
        <v>-4.5978000000000003</v>
      </c>
      <c r="F528">
        <v>0.48570000000000002</v>
      </c>
      <c r="G528">
        <v>0.87309999999999999</v>
      </c>
      <c r="H528">
        <v>4.2099999999999999E-2</v>
      </c>
      <c r="I528">
        <v>388.12720000000002</v>
      </c>
      <c r="J528">
        <v>225.666</v>
      </c>
      <c r="K528">
        <v>-0.15440000000000001</v>
      </c>
      <c r="L528">
        <v>1</v>
      </c>
      <c r="M528">
        <v>2611.7649999999994</v>
      </c>
      <c r="N528">
        <f>-Table2[[#This Row],[right3]]</f>
        <v>-7.4749999999999996</v>
      </c>
      <c r="O528">
        <v>8.5</v>
      </c>
      <c r="P528">
        <v>7.4749999999999996</v>
      </c>
      <c r="Q528">
        <f>Table2[[#This Row],[x2]]+Table2[[#This Row],[x]]*Table2[[#This Row],[right3]]</f>
        <v>391.75780750000001</v>
      </c>
      <c r="R528">
        <f>Table2[[#This Row],[y2]]+Table2[[#This Row],[y]]*Table2[[#This Row],[right3]]</f>
        <v>232.19242249999999</v>
      </c>
      <c r="S528" s="1">
        <f>Table2[[#This Row],[x2]]-Table2[[#This Row],[x]]*Table2[[#This Row],[left]]</f>
        <v>383.99875000000003</v>
      </c>
      <c r="T528" s="1">
        <f>Table2[[#This Row],[y2]]-Table2[[#This Row],[y]]*Table2[[#This Row],[left]]</f>
        <v>218.24465000000001</v>
      </c>
      <c r="U528" s="3">
        <f>Table2[[#This Row],[x2]]+Table2[[#This Row],[x]]*Table2[[#This Row],[dry_line]]</f>
        <v>387.77667031000004</v>
      </c>
      <c r="V528" s="3">
        <f>Table2[[#This Row],[y2]]+Table2[[#This Row],[y]]*Table2[[#This Row],[dry_line]]</f>
        <v>225.03588372999999</v>
      </c>
      <c r="W528" s="3">
        <f>Table2[[#This Row],[z2]]+Table2[[#This Row],[z]]*Table2[[#This Row],[dry_line]]</f>
        <v>-0.18478357000000001</v>
      </c>
      <c r="X528" s="3">
        <f>-Table2[[#This Row],[right3]]+Table2[[#This Row],[dry_line]]</f>
        <v>-8.1966999999999999</v>
      </c>
      <c r="Y528" s="3">
        <f>Table2[[#This Row],[left]]+Table2[[#This Row],[dry_line]]</f>
        <v>7.7782999999999998</v>
      </c>
    </row>
    <row r="529" spans="1:25" hidden="1" x14ac:dyDescent="0.25">
      <c r="A529">
        <v>527</v>
      </c>
      <c r="B529" t="b">
        <f>AND(Table2[[#This Row],[Row Labels]]&gt;=Sheet5!$J$43,Table2[[#This Row],[Row Labels]]&lt;=Sheet5!$K$43)</f>
        <v>0</v>
      </c>
      <c r="C529">
        <v>4.2000000000000003E-2</v>
      </c>
      <c r="D529">
        <f>-Table2[[#This Row],[dry_line]]</f>
        <v>-4.2000000000000003E-2</v>
      </c>
      <c r="E529">
        <v>-3.8513000000000002</v>
      </c>
      <c r="F529">
        <v>0.40039999999999998</v>
      </c>
      <c r="G529">
        <v>0.91539999999999999</v>
      </c>
      <c r="H529">
        <v>4.07E-2</v>
      </c>
      <c r="I529">
        <v>383.50900000000001</v>
      </c>
      <c r="J529">
        <v>227.94470000000001</v>
      </c>
      <c r="K529">
        <v>-0.15340000000000001</v>
      </c>
      <c r="L529">
        <v>1</v>
      </c>
      <c r="M529">
        <v>2616.9150000000009</v>
      </c>
      <c r="N529">
        <f>-Table2[[#This Row],[right3]]</f>
        <v>-7.375</v>
      </c>
      <c r="O529">
        <v>8.7750000000000004</v>
      </c>
      <c r="P529">
        <v>7.375</v>
      </c>
      <c r="Q529">
        <f>Table2[[#This Row],[x2]]+Table2[[#This Row],[x]]*Table2[[#This Row],[right3]]</f>
        <v>386.46195</v>
      </c>
      <c r="R529">
        <f>Table2[[#This Row],[y2]]+Table2[[#This Row],[y]]*Table2[[#This Row],[right3]]</f>
        <v>234.69577500000003</v>
      </c>
      <c r="S529" s="1">
        <f>Table2[[#This Row],[x2]]-Table2[[#This Row],[x]]*Table2[[#This Row],[left]]</f>
        <v>379.99549000000002</v>
      </c>
      <c r="T529" s="1">
        <f>Table2[[#This Row],[y2]]-Table2[[#This Row],[y]]*Table2[[#This Row],[left]]</f>
        <v>219.91206500000001</v>
      </c>
      <c r="U529" s="3">
        <f>Table2[[#This Row],[x2]]+Table2[[#This Row],[x]]*Table2[[#This Row],[dry_line]]</f>
        <v>383.52581680000003</v>
      </c>
      <c r="V529" s="3">
        <f>Table2[[#This Row],[y2]]+Table2[[#This Row],[y]]*Table2[[#This Row],[dry_line]]</f>
        <v>227.98314680000001</v>
      </c>
      <c r="W529" s="3">
        <f>Table2[[#This Row],[z2]]+Table2[[#This Row],[z]]*Table2[[#This Row],[dry_line]]</f>
        <v>-0.15169060000000001</v>
      </c>
      <c r="X529" s="3">
        <f>-Table2[[#This Row],[right3]]+Table2[[#This Row],[dry_line]]</f>
        <v>-7.3330000000000002</v>
      </c>
      <c r="Y529" s="3">
        <f>Table2[[#This Row],[left]]+Table2[[#This Row],[dry_line]]</f>
        <v>8.8170000000000002</v>
      </c>
    </row>
    <row r="530" spans="1:25" hidden="1" x14ac:dyDescent="0.25">
      <c r="A530">
        <v>528</v>
      </c>
      <c r="B530" t="b">
        <f>AND(Table2[[#This Row],[Row Labels]]&gt;=Sheet5!$J$43,Table2[[#This Row],[Row Labels]]&lt;=Sheet5!$K$43)</f>
        <v>0</v>
      </c>
      <c r="C530">
        <v>0.93300000000000005</v>
      </c>
      <c r="D530">
        <f>-Table2[[#This Row],[dry_line]]</f>
        <v>-0.93300000000000005</v>
      </c>
      <c r="E530">
        <v>-2.9051999999999998</v>
      </c>
      <c r="F530">
        <v>0.31709999999999999</v>
      </c>
      <c r="G530">
        <v>0.94750000000000001</v>
      </c>
      <c r="H530">
        <v>4.19E-2</v>
      </c>
      <c r="I530">
        <v>378.69979999999998</v>
      </c>
      <c r="J530">
        <v>229.78909999999999</v>
      </c>
      <c r="K530">
        <v>-0.15509999999999999</v>
      </c>
      <c r="L530">
        <v>1</v>
      </c>
      <c r="M530">
        <v>2622.0650000000005</v>
      </c>
      <c r="N530">
        <f>-Table2[[#This Row],[right3]]</f>
        <v>-7.15</v>
      </c>
      <c r="O530">
        <v>7.8</v>
      </c>
      <c r="P530">
        <v>7.15</v>
      </c>
      <c r="Q530">
        <f>Table2[[#This Row],[x2]]+Table2[[#This Row],[x]]*Table2[[#This Row],[right3]]</f>
        <v>380.96706499999999</v>
      </c>
      <c r="R530">
        <f>Table2[[#This Row],[y2]]+Table2[[#This Row],[y]]*Table2[[#This Row],[right3]]</f>
        <v>236.56372499999998</v>
      </c>
      <c r="S530" s="1">
        <f>Table2[[#This Row],[x2]]-Table2[[#This Row],[x]]*Table2[[#This Row],[left]]</f>
        <v>376.22641999999996</v>
      </c>
      <c r="T530" s="1">
        <f>Table2[[#This Row],[y2]]-Table2[[#This Row],[y]]*Table2[[#This Row],[left]]</f>
        <v>222.39859999999999</v>
      </c>
      <c r="U530" s="3">
        <f>Table2[[#This Row],[x2]]+Table2[[#This Row],[x]]*Table2[[#This Row],[dry_line]]</f>
        <v>378.99565429999996</v>
      </c>
      <c r="V530" s="3">
        <f>Table2[[#This Row],[y2]]+Table2[[#This Row],[y]]*Table2[[#This Row],[dry_line]]</f>
        <v>230.67311749999999</v>
      </c>
      <c r="W530" s="3">
        <f>Table2[[#This Row],[z2]]+Table2[[#This Row],[z]]*Table2[[#This Row],[dry_line]]</f>
        <v>-0.11600729999999998</v>
      </c>
      <c r="X530" s="3">
        <f>-Table2[[#This Row],[right3]]+Table2[[#This Row],[dry_line]]</f>
        <v>-6.2170000000000005</v>
      </c>
      <c r="Y530" s="3">
        <f>Table2[[#This Row],[left]]+Table2[[#This Row],[dry_line]]</f>
        <v>8.7330000000000005</v>
      </c>
    </row>
    <row r="531" spans="1:25" hidden="1" x14ac:dyDescent="0.25">
      <c r="A531">
        <v>529</v>
      </c>
      <c r="B531" t="b">
        <f>AND(Table2[[#This Row],[Row Labels]]&gt;=Sheet5!$J$43,Table2[[#This Row],[Row Labels]]&lt;=Sheet5!$K$43)</f>
        <v>0</v>
      </c>
      <c r="C531">
        <v>1.8924000000000001</v>
      </c>
      <c r="D531">
        <f>-Table2[[#This Row],[dry_line]]</f>
        <v>-1.8924000000000001</v>
      </c>
      <c r="E531">
        <v>-1.7626999999999999</v>
      </c>
      <c r="F531">
        <v>0.2356</v>
      </c>
      <c r="G531">
        <v>0.97089999999999999</v>
      </c>
      <c r="H531">
        <v>4.2299999999999997E-2</v>
      </c>
      <c r="I531">
        <v>373.74939999999998</v>
      </c>
      <c r="J531">
        <v>231.2115</v>
      </c>
      <c r="K531">
        <v>-0.161</v>
      </c>
      <c r="L531">
        <v>1</v>
      </c>
      <c r="M531">
        <v>2627.2160000000003</v>
      </c>
      <c r="N531">
        <f>-Table2[[#This Row],[right3]]</f>
        <v>-6.875</v>
      </c>
      <c r="O531">
        <v>8.15</v>
      </c>
      <c r="P531">
        <v>6.875</v>
      </c>
      <c r="Q531">
        <f>Table2[[#This Row],[x2]]+Table2[[#This Row],[x]]*Table2[[#This Row],[right3]]</f>
        <v>375.36914999999999</v>
      </c>
      <c r="R531">
        <f>Table2[[#This Row],[y2]]+Table2[[#This Row],[y]]*Table2[[#This Row],[right3]]</f>
        <v>237.8864375</v>
      </c>
      <c r="S531" s="1">
        <f>Table2[[#This Row],[x2]]-Table2[[#This Row],[x]]*Table2[[#This Row],[left]]</f>
        <v>371.82925999999998</v>
      </c>
      <c r="T531" s="1">
        <f>Table2[[#This Row],[y2]]-Table2[[#This Row],[y]]*Table2[[#This Row],[left]]</f>
        <v>223.298665</v>
      </c>
      <c r="U531" s="3">
        <f>Table2[[#This Row],[x2]]+Table2[[#This Row],[x]]*Table2[[#This Row],[dry_line]]</f>
        <v>374.19524944</v>
      </c>
      <c r="V531" s="3">
        <f>Table2[[#This Row],[y2]]+Table2[[#This Row],[y]]*Table2[[#This Row],[dry_line]]</f>
        <v>233.04883115999999</v>
      </c>
      <c r="W531" s="3">
        <f>Table2[[#This Row],[z2]]+Table2[[#This Row],[z]]*Table2[[#This Row],[dry_line]]</f>
        <v>-8.0951480000000006E-2</v>
      </c>
      <c r="X531" s="3">
        <f>-Table2[[#This Row],[right3]]+Table2[[#This Row],[dry_line]]</f>
        <v>-4.9825999999999997</v>
      </c>
      <c r="Y531" s="3">
        <f>Table2[[#This Row],[left]]+Table2[[#This Row],[dry_line]]</f>
        <v>10.042400000000001</v>
      </c>
    </row>
    <row r="532" spans="1:25" hidden="1" x14ac:dyDescent="0.25">
      <c r="A532">
        <v>530</v>
      </c>
      <c r="B532" t="b">
        <f>AND(Table2[[#This Row],[Row Labels]]&gt;=Sheet5!$J$43,Table2[[#This Row],[Row Labels]]&lt;=Sheet5!$K$43)</f>
        <v>0</v>
      </c>
      <c r="C532">
        <v>2.9011</v>
      </c>
      <c r="D532">
        <f>-Table2[[#This Row],[dry_line]]</f>
        <v>-2.9011</v>
      </c>
      <c r="E532">
        <v>-0.45789999999999997</v>
      </c>
      <c r="F532">
        <v>0.1641</v>
      </c>
      <c r="G532">
        <v>0.98570000000000002</v>
      </c>
      <c r="H532">
        <v>3.9E-2</v>
      </c>
      <c r="I532">
        <v>368.71170000000001</v>
      </c>
      <c r="J532">
        <v>232.21360000000001</v>
      </c>
      <c r="K532">
        <v>-0.16350000000000001</v>
      </c>
      <c r="L532">
        <v>1</v>
      </c>
      <c r="M532">
        <v>2632.3529999999992</v>
      </c>
      <c r="N532">
        <f>-Table2[[#This Row],[right3]]</f>
        <v>-6.625</v>
      </c>
      <c r="O532">
        <v>8.375</v>
      </c>
      <c r="P532">
        <v>6.625</v>
      </c>
      <c r="Q532">
        <f>Table2[[#This Row],[x2]]+Table2[[#This Row],[x]]*Table2[[#This Row],[right3]]</f>
        <v>369.79886249999998</v>
      </c>
      <c r="R532">
        <f>Table2[[#This Row],[y2]]+Table2[[#This Row],[y]]*Table2[[#This Row],[right3]]</f>
        <v>238.74386250000001</v>
      </c>
      <c r="S532" s="1">
        <f>Table2[[#This Row],[x2]]-Table2[[#This Row],[x]]*Table2[[#This Row],[left]]</f>
        <v>367.33736249999998</v>
      </c>
      <c r="T532" s="1">
        <f>Table2[[#This Row],[y2]]-Table2[[#This Row],[y]]*Table2[[#This Row],[left]]</f>
        <v>223.95836250000002</v>
      </c>
      <c r="U532" s="3">
        <f>Table2[[#This Row],[x2]]+Table2[[#This Row],[x]]*Table2[[#This Row],[dry_line]]</f>
        <v>369.18777051000001</v>
      </c>
      <c r="V532" s="3">
        <f>Table2[[#This Row],[y2]]+Table2[[#This Row],[y]]*Table2[[#This Row],[dry_line]]</f>
        <v>235.07321427000002</v>
      </c>
      <c r="W532" s="3">
        <f>Table2[[#This Row],[z2]]+Table2[[#This Row],[z]]*Table2[[#This Row],[dry_line]]</f>
        <v>-5.0357100000000002E-2</v>
      </c>
      <c r="X532" s="3">
        <f>-Table2[[#This Row],[right3]]+Table2[[#This Row],[dry_line]]</f>
        <v>-3.7239</v>
      </c>
      <c r="Y532" s="3">
        <f>Table2[[#This Row],[left]]+Table2[[#This Row],[dry_line]]</f>
        <v>11.2761</v>
      </c>
    </row>
    <row r="533" spans="1:25" hidden="1" x14ac:dyDescent="0.25">
      <c r="A533">
        <v>531</v>
      </c>
      <c r="B533" t="b">
        <f>AND(Table2[[#This Row],[Row Labels]]&gt;=Sheet5!$J$43,Table2[[#This Row],[Row Labels]]&lt;=Sheet5!$K$43)</f>
        <v>0</v>
      </c>
      <c r="C533">
        <v>3.8418999999999999</v>
      </c>
      <c r="D533">
        <f>-Table2[[#This Row],[dry_line]]</f>
        <v>-3.8418999999999999</v>
      </c>
      <c r="E533">
        <v>0.94640000000000002</v>
      </c>
      <c r="F533">
        <v>0.1099</v>
      </c>
      <c r="G533">
        <v>0.99319999999999997</v>
      </c>
      <c r="H533">
        <v>3.7499999999999999E-2</v>
      </c>
      <c r="I533">
        <v>363.71249999999998</v>
      </c>
      <c r="J533">
        <v>232.8827</v>
      </c>
      <c r="K533">
        <v>-0.16039999999999999</v>
      </c>
      <c r="L533">
        <v>1</v>
      </c>
      <c r="M533">
        <v>2637.3960000000006</v>
      </c>
      <c r="N533">
        <f>-Table2[[#This Row],[right3]]</f>
        <v>-6.625</v>
      </c>
      <c r="O533">
        <v>8.35</v>
      </c>
      <c r="P533">
        <v>6.625</v>
      </c>
      <c r="Q533">
        <f>Table2[[#This Row],[x2]]+Table2[[#This Row],[x]]*Table2[[#This Row],[right3]]</f>
        <v>364.44058749999999</v>
      </c>
      <c r="R533">
        <f>Table2[[#This Row],[y2]]+Table2[[#This Row],[y]]*Table2[[#This Row],[right3]]</f>
        <v>239.46265</v>
      </c>
      <c r="S533" s="1">
        <f>Table2[[#This Row],[x2]]-Table2[[#This Row],[x]]*Table2[[#This Row],[left]]</f>
        <v>362.79483499999998</v>
      </c>
      <c r="T533" s="1">
        <f>Table2[[#This Row],[y2]]-Table2[[#This Row],[y]]*Table2[[#This Row],[left]]</f>
        <v>224.58948000000001</v>
      </c>
      <c r="U533" s="3">
        <f>Table2[[#This Row],[x2]]+Table2[[#This Row],[x]]*Table2[[#This Row],[dry_line]]</f>
        <v>364.13472480999997</v>
      </c>
      <c r="V533" s="3">
        <f>Table2[[#This Row],[y2]]+Table2[[#This Row],[y]]*Table2[[#This Row],[dry_line]]</f>
        <v>236.69847508000001</v>
      </c>
      <c r="W533" s="3">
        <f>Table2[[#This Row],[z2]]+Table2[[#This Row],[z]]*Table2[[#This Row],[dry_line]]</f>
        <v>-1.6328750000000003E-2</v>
      </c>
      <c r="X533" s="3">
        <f>-Table2[[#This Row],[right3]]+Table2[[#This Row],[dry_line]]</f>
        <v>-2.7831000000000001</v>
      </c>
      <c r="Y533" s="3">
        <f>Table2[[#This Row],[left]]+Table2[[#This Row],[dry_line]]</f>
        <v>12.1919</v>
      </c>
    </row>
    <row r="534" spans="1:25" hidden="1" x14ac:dyDescent="0.25">
      <c r="A534">
        <v>532</v>
      </c>
      <c r="B534" t="b">
        <f>AND(Table2[[#This Row],[Row Labels]]&gt;=Sheet5!$J$43,Table2[[#This Row],[Row Labels]]&lt;=Sheet5!$K$43)</f>
        <v>0</v>
      </c>
      <c r="C534">
        <v>4.6917</v>
      </c>
      <c r="D534">
        <f>-Table2[[#This Row],[dry_line]]</f>
        <v>-4.6917</v>
      </c>
      <c r="E534">
        <v>2.3243</v>
      </c>
      <c r="F534">
        <v>7.8600000000000003E-2</v>
      </c>
      <c r="G534">
        <v>0.99629999999999996</v>
      </c>
      <c r="H534">
        <v>3.4700000000000002E-2</v>
      </c>
      <c r="I534">
        <v>358.65519999999998</v>
      </c>
      <c r="J534">
        <v>233.3262</v>
      </c>
      <c r="K534">
        <v>-0.17249999999999999</v>
      </c>
      <c r="L534">
        <v>1</v>
      </c>
      <c r="M534">
        <v>2642.473</v>
      </c>
      <c r="N534">
        <f>-Table2[[#This Row],[right3]]</f>
        <v>-6.85</v>
      </c>
      <c r="O534">
        <v>8.15</v>
      </c>
      <c r="P534">
        <v>6.85</v>
      </c>
      <c r="Q534">
        <f>Table2[[#This Row],[x2]]+Table2[[#This Row],[x]]*Table2[[#This Row],[right3]]</f>
        <v>359.19360999999998</v>
      </c>
      <c r="R534">
        <f>Table2[[#This Row],[y2]]+Table2[[#This Row],[y]]*Table2[[#This Row],[right3]]</f>
        <v>240.15085500000001</v>
      </c>
      <c r="S534" s="1">
        <f>Table2[[#This Row],[x2]]-Table2[[#This Row],[x]]*Table2[[#This Row],[left]]</f>
        <v>358.01461</v>
      </c>
      <c r="T534" s="1">
        <f>Table2[[#This Row],[y2]]-Table2[[#This Row],[y]]*Table2[[#This Row],[left]]</f>
        <v>225.206355</v>
      </c>
      <c r="U534" s="3">
        <f>Table2[[#This Row],[x2]]+Table2[[#This Row],[x]]*Table2[[#This Row],[dry_line]]</f>
        <v>359.02396762000001</v>
      </c>
      <c r="V534" s="3">
        <f>Table2[[#This Row],[y2]]+Table2[[#This Row],[y]]*Table2[[#This Row],[dry_line]]</f>
        <v>238.00054071</v>
      </c>
      <c r="W534" s="3">
        <f>Table2[[#This Row],[z2]]+Table2[[#This Row],[z]]*Table2[[#This Row],[dry_line]]</f>
        <v>-9.6980099999999791E-3</v>
      </c>
      <c r="X534" s="3">
        <f>-Table2[[#This Row],[right3]]+Table2[[#This Row],[dry_line]]</f>
        <v>-2.1582999999999997</v>
      </c>
      <c r="Y534" s="3">
        <f>Table2[[#This Row],[left]]+Table2[[#This Row],[dry_line]]</f>
        <v>12.841699999999999</v>
      </c>
    </row>
    <row r="535" spans="1:25" hidden="1" x14ac:dyDescent="0.25">
      <c r="A535">
        <v>533</v>
      </c>
      <c r="B535" t="b">
        <f>AND(Table2[[#This Row],[Row Labels]]&gt;=Sheet5!$J$43,Table2[[#This Row],[Row Labels]]&lt;=Sheet5!$K$43)</f>
        <v>0</v>
      </c>
      <c r="C535">
        <v>5.2927</v>
      </c>
      <c r="D535">
        <f>-Table2[[#This Row],[dry_line]]</f>
        <v>-5.2927</v>
      </c>
      <c r="E535">
        <v>3.5251999999999999</v>
      </c>
      <c r="F535">
        <v>6.6299999999999998E-2</v>
      </c>
      <c r="G535">
        <v>0.99719999999999998</v>
      </c>
      <c r="H535">
        <v>3.5000000000000003E-2</v>
      </c>
      <c r="I535">
        <v>353.49959999999999</v>
      </c>
      <c r="J535">
        <v>233.68770000000001</v>
      </c>
      <c r="K535">
        <v>-0.14330000000000001</v>
      </c>
      <c r="L535">
        <v>1</v>
      </c>
      <c r="M535">
        <v>2647.6409999999996</v>
      </c>
      <c r="N535">
        <f>-Table2[[#This Row],[right3]]</f>
        <v>-7.8250000000000002</v>
      </c>
      <c r="O535">
        <v>7.9</v>
      </c>
      <c r="P535">
        <v>7.8250000000000002</v>
      </c>
      <c r="Q535">
        <f>Table2[[#This Row],[x2]]+Table2[[#This Row],[x]]*Table2[[#This Row],[right3]]</f>
        <v>354.01839749999999</v>
      </c>
      <c r="R535">
        <f>Table2[[#This Row],[y2]]+Table2[[#This Row],[y]]*Table2[[#This Row],[right3]]</f>
        <v>241.49079</v>
      </c>
      <c r="S535" s="1">
        <f>Table2[[#This Row],[x2]]-Table2[[#This Row],[x]]*Table2[[#This Row],[left]]</f>
        <v>352.97582999999997</v>
      </c>
      <c r="T535" s="1">
        <f>Table2[[#This Row],[y2]]-Table2[[#This Row],[y]]*Table2[[#This Row],[left]]</f>
        <v>225.80982</v>
      </c>
      <c r="U535" s="3">
        <f>Table2[[#This Row],[x2]]+Table2[[#This Row],[x]]*Table2[[#This Row],[dry_line]]</f>
        <v>353.85050601</v>
      </c>
      <c r="V535" s="3">
        <f>Table2[[#This Row],[y2]]+Table2[[#This Row],[y]]*Table2[[#This Row],[dry_line]]</f>
        <v>238.96558044</v>
      </c>
      <c r="W535" s="3">
        <f>Table2[[#This Row],[z2]]+Table2[[#This Row],[z]]*Table2[[#This Row],[dry_line]]</f>
        <v>4.1944499999999996E-2</v>
      </c>
      <c r="X535" s="3">
        <f>-Table2[[#This Row],[right3]]+Table2[[#This Row],[dry_line]]</f>
        <v>-2.5323000000000002</v>
      </c>
      <c r="Y535" s="3">
        <f>Table2[[#This Row],[left]]+Table2[[#This Row],[dry_line]]</f>
        <v>13.1927</v>
      </c>
    </row>
    <row r="536" spans="1:25" hidden="1" x14ac:dyDescent="0.25">
      <c r="A536">
        <v>534</v>
      </c>
      <c r="B536" t="b">
        <f>AND(Table2[[#This Row],[Row Labels]]&gt;=Sheet5!$J$43,Table2[[#This Row],[Row Labels]]&lt;=Sheet5!$K$43)</f>
        <v>0</v>
      </c>
      <c r="C536">
        <v>5.6935000000000002</v>
      </c>
      <c r="D536">
        <f>-Table2[[#This Row],[dry_line]]</f>
        <v>-5.6935000000000002</v>
      </c>
      <c r="E536">
        <v>4.4629000000000003</v>
      </c>
      <c r="F536">
        <v>6.4799999999999996E-2</v>
      </c>
      <c r="G536">
        <v>0.99739999999999995</v>
      </c>
      <c r="H536">
        <v>3.0099999999999998E-2</v>
      </c>
      <c r="I536">
        <v>348.44670000000002</v>
      </c>
      <c r="J536">
        <v>234.0026</v>
      </c>
      <c r="K536">
        <v>-0.1003</v>
      </c>
      <c r="L536">
        <v>1</v>
      </c>
      <c r="M536">
        <v>2652.7039999999997</v>
      </c>
      <c r="N536">
        <f>-Table2[[#This Row],[right3]]</f>
        <v>-8.4</v>
      </c>
      <c r="O536">
        <v>7.625</v>
      </c>
      <c r="P536">
        <v>8.4</v>
      </c>
      <c r="Q536">
        <f>Table2[[#This Row],[x2]]+Table2[[#This Row],[x]]*Table2[[#This Row],[right3]]</f>
        <v>348.99102000000005</v>
      </c>
      <c r="R536">
        <f>Table2[[#This Row],[y2]]+Table2[[#This Row],[y]]*Table2[[#This Row],[right3]]</f>
        <v>242.38076000000001</v>
      </c>
      <c r="S536" s="1">
        <f>Table2[[#This Row],[x2]]-Table2[[#This Row],[x]]*Table2[[#This Row],[left]]</f>
        <v>347.95260000000002</v>
      </c>
      <c r="T536" s="1">
        <f>Table2[[#This Row],[y2]]-Table2[[#This Row],[y]]*Table2[[#This Row],[left]]</f>
        <v>226.397425</v>
      </c>
      <c r="U536" s="3">
        <f>Table2[[#This Row],[x2]]+Table2[[#This Row],[x]]*Table2[[#This Row],[dry_line]]</f>
        <v>348.81563880000004</v>
      </c>
      <c r="V536" s="3">
        <f>Table2[[#This Row],[y2]]+Table2[[#This Row],[y]]*Table2[[#This Row],[dry_line]]</f>
        <v>239.68129690000001</v>
      </c>
      <c r="W536" s="3">
        <f>Table2[[#This Row],[z2]]+Table2[[#This Row],[z]]*Table2[[#This Row],[dry_line]]</f>
        <v>7.1074350000000008E-2</v>
      </c>
      <c r="X536" s="3">
        <f>-Table2[[#This Row],[right3]]+Table2[[#This Row],[dry_line]]</f>
        <v>-2.7065000000000001</v>
      </c>
      <c r="Y536" s="3">
        <f>Table2[[#This Row],[left]]+Table2[[#This Row],[dry_line]]</f>
        <v>13.3185</v>
      </c>
    </row>
    <row r="537" spans="1:25" hidden="1" x14ac:dyDescent="0.25">
      <c r="A537">
        <v>535</v>
      </c>
      <c r="B537" t="b">
        <f>AND(Table2[[#This Row],[Row Labels]]&gt;=Sheet5!$J$43,Table2[[#This Row],[Row Labels]]&lt;=Sheet5!$K$43)</f>
        <v>0</v>
      </c>
      <c r="C537">
        <v>5.8817000000000004</v>
      </c>
      <c r="D537">
        <f>-Table2[[#This Row],[dry_line]]</f>
        <v>-5.8817000000000004</v>
      </c>
      <c r="E537">
        <v>5.1864999999999997</v>
      </c>
      <c r="F537">
        <v>7.2300000000000003E-2</v>
      </c>
      <c r="G537">
        <v>0.997</v>
      </c>
      <c r="H537">
        <v>2.8299999999999999E-2</v>
      </c>
      <c r="I537">
        <v>343.37779999999998</v>
      </c>
      <c r="J537">
        <v>234.34299999999999</v>
      </c>
      <c r="K537">
        <v>-5.3999999999999999E-2</v>
      </c>
      <c r="L537">
        <v>1</v>
      </c>
      <c r="M537">
        <v>2657.7849999999999</v>
      </c>
      <c r="N537">
        <f>-Table2[[#This Row],[right3]]</f>
        <v>-8.65</v>
      </c>
      <c r="O537">
        <v>7.35</v>
      </c>
      <c r="P537">
        <v>8.65</v>
      </c>
      <c r="Q537">
        <f>Table2[[#This Row],[x2]]+Table2[[#This Row],[x]]*Table2[[#This Row],[right3]]</f>
        <v>344.00319500000001</v>
      </c>
      <c r="R537">
        <f>Table2[[#This Row],[y2]]+Table2[[#This Row],[y]]*Table2[[#This Row],[right3]]</f>
        <v>242.96705</v>
      </c>
      <c r="S537" s="1">
        <f>Table2[[#This Row],[x2]]-Table2[[#This Row],[x]]*Table2[[#This Row],[left]]</f>
        <v>342.84639499999997</v>
      </c>
      <c r="T537" s="1">
        <f>Table2[[#This Row],[y2]]-Table2[[#This Row],[y]]*Table2[[#This Row],[left]]</f>
        <v>227.01505</v>
      </c>
      <c r="U537" s="3">
        <f>Table2[[#This Row],[x2]]+Table2[[#This Row],[x]]*Table2[[#This Row],[dry_line]]</f>
        <v>343.80304690999998</v>
      </c>
      <c r="V537" s="3">
        <f>Table2[[#This Row],[y2]]+Table2[[#This Row],[y]]*Table2[[#This Row],[dry_line]]</f>
        <v>240.2070549</v>
      </c>
      <c r="W537" s="3">
        <f>Table2[[#This Row],[z2]]+Table2[[#This Row],[z]]*Table2[[#This Row],[dry_line]]</f>
        <v>0.11245211000000002</v>
      </c>
      <c r="X537" s="3">
        <f>-Table2[[#This Row],[right3]]+Table2[[#This Row],[dry_line]]</f>
        <v>-2.7683</v>
      </c>
      <c r="Y537" s="3">
        <f>Table2[[#This Row],[left]]+Table2[[#This Row],[dry_line]]</f>
        <v>13.2317</v>
      </c>
    </row>
    <row r="538" spans="1:25" hidden="1" x14ac:dyDescent="0.25">
      <c r="A538">
        <v>536</v>
      </c>
      <c r="B538" t="b">
        <f>AND(Table2[[#This Row],[Row Labels]]&gt;=Sheet5!$J$43,Table2[[#This Row],[Row Labels]]&lt;=Sheet5!$K$43)</f>
        <v>0</v>
      </c>
      <c r="C538">
        <v>5.8982999999999999</v>
      </c>
      <c r="D538">
        <f>-Table2[[#This Row],[dry_line]]</f>
        <v>-5.8982999999999999</v>
      </c>
      <c r="E538">
        <v>5.6657000000000002</v>
      </c>
      <c r="F538">
        <v>0.08</v>
      </c>
      <c r="G538">
        <v>0.99650000000000005</v>
      </c>
      <c r="H538">
        <v>2.47E-2</v>
      </c>
      <c r="I538">
        <v>338.36239999999998</v>
      </c>
      <c r="J538">
        <v>234.73099999999999</v>
      </c>
      <c r="K538">
        <v>1.21E-2</v>
      </c>
      <c r="L538">
        <v>1</v>
      </c>
      <c r="M538">
        <v>2662.8160000000007</v>
      </c>
      <c r="N538">
        <f>-Table2[[#This Row],[right3]]</f>
        <v>-8.75</v>
      </c>
      <c r="O538">
        <v>7.0750000000000002</v>
      </c>
      <c r="P538">
        <v>8.75</v>
      </c>
      <c r="Q538">
        <f>Table2[[#This Row],[x2]]+Table2[[#This Row],[x]]*Table2[[#This Row],[right3]]</f>
        <v>339.06239999999997</v>
      </c>
      <c r="R538">
        <f>Table2[[#This Row],[y2]]+Table2[[#This Row],[y]]*Table2[[#This Row],[right3]]</f>
        <v>243.45037500000001</v>
      </c>
      <c r="S538" s="1">
        <f>Table2[[#This Row],[x2]]-Table2[[#This Row],[x]]*Table2[[#This Row],[left]]</f>
        <v>337.79640000000001</v>
      </c>
      <c r="T538" s="1">
        <f>Table2[[#This Row],[y2]]-Table2[[#This Row],[y]]*Table2[[#This Row],[left]]</f>
        <v>227.68076249999999</v>
      </c>
      <c r="U538" s="3">
        <f>Table2[[#This Row],[x2]]+Table2[[#This Row],[x]]*Table2[[#This Row],[dry_line]]</f>
        <v>338.83426399999996</v>
      </c>
      <c r="V538" s="3">
        <f>Table2[[#This Row],[y2]]+Table2[[#This Row],[y]]*Table2[[#This Row],[dry_line]]</f>
        <v>240.60865594999999</v>
      </c>
      <c r="W538" s="3">
        <f>Table2[[#This Row],[z2]]+Table2[[#This Row],[z]]*Table2[[#This Row],[dry_line]]</f>
        <v>0.15778801000000001</v>
      </c>
      <c r="X538" s="3">
        <f>-Table2[[#This Row],[right3]]+Table2[[#This Row],[dry_line]]</f>
        <v>-2.8517000000000001</v>
      </c>
      <c r="Y538" s="3">
        <f>Table2[[#This Row],[left]]+Table2[[#This Row],[dry_line]]</f>
        <v>12.9733</v>
      </c>
    </row>
    <row r="539" spans="1:25" hidden="1" x14ac:dyDescent="0.25">
      <c r="A539">
        <v>537</v>
      </c>
      <c r="B539" t="b">
        <f>AND(Table2[[#This Row],[Row Labels]]&gt;=Sheet5!$J$43,Table2[[#This Row],[Row Labels]]&lt;=Sheet5!$K$43)</f>
        <v>0</v>
      </c>
      <c r="C539">
        <v>5.8174000000000001</v>
      </c>
      <c r="D539">
        <f>-Table2[[#This Row],[dry_line]]</f>
        <v>-5.8174000000000001</v>
      </c>
      <c r="E539">
        <v>6.0136000000000003</v>
      </c>
      <c r="F539">
        <v>8.3599999999999994E-2</v>
      </c>
      <c r="G539">
        <v>0.99629999999999996</v>
      </c>
      <c r="H539">
        <v>2.2200000000000001E-2</v>
      </c>
      <c r="I539">
        <v>333.26229999999998</v>
      </c>
      <c r="J539">
        <v>235.15170000000001</v>
      </c>
      <c r="K539">
        <v>9.5699999999999993E-2</v>
      </c>
      <c r="L539">
        <v>1</v>
      </c>
      <c r="M539">
        <v>2667.9339999999993</v>
      </c>
      <c r="N539">
        <f>-Table2[[#This Row],[right3]]</f>
        <v>-8.7750000000000004</v>
      </c>
      <c r="O539">
        <v>6.75</v>
      </c>
      <c r="P539">
        <v>8.7750000000000004</v>
      </c>
      <c r="Q539">
        <f>Table2[[#This Row],[x2]]+Table2[[#This Row],[x]]*Table2[[#This Row],[right3]]</f>
        <v>333.99588999999997</v>
      </c>
      <c r="R539">
        <f>Table2[[#This Row],[y2]]+Table2[[#This Row],[y]]*Table2[[#This Row],[right3]]</f>
        <v>243.89423250000002</v>
      </c>
      <c r="S539" s="1">
        <f>Table2[[#This Row],[x2]]-Table2[[#This Row],[x]]*Table2[[#This Row],[left]]</f>
        <v>332.69799999999998</v>
      </c>
      <c r="T539" s="1">
        <f>Table2[[#This Row],[y2]]-Table2[[#This Row],[y]]*Table2[[#This Row],[left]]</f>
        <v>228.42667500000002</v>
      </c>
      <c r="U539" s="3">
        <f>Table2[[#This Row],[x2]]+Table2[[#This Row],[x]]*Table2[[#This Row],[dry_line]]</f>
        <v>333.74863463999998</v>
      </c>
      <c r="V539" s="3">
        <f>Table2[[#This Row],[y2]]+Table2[[#This Row],[y]]*Table2[[#This Row],[dry_line]]</f>
        <v>240.94757562000001</v>
      </c>
      <c r="W539" s="3">
        <f>Table2[[#This Row],[z2]]+Table2[[#This Row],[z]]*Table2[[#This Row],[dry_line]]</f>
        <v>0.22484628000000001</v>
      </c>
      <c r="X539" s="3">
        <f>-Table2[[#This Row],[right3]]+Table2[[#This Row],[dry_line]]</f>
        <v>-2.9576000000000002</v>
      </c>
      <c r="Y539" s="3">
        <f>Table2[[#This Row],[left]]+Table2[[#This Row],[dry_line]]</f>
        <v>12.567399999999999</v>
      </c>
    </row>
    <row r="540" spans="1:25" hidden="1" x14ac:dyDescent="0.25">
      <c r="A540">
        <v>538</v>
      </c>
      <c r="B540" t="b">
        <f>AND(Table2[[#This Row],[Row Labels]]&gt;=Sheet5!$J$43,Table2[[#This Row],[Row Labels]]&lt;=Sheet5!$K$43)</f>
        <v>0</v>
      </c>
      <c r="C540">
        <v>5.6851000000000003</v>
      </c>
      <c r="D540">
        <f>-Table2[[#This Row],[dry_line]]</f>
        <v>-5.6851000000000003</v>
      </c>
      <c r="E540">
        <v>6.2694000000000001</v>
      </c>
      <c r="F540">
        <v>8.5599999999999996E-2</v>
      </c>
      <c r="G540">
        <v>0.99609999999999999</v>
      </c>
      <c r="H540">
        <v>1.9400000000000001E-2</v>
      </c>
      <c r="I540">
        <v>328.27589999999998</v>
      </c>
      <c r="J540">
        <v>235.57400000000001</v>
      </c>
      <c r="K540">
        <v>0.17849999999999999</v>
      </c>
      <c r="L540">
        <v>1</v>
      </c>
      <c r="M540">
        <v>2672.9390000000003</v>
      </c>
      <c r="N540">
        <f>-Table2[[#This Row],[right3]]</f>
        <v>-8.8000000000000007</v>
      </c>
      <c r="O540">
        <v>6.4249999999999998</v>
      </c>
      <c r="P540">
        <v>8.8000000000000007</v>
      </c>
      <c r="Q540">
        <f>Table2[[#This Row],[x2]]+Table2[[#This Row],[x]]*Table2[[#This Row],[right3]]</f>
        <v>329.02918</v>
      </c>
      <c r="R540">
        <f>Table2[[#This Row],[y2]]+Table2[[#This Row],[y]]*Table2[[#This Row],[right3]]</f>
        <v>244.33968000000002</v>
      </c>
      <c r="S540" s="1">
        <f>Table2[[#This Row],[x2]]-Table2[[#This Row],[x]]*Table2[[#This Row],[left]]</f>
        <v>327.72591999999997</v>
      </c>
      <c r="T540" s="1">
        <f>Table2[[#This Row],[y2]]-Table2[[#This Row],[y]]*Table2[[#This Row],[left]]</f>
        <v>229.1740575</v>
      </c>
      <c r="U540" s="3">
        <f>Table2[[#This Row],[x2]]+Table2[[#This Row],[x]]*Table2[[#This Row],[dry_line]]</f>
        <v>328.76254455999998</v>
      </c>
      <c r="V540" s="3">
        <f>Table2[[#This Row],[y2]]+Table2[[#This Row],[y]]*Table2[[#This Row],[dry_line]]</f>
        <v>241.23692811000001</v>
      </c>
      <c r="W540" s="3">
        <f>Table2[[#This Row],[z2]]+Table2[[#This Row],[z]]*Table2[[#This Row],[dry_line]]</f>
        <v>0.28879094</v>
      </c>
      <c r="X540" s="3">
        <f>-Table2[[#This Row],[right3]]+Table2[[#This Row],[dry_line]]</f>
        <v>-3.1149000000000004</v>
      </c>
      <c r="Y540" s="3">
        <f>Table2[[#This Row],[left]]+Table2[[#This Row],[dry_line]]</f>
        <v>12.110099999999999</v>
      </c>
    </row>
    <row r="541" spans="1:25" hidden="1" x14ac:dyDescent="0.25">
      <c r="A541">
        <v>539</v>
      </c>
      <c r="B541" t="b">
        <f>AND(Table2[[#This Row],[Row Labels]]&gt;=Sheet5!$J$43,Table2[[#This Row],[Row Labels]]&lt;=Sheet5!$K$43)</f>
        <v>0</v>
      </c>
      <c r="C541">
        <v>5.5713999999999997</v>
      </c>
      <c r="D541">
        <f>-Table2[[#This Row],[dry_line]]</f>
        <v>-5.5713999999999997</v>
      </c>
      <c r="E541">
        <v>6.4484000000000004</v>
      </c>
      <c r="F541">
        <v>8.8800000000000004E-2</v>
      </c>
      <c r="G541">
        <v>0.99590000000000001</v>
      </c>
      <c r="H541">
        <v>1.66E-2</v>
      </c>
      <c r="I541">
        <v>323.18</v>
      </c>
      <c r="J541">
        <v>236.0147</v>
      </c>
      <c r="K541">
        <v>0.2727</v>
      </c>
      <c r="L541">
        <v>1</v>
      </c>
      <c r="M541">
        <v>2678.0540000000001</v>
      </c>
      <c r="N541">
        <f>-Table2[[#This Row],[right3]]</f>
        <v>-8.75</v>
      </c>
      <c r="O541">
        <v>6.0750000000000002</v>
      </c>
      <c r="P541">
        <v>8.75</v>
      </c>
      <c r="Q541">
        <f>Table2[[#This Row],[x2]]+Table2[[#This Row],[x]]*Table2[[#This Row],[right3]]</f>
        <v>323.95699999999999</v>
      </c>
      <c r="R541">
        <f>Table2[[#This Row],[y2]]+Table2[[#This Row],[y]]*Table2[[#This Row],[right3]]</f>
        <v>244.728825</v>
      </c>
      <c r="S541" s="1">
        <f>Table2[[#This Row],[x2]]-Table2[[#This Row],[x]]*Table2[[#This Row],[left]]</f>
        <v>322.64053999999999</v>
      </c>
      <c r="T541" s="1">
        <f>Table2[[#This Row],[y2]]-Table2[[#This Row],[y]]*Table2[[#This Row],[left]]</f>
        <v>229.9646075</v>
      </c>
      <c r="U541" s="3">
        <f>Table2[[#This Row],[x2]]+Table2[[#This Row],[x]]*Table2[[#This Row],[dry_line]]</f>
        <v>323.67474032000001</v>
      </c>
      <c r="V541" s="3">
        <f>Table2[[#This Row],[y2]]+Table2[[#This Row],[y]]*Table2[[#This Row],[dry_line]]</f>
        <v>241.56325726</v>
      </c>
      <c r="W541" s="3">
        <f>Table2[[#This Row],[z2]]+Table2[[#This Row],[z]]*Table2[[#This Row],[dry_line]]</f>
        <v>0.36518523999999997</v>
      </c>
      <c r="X541" s="3">
        <f>-Table2[[#This Row],[right3]]+Table2[[#This Row],[dry_line]]</f>
        <v>-3.1786000000000003</v>
      </c>
      <c r="Y541" s="3">
        <f>Table2[[#This Row],[left]]+Table2[[#This Row],[dry_line]]</f>
        <v>11.6464</v>
      </c>
    </row>
    <row r="542" spans="1:25" hidden="1" x14ac:dyDescent="0.25">
      <c r="A542">
        <v>540</v>
      </c>
      <c r="B542" t="b">
        <f>AND(Table2[[#This Row],[Row Labels]]&gt;=Sheet5!$J$43,Table2[[#This Row],[Row Labels]]&lt;=Sheet5!$K$43)</f>
        <v>0</v>
      </c>
      <c r="C542">
        <v>5.4176000000000002</v>
      </c>
      <c r="D542">
        <f>-Table2[[#This Row],[dry_line]]</f>
        <v>-5.4176000000000002</v>
      </c>
      <c r="E542">
        <v>6.5304000000000002</v>
      </c>
      <c r="F542">
        <v>9.3899999999999997E-2</v>
      </c>
      <c r="G542">
        <v>0.99550000000000005</v>
      </c>
      <c r="H542">
        <v>1.3100000000000001E-2</v>
      </c>
      <c r="I542">
        <v>318.19420000000002</v>
      </c>
      <c r="J542">
        <v>236.46950000000001</v>
      </c>
      <c r="K542">
        <v>0.36799999999999999</v>
      </c>
      <c r="L542">
        <v>1</v>
      </c>
      <c r="M542">
        <v>2683.0619999999999</v>
      </c>
      <c r="N542">
        <f>-Table2[[#This Row],[right3]]</f>
        <v>-8.6750000000000007</v>
      </c>
      <c r="O542">
        <v>5.7750000000000004</v>
      </c>
      <c r="P542">
        <v>8.6750000000000007</v>
      </c>
      <c r="Q542">
        <f>Table2[[#This Row],[x2]]+Table2[[#This Row],[x]]*Table2[[#This Row],[right3]]</f>
        <v>319.0087825</v>
      </c>
      <c r="R542">
        <f>Table2[[#This Row],[y2]]+Table2[[#This Row],[y]]*Table2[[#This Row],[right3]]</f>
        <v>245.10546250000002</v>
      </c>
      <c r="S542" s="1">
        <f>Table2[[#This Row],[x2]]-Table2[[#This Row],[x]]*Table2[[#This Row],[left]]</f>
        <v>317.6519275</v>
      </c>
      <c r="T542" s="1">
        <f>Table2[[#This Row],[y2]]-Table2[[#This Row],[y]]*Table2[[#This Row],[left]]</f>
        <v>230.72048750000002</v>
      </c>
      <c r="U542" s="3">
        <f>Table2[[#This Row],[x2]]+Table2[[#This Row],[x]]*Table2[[#This Row],[dry_line]]</f>
        <v>318.70291264000002</v>
      </c>
      <c r="V542" s="3">
        <f>Table2[[#This Row],[y2]]+Table2[[#This Row],[y]]*Table2[[#This Row],[dry_line]]</f>
        <v>241.86272080000001</v>
      </c>
      <c r="W542" s="3">
        <f>Table2[[#This Row],[z2]]+Table2[[#This Row],[z]]*Table2[[#This Row],[dry_line]]</f>
        <v>0.43897056000000001</v>
      </c>
      <c r="X542" s="3">
        <f>-Table2[[#This Row],[right3]]+Table2[[#This Row],[dry_line]]</f>
        <v>-3.2574000000000005</v>
      </c>
      <c r="Y542" s="3">
        <f>Table2[[#This Row],[left]]+Table2[[#This Row],[dry_line]]</f>
        <v>11.192600000000001</v>
      </c>
    </row>
    <row r="543" spans="1:25" hidden="1" x14ac:dyDescent="0.25">
      <c r="A543">
        <v>541</v>
      </c>
      <c r="B543" t="b">
        <f>AND(Table2[[#This Row],[Row Labels]]&gt;=Sheet5!$J$43,Table2[[#This Row],[Row Labels]]&lt;=Sheet5!$K$43)</f>
        <v>0</v>
      </c>
      <c r="C543">
        <v>5.1871999999999998</v>
      </c>
      <c r="D543">
        <f>-Table2[[#This Row],[dry_line]]</f>
        <v>-5.1871999999999998</v>
      </c>
      <c r="E543">
        <v>6.5008999999999997</v>
      </c>
      <c r="F543">
        <v>9.9000000000000005E-2</v>
      </c>
      <c r="G543">
        <v>0.995</v>
      </c>
      <c r="H543">
        <v>1.2E-2</v>
      </c>
      <c r="I543">
        <v>313.1823</v>
      </c>
      <c r="J543">
        <v>236.95500000000001</v>
      </c>
      <c r="K543">
        <v>0.45090000000000002</v>
      </c>
      <c r="L543">
        <v>1</v>
      </c>
      <c r="M543">
        <v>2688.098</v>
      </c>
      <c r="N543">
        <f>-Table2[[#This Row],[right3]]</f>
        <v>-7.5250000000000004</v>
      </c>
      <c r="O543">
        <v>5.55</v>
      </c>
      <c r="P543">
        <v>7.5250000000000004</v>
      </c>
      <c r="Q543">
        <f>Table2[[#This Row],[x2]]+Table2[[#This Row],[x]]*Table2[[#This Row],[right3]]</f>
        <v>313.92727500000001</v>
      </c>
      <c r="R543">
        <f>Table2[[#This Row],[y2]]+Table2[[#This Row],[y]]*Table2[[#This Row],[right3]]</f>
        <v>244.44237500000003</v>
      </c>
      <c r="S543" s="1">
        <f>Table2[[#This Row],[x2]]-Table2[[#This Row],[x]]*Table2[[#This Row],[left]]</f>
        <v>312.63285000000002</v>
      </c>
      <c r="T543" s="1">
        <f>Table2[[#This Row],[y2]]-Table2[[#This Row],[y]]*Table2[[#This Row],[left]]</f>
        <v>231.43275</v>
      </c>
      <c r="U543" s="3">
        <f>Table2[[#This Row],[x2]]+Table2[[#This Row],[x]]*Table2[[#This Row],[dry_line]]</f>
        <v>313.69583280000001</v>
      </c>
      <c r="V543" s="3">
        <f>Table2[[#This Row],[y2]]+Table2[[#This Row],[y]]*Table2[[#This Row],[dry_line]]</f>
        <v>242.116264</v>
      </c>
      <c r="W543" s="3">
        <f>Table2[[#This Row],[z2]]+Table2[[#This Row],[z]]*Table2[[#This Row],[dry_line]]</f>
        <v>0.5131464</v>
      </c>
      <c r="X543" s="3">
        <f>-Table2[[#This Row],[right3]]+Table2[[#This Row],[dry_line]]</f>
        <v>-2.3378000000000005</v>
      </c>
      <c r="Y543" s="3">
        <f>Table2[[#This Row],[left]]+Table2[[#This Row],[dry_line]]</f>
        <v>10.7372</v>
      </c>
    </row>
    <row r="544" spans="1:25" hidden="1" x14ac:dyDescent="0.25">
      <c r="A544">
        <v>542</v>
      </c>
      <c r="B544" t="b">
        <f>AND(Table2[[#This Row],[Row Labels]]&gt;=Sheet5!$J$43,Table2[[#This Row],[Row Labels]]&lt;=Sheet5!$K$43)</f>
        <v>0</v>
      </c>
      <c r="C544">
        <v>4.8958000000000004</v>
      </c>
      <c r="D544">
        <f>-Table2[[#This Row],[dry_line]]</f>
        <v>-4.8958000000000004</v>
      </c>
      <c r="E544">
        <v>6.3409000000000004</v>
      </c>
      <c r="F544">
        <v>0.1002</v>
      </c>
      <c r="G544">
        <v>0.99490000000000001</v>
      </c>
      <c r="H544">
        <v>8.5000000000000006E-3</v>
      </c>
      <c r="I544">
        <v>308.1669</v>
      </c>
      <c r="J544">
        <v>237.46539999999999</v>
      </c>
      <c r="K544">
        <v>0.52429999999999999</v>
      </c>
      <c r="L544">
        <v>1</v>
      </c>
      <c r="M544">
        <v>2693.1399999999994</v>
      </c>
      <c r="N544">
        <f>-Table2[[#This Row],[right3]]</f>
        <v>-7.3250000000000002</v>
      </c>
      <c r="O544">
        <v>5.4</v>
      </c>
      <c r="P544">
        <v>7.3250000000000002</v>
      </c>
      <c r="Q544">
        <f>Table2[[#This Row],[x2]]+Table2[[#This Row],[x]]*Table2[[#This Row],[right3]]</f>
        <v>308.90086500000001</v>
      </c>
      <c r="R544">
        <f>Table2[[#This Row],[y2]]+Table2[[#This Row],[y]]*Table2[[#This Row],[right3]]</f>
        <v>244.75304249999999</v>
      </c>
      <c r="S544" s="1">
        <f>Table2[[#This Row],[x2]]-Table2[[#This Row],[x]]*Table2[[#This Row],[left]]</f>
        <v>307.62581999999998</v>
      </c>
      <c r="T544" s="1">
        <f>Table2[[#This Row],[y2]]-Table2[[#This Row],[y]]*Table2[[#This Row],[left]]</f>
        <v>232.09294</v>
      </c>
      <c r="U544" s="3">
        <f>Table2[[#This Row],[x2]]+Table2[[#This Row],[x]]*Table2[[#This Row],[dry_line]]</f>
        <v>308.65745915999997</v>
      </c>
      <c r="V544" s="3">
        <f>Table2[[#This Row],[y2]]+Table2[[#This Row],[y]]*Table2[[#This Row],[dry_line]]</f>
        <v>242.33623141999999</v>
      </c>
      <c r="W544" s="3">
        <f>Table2[[#This Row],[z2]]+Table2[[#This Row],[z]]*Table2[[#This Row],[dry_line]]</f>
        <v>0.56591429999999998</v>
      </c>
      <c r="X544" s="3">
        <f>-Table2[[#This Row],[right3]]+Table2[[#This Row],[dry_line]]</f>
        <v>-2.4291999999999998</v>
      </c>
      <c r="Y544" s="3">
        <f>Table2[[#This Row],[left]]+Table2[[#This Row],[dry_line]]</f>
        <v>10.2958</v>
      </c>
    </row>
    <row r="545" spans="1:25" hidden="1" x14ac:dyDescent="0.25">
      <c r="A545">
        <v>543</v>
      </c>
      <c r="B545" t="b">
        <f>AND(Table2[[#This Row],[Row Labels]]&gt;=Sheet5!$J$43,Table2[[#This Row],[Row Labels]]&lt;=Sheet5!$K$43)</f>
        <v>0</v>
      </c>
      <c r="C545">
        <v>4.5313999999999997</v>
      </c>
      <c r="D545">
        <f>-Table2[[#This Row],[dry_line]]</f>
        <v>-4.5313999999999997</v>
      </c>
      <c r="E545">
        <v>6.0500999999999996</v>
      </c>
      <c r="F545">
        <v>9.4700000000000006E-2</v>
      </c>
      <c r="G545">
        <v>0.99550000000000005</v>
      </c>
      <c r="H545">
        <v>6.7000000000000002E-3</v>
      </c>
      <c r="I545">
        <v>302.99619999999999</v>
      </c>
      <c r="J545">
        <v>237.97980000000001</v>
      </c>
      <c r="K545">
        <v>0.60519999999999996</v>
      </c>
      <c r="L545">
        <v>1</v>
      </c>
      <c r="M545">
        <v>2698.3359999999993</v>
      </c>
      <c r="N545">
        <f>-Table2[[#This Row],[right3]]</f>
        <v>-7.1</v>
      </c>
      <c r="O545">
        <v>5.3250000000000002</v>
      </c>
      <c r="P545">
        <v>7.1</v>
      </c>
      <c r="Q545">
        <f>Table2[[#This Row],[x2]]+Table2[[#This Row],[x]]*Table2[[#This Row],[right3]]</f>
        <v>303.66856999999999</v>
      </c>
      <c r="R545">
        <f>Table2[[#This Row],[y2]]+Table2[[#This Row],[y]]*Table2[[#This Row],[right3]]</f>
        <v>245.04785000000001</v>
      </c>
      <c r="S545" s="1">
        <f>Table2[[#This Row],[x2]]-Table2[[#This Row],[x]]*Table2[[#This Row],[left]]</f>
        <v>302.49192249999999</v>
      </c>
      <c r="T545" s="1">
        <f>Table2[[#This Row],[y2]]-Table2[[#This Row],[y]]*Table2[[#This Row],[left]]</f>
        <v>232.6787625</v>
      </c>
      <c r="U545" s="3">
        <f>Table2[[#This Row],[x2]]+Table2[[#This Row],[x]]*Table2[[#This Row],[dry_line]]</f>
        <v>303.42532358</v>
      </c>
      <c r="V545" s="3">
        <f>Table2[[#This Row],[y2]]+Table2[[#This Row],[y]]*Table2[[#This Row],[dry_line]]</f>
        <v>242.4908087</v>
      </c>
      <c r="W545" s="3">
        <f>Table2[[#This Row],[z2]]+Table2[[#This Row],[z]]*Table2[[#This Row],[dry_line]]</f>
        <v>0.63556037999999992</v>
      </c>
      <c r="X545" s="3">
        <f>-Table2[[#This Row],[right3]]+Table2[[#This Row],[dry_line]]</f>
        <v>-2.5686</v>
      </c>
      <c r="Y545" s="3">
        <f>Table2[[#This Row],[left]]+Table2[[#This Row],[dry_line]]</f>
        <v>9.8564000000000007</v>
      </c>
    </row>
    <row r="546" spans="1:25" hidden="1" x14ac:dyDescent="0.25">
      <c r="A546">
        <v>544</v>
      </c>
      <c r="B546" t="b">
        <f>AND(Table2[[#This Row],[Row Labels]]&gt;=Sheet5!$J$43,Table2[[#This Row],[Row Labels]]&lt;=Sheet5!$K$43)</f>
        <v>0</v>
      </c>
      <c r="C546">
        <v>4.17</v>
      </c>
      <c r="D546">
        <f>-Table2[[#This Row],[dry_line]]</f>
        <v>-4.17</v>
      </c>
      <c r="E546">
        <v>5.6463999999999999</v>
      </c>
      <c r="F546">
        <v>8.4900000000000003E-2</v>
      </c>
      <c r="G546">
        <v>0.99639999999999995</v>
      </c>
      <c r="H546">
        <v>5.7000000000000002E-3</v>
      </c>
      <c r="I546">
        <v>297.95940000000002</v>
      </c>
      <c r="J546">
        <v>238.43549999999999</v>
      </c>
      <c r="K546">
        <v>0.6633</v>
      </c>
      <c r="L546">
        <v>1</v>
      </c>
      <c r="M546">
        <v>2703.3940000000002</v>
      </c>
      <c r="N546">
        <f>-Table2[[#This Row],[right3]]</f>
        <v>-6.875</v>
      </c>
      <c r="O546">
        <v>5.3</v>
      </c>
      <c r="P546">
        <v>6.875</v>
      </c>
      <c r="Q546">
        <f>Table2[[#This Row],[x2]]+Table2[[#This Row],[x]]*Table2[[#This Row],[right3]]</f>
        <v>298.54308750000001</v>
      </c>
      <c r="R546">
        <f>Table2[[#This Row],[y2]]+Table2[[#This Row],[y]]*Table2[[#This Row],[right3]]</f>
        <v>245.28574999999998</v>
      </c>
      <c r="S546" s="1">
        <f>Table2[[#This Row],[x2]]-Table2[[#This Row],[x]]*Table2[[#This Row],[left]]</f>
        <v>297.50943000000001</v>
      </c>
      <c r="T546" s="1">
        <f>Table2[[#This Row],[y2]]-Table2[[#This Row],[y]]*Table2[[#This Row],[left]]</f>
        <v>233.15457999999998</v>
      </c>
      <c r="U546" s="3">
        <f>Table2[[#This Row],[x2]]+Table2[[#This Row],[x]]*Table2[[#This Row],[dry_line]]</f>
        <v>298.31343300000003</v>
      </c>
      <c r="V546" s="3">
        <f>Table2[[#This Row],[y2]]+Table2[[#This Row],[y]]*Table2[[#This Row],[dry_line]]</f>
        <v>242.59048799999999</v>
      </c>
      <c r="W546" s="3">
        <f>Table2[[#This Row],[z2]]+Table2[[#This Row],[z]]*Table2[[#This Row],[dry_line]]</f>
        <v>0.68706900000000004</v>
      </c>
      <c r="X546" s="3">
        <f>-Table2[[#This Row],[right3]]+Table2[[#This Row],[dry_line]]</f>
        <v>-2.7050000000000001</v>
      </c>
      <c r="Y546" s="3">
        <f>Table2[[#This Row],[left]]+Table2[[#This Row],[dry_line]]</f>
        <v>9.4699999999999989</v>
      </c>
    </row>
    <row r="547" spans="1:25" hidden="1" x14ac:dyDescent="0.25">
      <c r="A547">
        <v>545</v>
      </c>
      <c r="B547" t="b">
        <f>AND(Table2[[#This Row],[Row Labels]]&gt;=Sheet5!$J$43,Table2[[#This Row],[Row Labels]]&lt;=Sheet5!$K$43)</f>
        <v>0</v>
      </c>
      <c r="C547">
        <v>3.7953000000000001</v>
      </c>
      <c r="D547">
        <f>-Table2[[#This Row],[dry_line]]</f>
        <v>-3.7953000000000001</v>
      </c>
      <c r="E547">
        <v>5.1760000000000002</v>
      </c>
      <c r="F547">
        <v>7.3300000000000004E-2</v>
      </c>
      <c r="G547">
        <v>0.99729999999999996</v>
      </c>
      <c r="H547">
        <v>4.3E-3</v>
      </c>
      <c r="I547">
        <v>292.74829999999997</v>
      </c>
      <c r="J547">
        <v>238.8519</v>
      </c>
      <c r="K547">
        <v>0.71189999999999998</v>
      </c>
      <c r="L547">
        <v>1</v>
      </c>
      <c r="M547">
        <v>2708.6219999999994</v>
      </c>
      <c r="N547">
        <f>-Table2[[#This Row],[right3]]</f>
        <v>-6.6749999999999998</v>
      </c>
      <c r="O547">
        <v>5.35</v>
      </c>
      <c r="P547">
        <v>6.6749999999999998</v>
      </c>
      <c r="Q547">
        <f>Table2[[#This Row],[x2]]+Table2[[#This Row],[x]]*Table2[[#This Row],[right3]]</f>
        <v>293.23757749999999</v>
      </c>
      <c r="R547">
        <f>Table2[[#This Row],[y2]]+Table2[[#This Row],[y]]*Table2[[#This Row],[right3]]</f>
        <v>245.50887750000001</v>
      </c>
      <c r="S547" s="1">
        <f>Table2[[#This Row],[x2]]-Table2[[#This Row],[x]]*Table2[[#This Row],[left]]</f>
        <v>292.35614499999997</v>
      </c>
      <c r="T547" s="1">
        <f>Table2[[#This Row],[y2]]-Table2[[#This Row],[y]]*Table2[[#This Row],[left]]</f>
        <v>233.516345</v>
      </c>
      <c r="U547" s="3">
        <f>Table2[[#This Row],[x2]]+Table2[[#This Row],[x]]*Table2[[#This Row],[dry_line]]</f>
        <v>293.02649548999995</v>
      </c>
      <c r="V547" s="3">
        <f>Table2[[#This Row],[y2]]+Table2[[#This Row],[y]]*Table2[[#This Row],[dry_line]]</f>
        <v>242.63695268999999</v>
      </c>
      <c r="W547" s="3">
        <f>Table2[[#This Row],[z2]]+Table2[[#This Row],[z]]*Table2[[#This Row],[dry_line]]</f>
        <v>0.72821979000000003</v>
      </c>
      <c r="X547" s="3">
        <f>-Table2[[#This Row],[right3]]+Table2[[#This Row],[dry_line]]</f>
        <v>-2.8796999999999997</v>
      </c>
      <c r="Y547" s="3">
        <f>Table2[[#This Row],[left]]+Table2[[#This Row],[dry_line]]</f>
        <v>9.1452999999999989</v>
      </c>
    </row>
    <row r="548" spans="1:25" hidden="1" x14ac:dyDescent="0.25">
      <c r="A548">
        <v>546</v>
      </c>
      <c r="B548" t="b">
        <f>AND(Table2[[#This Row],[Row Labels]]&gt;=Sheet5!$J$43,Table2[[#This Row],[Row Labels]]&lt;=Sheet5!$K$43)</f>
        <v>0</v>
      </c>
      <c r="C548">
        <v>3.4500999999999999</v>
      </c>
      <c r="D548">
        <f>-Table2[[#This Row],[dry_line]]</f>
        <v>-3.4500999999999999</v>
      </c>
      <c r="E548">
        <v>4.6958000000000002</v>
      </c>
      <c r="F548">
        <v>6.1199999999999997E-2</v>
      </c>
      <c r="G548">
        <v>0.99809999999999999</v>
      </c>
      <c r="H548">
        <v>3.0000000000000001E-3</v>
      </c>
      <c r="I548">
        <v>287.6857</v>
      </c>
      <c r="J548">
        <v>239.19040000000001</v>
      </c>
      <c r="K548">
        <v>0.75080000000000002</v>
      </c>
      <c r="L548">
        <v>1</v>
      </c>
      <c r="M548">
        <v>2713.6959999999999</v>
      </c>
      <c r="N548">
        <f>-Table2[[#This Row],[right3]]</f>
        <v>-6.5</v>
      </c>
      <c r="O548">
        <v>5.5</v>
      </c>
      <c r="P548">
        <v>6.5</v>
      </c>
      <c r="Q548">
        <f>Table2[[#This Row],[x2]]+Table2[[#This Row],[x]]*Table2[[#This Row],[right3]]</f>
        <v>288.08350000000002</v>
      </c>
      <c r="R548">
        <f>Table2[[#This Row],[y2]]+Table2[[#This Row],[y]]*Table2[[#This Row],[right3]]</f>
        <v>245.67805000000001</v>
      </c>
      <c r="S548" s="1">
        <f>Table2[[#This Row],[x2]]-Table2[[#This Row],[x]]*Table2[[#This Row],[left]]</f>
        <v>287.34910000000002</v>
      </c>
      <c r="T548" s="1">
        <f>Table2[[#This Row],[y2]]-Table2[[#This Row],[y]]*Table2[[#This Row],[left]]</f>
        <v>233.70085</v>
      </c>
      <c r="U548" s="3">
        <f>Table2[[#This Row],[x2]]+Table2[[#This Row],[x]]*Table2[[#This Row],[dry_line]]</f>
        <v>287.89684612000002</v>
      </c>
      <c r="V548" s="3">
        <f>Table2[[#This Row],[y2]]+Table2[[#This Row],[y]]*Table2[[#This Row],[dry_line]]</f>
        <v>242.63394481</v>
      </c>
      <c r="W548" s="3">
        <f>Table2[[#This Row],[z2]]+Table2[[#This Row],[z]]*Table2[[#This Row],[dry_line]]</f>
        <v>0.76115030000000006</v>
      </c>
      <c r="X548" s="3">
        <f>-Table2[[#This Row],[right3]]+Table2[[#This Row],[dry_line]]</f>
        <v>-3.0499000000000001</v>
      </c>
      <c r="Y548" s="3">
        <f>Table2[[#This Row],[left]]+Table2[[#This Row],[dry_line]]</f>
        <v>8.9500999999999991</v>
      </c>
    </row>
    <row r="549" spans="1:25" hidden="1" x14ac:dyDescent="0.25">
      <c r="A549">
        <v>547</v>
      </c>
      <c r="B549" t="b">
        <f>AND(Table2[[#This Row],[Row Labels]]&gt;=Sheet5!$J$43,Table2[[#This Row],[Row Labels]]&lt;=Sheet5!$K$43)</f>
        <v>0</v>
      </c>
      <c r="C549">
        <v>3.1208999999999998</v>
      </c>
      <c r="D549">
        <f>-Table2[[#This Row],[dry_line]]</f>
        <v>-3.1208999999999998</v>
      </c>
      <c r="E549">
        <v>4.2164999999999999</v>
      </c>
      <c r="F549">
        <v>5.0599999999999999E-2</v>
      </c>
      <c r="G549">
        <v>0.99870000000000003</v>
      </c>
      <c r="H549">
        <v>1.6999999999999999E-3</v>
      </c>
      <c r="I549">
        <v>282.6189</v>
      </c>
      <c r="J549">
        <v>239.47290000000001</v>
      </c>
      <c r="K549">
        <v>0.78710000000000002</v>
      </c>
      <c r="L549">
        <v>1</v>
      </c>
      <c r="M549">
        <v>2718.7710000000006</v>
      </c>
      <c r="N549">
        <f>-Table2[[#This Row],[right3]]</f>
        <v>-6.35</v>
      </c>
      <c r="O549">
        <v>5.625</v>
      </c>
      <c r="P549">
        <v>6.35</v>
      </c>
      <c r="Q549">
        <f>Table2[[#This Row],[x2]]+Table2[[#This Row],[x]]*Table2[[#This Row],[right3]]</f>
        <v>282.94020999999998</v>
      </c>
      <c r="R549">
        <f>Table2[[#This Row],[y2]]+Table2[[#This Row],[y]]*Table2[[#This Row],[right3]]</f>
        <v>245.81464500000001</v>
      </c>
      <c r="S549" s="1">
        <f>Table2[[#This Row],[x2]]-Table2[[#This Row],[x]]*Table2[[#This Row],[left]]</f>
        <v>282.33427499999999</v>
      </c>
      <c r="T549" s="1">
        <f>Table2[[#This Row],[y2]]-Table2[[#This Row],[y]]*Table2[[#This Row],[left]]</f>
        <v>233.85521250000002</v>
      </c>
      <c r="U549" s="3">
        <f>Table2[[#This Row],[x2]]+Table2[[#This Row],[x]]*Table2[[#This Row],[dry_line]]</f>
        <v>282.77681754000002</v>
      </c>
      <c r="V549" s="3">
        <f>Table2[[#This Row],[y2]]+Table2[[#This Row],[y]]*Table2[[#This Row],[dry_line]]</f>
        <v>242.58974283000001</v>
      </c>
      <c r="W549" s="3">
        <f>Table2[[#This Row],[z2]]+Table2[[#This Row],[z]]*Table2[[#This Row],[dry_line]]</f>
        <v>0.79240553000000002</v>
      </c>
      <c r="X549" s="3">
        <f>-Table2[[#This Row],[right3]]+Table2[[#This Row],[dry_line]]</f>
        <v>-3.2290999999999999</v>
      </c>
      <c r="Y549" s="3">
        <f>Table2[[#This Row],[left]]+Table2[[#This Row],[dry_line]]</f>
        <v>8.7458999999999989</v>
      </c>
    </row>
    <row r="550" spans="1:25" hidden="1" x14ac:dyDescent="0.25">
      <c r="A550">
        <v>548</v>
      </c>
      <c r="B550" t="b">
        <f>AND(Table2[[#This Row],[Row Labels]]&gt;=Sheet5!$J$43,Table2[[#This Row],[Row Labels]]&lt;=Sheet5!$K$43)</f>
        <v>0</v>
      </c>
      <c r="C550">
        <v>2.8319000000000001</v>
      </c>
      <c r="D550">
        <f>-Table2[[#This Row],[dry_line]]</f>
        <v>-2.8319000000000001</v>
      </c>
      <c r="E550">
        <v>3.7625000000000002</v>
      </c>
      <c r="F550">
        <v>4.02E-2</v>
      </c>
      <c r="G550">
        <v>0.99919999999999998</v>
      </c>
      <c r="H550">
        <v>1.2999999999999999E-3</v>
      </c>
      <c r="I550">
        <v>277.55180000000001</v>
      </c>
      <c r="J550">
        <v>239.70339999999999</v>
      </c>
      <c r="K550">
        <v>0.80669999999999997</v>
      </c>
      <c r="L550">
        <v>1</v>
      </c>
      <c r="M550">
        <v>2723.8430000000008</v>
      </c>
      <c r="N550">
        <f>-Table2[[#This Row],[right3]]</f>
        <v>-6.2249999999999996</v>
      </c>
      <c r="O550">
        <v>5.75</v>
      </c>
      <c r="P550">
        <v>6.2249999999999996</v>
      </c>
      <c r="Q550">
        <f>Table2[[#This Row],[x2]]+Table2[[#This Row],[x]]*Table2[[#This Row],[right3]]</f>
        <v>277.80204500000002</v>
      </c>
      <c r="R550">
        <f>Table2[[#This Row],[y2]]+Table2[[#This Row],[y]]*Table2[[#This Row],[right3]]</f>
        <v>245.92341999999999</v>
      </c>
      <c r="S550" s="1">
        <f>Table2[[#This Row],[x2]]-Table2[[#This Row],[x]]*Table2[[#This Row],[left]]</f>
        <v>277.32065</v>
      </c>
      <c r="T550" s="1">
        <f>Table2[[#This Row],[y2]]-Table2[[#This Row],[y]]*Table2[[#This Row],[left]]</f>
        <v>233.958</v>
      </c>
      <c r="U550" s="3">
        <f>Table2[[#This Row],[x2]]+Table2[[#This Row],[x]]*Table2[[#This Row],[dry_line]]</f>
        <v>277.66564238000001</v>
      </c>
      <c r="V550" s="3">
        <f>Table2[[#This Row],[y2]]+Table2[[#This Row],[y]]*Table2[[#This Row],[dry_line]]</f>
        <v>242.53303448</v>
      </c>
      <c r="W550" s="3">
        <f>Table2[[#This Row],[z2]]+Table2[[#This Row],[z]]*Table2[[#This Row],[dry_line]]</f>
        <v>0.81038146999999994</v>
      </c>
      <c r="X550" s="3">
        <f>-Table2[[#This Row],[right3]]+Table2[[#This Row],[dry_line]]</f>
        <v>-3.3930999999999996</v>
      </c>
      <c r="Y550" s="3">
        <f>Table2[[#This Row],[left]]+Table2[[#This Row],[dry_line]]</f>
        <v>8.581900000000001</v>
      </c>
    </row>
    <row r="551" spans="1:25" hidden="1" x14ac:dyDescent="0.25">
      <c r="A551">
        <v>549</v>
      </c>
      <c r="B551" t="b">
        <f>AND(Table2[[#This Row],[Row Labels]]&gt;=Sheet5!$J$43,Table2[[#This Row],[Row Labels]]&lt;=Sheet5!$K$43)</f>
        <v>0</v>
      </c>
      <c r="C551">
        <v>2.5768</v>
      </c>
      <c r="D551">
        <f>-Table2[[#This Row],[dry_line]]</f>
        <v>-2.5768</v>
      </c>
      <c r="E551">
        <v>3.3347000000000002</v>
      </c>
      <c r="F551">
        <v>2.93E-2</v>
      </c>
      <c r="G551">
        <v>0.99960000000000004</v>
      </c>
      <c r="H551">
        <v>8.9999999999999998E-4</v>
      </c>
      <c r="I551">
        <v>272.40260000000001</v>
      </c>
      <c r="J551">
        <v>239.88390000000001</v>
      </c>
      <c r="K551">
        <v>0.81620000000000004</v>
      </c>
      <c r="L551">
        <v>1</v>
      </c>
      <c r="M551">
        <v>2728.9950000000008</v>
      </c>
      <c r="N551">
        <f>-Table2[[#This Row],[right3]]</f>
        <v>-11.285</v>
      </c>
      <c r="O551">
        <v>5.85</v>
      </c>
      <c r="P551">
        <v>11.285</v>
      </c>
      <c r="Q551">
        <f>Table2[[#This Row],[x2]]+Table2[[#This Row],[x]]*Table2[[#This Row],[right3]]</f>
        <v>272.7332505</v>
      </c>
      <c r="R551">
        <f>Table2[[#This Row],[y2]]+Table2[[#This Row],[y]]*Table2[[#This Row],[right3]]</f>
        <v>251.16438600000001</v>
      </c>
      <c r="S551" s="1">
        <f>Table2[[#This Row],[x2]]-Table2[[#This Row],[x]]*Table2[[#This Row],[left]]</f>
        <v>272.23119500000001</v>
      </c>
      <c r="T551" s="1">
        <f>Table2[[#This Row],[y2]]-Table2[[#This Row],[y]]*Table2[[#This Row],[left]]</f>
        <v>234.03624000000002</v>
      </c>
      <c r="U551" s="3">
        <f>Table2[[#This Row],[x2]]+Table2[[#This Row],[x]]*Table2[[#This Row],[dry_line]]</f>
        <v>272.47810024</v>
      </c>
      <c r="V551" s="3">
        <f>Table2[[#This Row],[y2]]+Table2[[#This Row],[y]]*Table2[[#This Row],[dry_line]]</f>
        <v>242.45966928000001</v>
      </c>
      <c r="W551" s="3">
        <f>Table2[[#This Row],[z2]]+Table2[[#This Row],[z]]*Table2[[#This Row],[dry_line]]</f>
        <v>0.81851912000000004</v>
      </c>
      <c r="X551" s="3">
        <f>-Table2[[#This Row],[right3]]+Table2[[#This Row],[dry_line]]</f>
        <v>-8.7081999999999997</v>
      </c>
      <c r="Y551" s="3">
        <f>Table2[[#This Row],[left]]+Table2[[#This Row],[dry_line]]</f>
        <v>8.4268000000000001</v>
      </c>
    </row>
    <row r="552" spans="1:25" hidden="1" x14ac:dyDescent="0.25">
      <c r="A552">
        <v>550</v>
      </c>
      <c r="B552" t="b">
        <f>AND(Table2[[#This Row],[Row Labels]]&gt;=Sheet5!$J$43,Table2[[#This Row],[Row Labels]]&lt;=Sheet5!$K$43)</f>
        <v>0</v>
      </c>
      <c r="C552">
        <v>2.4123999999999999</v>
      </c>
      <c r="D552">
        <f>-Table2[[#This Row],[dry_line]]</f>
        <v>-2.4123999999999999</v>
      </c>
      <c r="E552">
        <v>2.9392999999999998</v>
      </c>
      <c r="F552">
        <v>1.8499999999999999E-2</v>
      </c>
      <c r="G552">
        <v>0.99980000000000002</v>
      </c>
      <c r="H552">
        <v>2.9999999999999997E-4</v>
      </c>
      <c r="I552">
        <v>267.17259999999999</v>
      </c>
      <c r="J552">
        <v>240.00800000000001</v>
      </c>
      <c r="K552">
        <v>0.83160000000000001</v>
      </c>
      <c r="L552">
        <v>1</v>
      </c>
      <c r="M552">
        <v>2734.2270000000008</v>
      </c>
      <c r="N552">
        <f>-Table2[[#This Row],[right3]]</f>
        <v>-12.1</v>
      </c>
      <c r="O552">
        <v>5.9249999999999998</v>
      </c>
      <c r="P552">
        <v>12.1</v>
      </c>
      <c r="Q552">
        <f>Table2[[#This Row],[x2]]+Table2[[#This Row],[x]]*Table2[[#This Row],[right3]]</f>
        <v>267.39645000000002</v>
      </c>
      <c r="R552">
        <f>Table2[[#This Row],[y2]]+Table2[[#This Row],[y]]*Table2[[#This Row],[right3]]</f>
        <v>252.10558</v>
      </c>
      <c r="S552" s="1">
        <f>Table2[[#This Row],[x2]]-Table2[[#This Row],[x]]*Table2[[#This Row],[left]]</f>
        <v>267.06298749999996</v>
      </c>
      <c r="T552" s="1">
        <f>Table2[[#This Row],[y2]]-Table2[[#This Row],[y]]*Table2[[#This Row],[left]]</f>
        <v>234.08418500000002</v>
      </c>
      <c r="U552" s="3">
        <f>Table2[[#This Row],[x2]]+Table2[[#This Row],[x]]*Table2[[#This Row],[dry_line]]</f>
        <v>267.21722940000001</v>
      </c>
      <c r="V552" s="3">
        <f>Table2[[#This Row],[y2]]+Table2[[#This Row],[y]]*Table2[[#This Row],[dry_line]]</f>
        <v>242.41991752000001</v>
      </c>
      <c r="W552" s="3">
        <f>Table2[[#This Row],[z2]]+Table2[[#This Row],[z]]*Table2[[#This Row],[dry_line]]</f>
        <v>0.83232371999999999</v>
      </c>
      <c r="X552" s="3">
        <f>-Table2[[#This Row],[right3]]+Table2[[#This Row],[dry_line]]</f>
        <v>-9.6875999999999998</v>
      </c>
      <c r="Y552" s="3">
        <f>Table2[[#This Row],[left]]+Table2[[#This Row],[dry_line]]</f>
        <v>8.3373999999999988</v>
      </c>
    </row>
    <row r="553" spans="1:25" hidden="1" x14ac:dyDescent="0.25">
      <c r="A553">
        <v>551</v>
      </c>
      <c r="B553" t="b">
        <f>AND(Table2[[#This Row],[Row Labels]]&gt;=Sheet5!$J$43,Table2[[#This Row],[Row Labels]]&lt;=Sheet5!$K$43)</f>
        <v>0</v>
      </c>
      <c r="C553">
        <v>2.2858999999999998</v>
      </c>
      <c r="D553">
        <f>-Table2[[#This Row],[dry_line]]</f>
        <v>-2.2858999999999998</v>
      </c>
      <c r="E553">
        <v>2.5851999999999999</v>
      </c>
      <c r="F553">
        <v>8.6999999999999994E-3</v>
      </c>
      <c r="G553">
        <v>1</v>
      </c>
      <c r="H553">
        <v>-2.9999999999999997E-4</v>
      </c>
      <c r="I553">
        <v>262.04059999999998</v>
      </c>
      <c r="J553">
        <v>240.0761</v>
      </c>
      <c r="K553">
        <v>0.84460000000000002</v>
      </c>
      <c r="L553">
        <v>1</v>
      </c>
      <c r="M553">
        <v>2739.3590000000004</v>
      </c>
      <c r="N553">
        <f>-Table2[[#This Row],[right3]]</f>
        <v>-8.8000000000000007</v>
      </c>
      <c r="O553">
        <v>6</v>
      </c>
      <c r="P553">
        <v>8.8000000000000007</v>
      </c>
      <c r="Q553">
        <f>Table2[[#This Row],[x2]]+Table2[[#This Row],[x]]*Table2[[#This Row],[right3]]</f>
        <v>262.11715999999996</v>
      </c>
      <c r="R553">
        <f>Table2[[#This Row],[y2]]+Table2[[#This Row],[y]]*Table2[[#This Row],[right3]]</f>
        <v>248.87610000000001</v>
      </c>
      <c r="S553" s="1">
        <f>Table2[[#This Row],[x2]]-Table2[[#This Row],[x]]*Table2[[#This Row],[left]]</f>
        <v>261.98839999999996</v>
      </c>
      <c r="T553" s="1">
        <f>Table2[[#This Row],[y2]]-Table2[[#This Row],[y]]*Table2[[#This Row],[left]]</f>
        <v>234.0761</v>
      </c>
      <c r="U553" s="3">
        <f>Table2[[#This Row],[x2]]+Table2[[#This Row],[x]]*Table2[[#This Row],[dry_line]]</f>
        <v>262.06048733</v>
      </c>
      <c r="V553" s="3">
        <f>Table2[[#This Row],[y2]]+Table2[[#This Row],[y]]*Table2[[#This Row],[dry_line]]</f>
        <v>242.36199999999999</v>
      </c>
      <c r="W553" s="3">
        <f>Table2[[#This Row],[z2]]+Table2[[#This Row],[z]]*Table2[[#This Row],[dry_line]]</f>
        <v>0.84391422999999999</v>
      </c>
      <c r="X553" s="3">
        <f>-Table2[[#This Row],[right3]]+Table2[[#This Row],[dry_line]]</f>
        <v>-6.5141000000000009</v>
      </c>
      <c r="Y553" s="3">
        <f>Table2[[#This Row],[left]]+Table2[[#This Row],[dry_line]]</f>
        <v>8.2858999999999998</v>
      </c>
    </row>
    <row r="554" spans="1:25" hidden="1" x14ac:dyDescent="0.25">
      <c r="A554">
        <v>552</v>
      </c>
      <c r="B554" t="b">
        <f>AND(Table2[[#This Row],[Row Labels]]&gt;=Sheet5!$J$43,Table2[[#This Row],[Row Labels]]&lt;=Sheet5!$K$43)</f>
        <v>0</v>
      </c>
      <c r="C554">
        <v>2.1879</v>
      </c>
      <c r="D554">
        <f>-Table2[[#This Row],[dry_line]]</f>
        <v>-2.1879</v>
      </c>
      <c r="E554">
        <v>2.2660999999999998</v>
      </c>
      <c r="F554">
        <v>-1E-3</v>
      </c>
      <c r="G554">
        <v>1</v>
      </c>
      <c r="H554">
        <v>-4.0000000000000002E-4</v>
      </c>
      <c r="I554">
        <v>257.01490000000001</v>
      </c>
      <c r="J554">
        <v>240.09649999999999</v>
      </c>
      <c r="K554">
        <v>0.84599999999999997</v>
      </c>
      <c r="L554">
        <v>1</v>
      </c>
      <c r="M554">
        <v>2744.3850000000002</v>
      </c>
      <c r="N554">
        <f>-Table2[[#This Row],[right3]]</f>
        <v>-6.7750000000000004</v>
      </c>
      <c r="O554">
        <v>6.05</v>
      </c>
      <c r="P554">
        <v>6.7750000000000004</v>
      </c>
      <c r="Q554">
        <f>Table2[[#This Row],[x2]]+Table2[[#This Row],[x]]*Table2[[#This Row],[right3]]</f>
        <v>257.00812500000001</v>
      </c>
      <c r="R554">
        <f>Table2[[#This Row],[y2]]+Table2[[#This Row],[y]]*Table2[[#This Row],[right3]]</f>
        <v>246.8715</v>
      </c>
      <c r="S554" s="1">
        <f>Table2[[#This Row],[x2]]-Table2[[#This Row],[x]]*Table2[[#This Row],[left]]</f>
        <v>257.02095000000003</v>
      </c>
      <c r="T554" s="1">
        <f>Table2[[#This Row],[y2]]-Table2[[#This Row],[y]]*Table2[[#This Row],[left]]</f>
        <v>234.04649999999998</v>
      </c>
      <c r="U554" s="3">
        <f>Table2[[#This Row],[x2]]+Table2[[#This Row],[x]]*Table2[[#This Row],[dry_line]]</f>
        <v>257.01271209999999</v>
      </c>
      <c r="V554" s="3">
        <f>Table2[[#This Row],[y2]]+Table2[[#This Row],[y]]*Table2[[#This Row],[dry_line]]</f>
        <v>242.28440000000001</v>
      </c>
      <c r="W554" s="3">
        <f>Table2[[#This Row],[z2]]+Table2[[#This Row],[z]]*Table2[[#This Row],[dry_line]]</f>
        <v>0.84512483999999999</v>
      </c>
      <c r="X554" s="3">
        <f>-Table2[[#This Row],[right3]]+Table2[[#This Row],[dry_line]]</f>
        <v>-4.5871000000000004</v>
      </c>
      <c r="Y554" s="3">
        <f>Table2[[#This Row],[left]]+Table2[[#This Row],[dry_line]]</f>
        <v>8.2378999999999998</v>
      </c>
    </row>
    <row r="555" spans="1:25" hidden="1" x14ac:dyDescent="0.25">
      <c r="A555">
        <v>553</v>
      </c>
      <c r="B555" t="b">
        <f>AND(Table2[[#This Row],[Row Labels]]&gt;=Sheet5!$J$43,Table2[[#This Row],[Row Labels]]&lt;=Sheet5!$K$43)</f>
        <v>0</v>
      </c>
      <c r="C555">
        <v>2.1027</v>
      </c>
      <c r="D555">
        <f>-Table2[[#This Row],[dry_line]]</f>
        <v>-2.1027</v>
      </c>
      <c r="E555">
        <v>1.9694</v>
      </c>
      <c r="F555">
        <v>-1.09E-2</v>
      </c>
      <c r="G555">
        <v>0.99990000000000001</v>
      </c>
      <c r="H555">
        <v>4.0000000000000002E-4</v>
      </c>
      <c r="I555">
        <v>251.92150000000001</v>
      </c>
      <c r="J555">
        <v>240.06630000000001</v>
      </c>
      <c r="K555">
        <v>0.85060000000000002</v>
      </c>
      <c r="L555">
        <v>1</v>
      </c>
      <c r="M555">
        <v>2749.4789999999994</v>
      </c>
      <c r="N555">
        <f>-Table2[[#This Row],[right3]]</f>
        <v>-5.875</v>
      </c>
      <c r="O555">
        <v>6.0750000000000002</v>
      </c>
      <c r="P555">
        <v>5.875</v>
      </c>
      <c r="Q555">
        <f>Table2[[#This Row],[x2]]+Table2[[#This Row],[x]]*Table2[[#This Row],[right3]]</f>
        <v>251.8574625</v>
      </c>
      <c r="R555">
        <f>Table2[[#This Row],[y2]]+Table2[[#This Row],[y]]*Table2[[#This Row],[right3]]</f>
        <v>245.94071250000002</v>
      </c>
      <c r="S555" s="1">
        <f>Table2[[#This Row],[x2]]-Table2[[#This Row],[x]]*Table2[[#This Row],[left]]</f>
        <v>251.9877175</v>
      </c>
      <c r="T555" s="1">
        <f>Table2[[#This Row],[y2]]-Table2[[#This Row],[y]]*Table2[[#This Row],[left]]</f>
        <v>233.99190750000002</v>
      </c>
      <c r="U555" s="3">
        <f>Table2[[#This Row],[x2]]+Table2[[#This Row],[x]]*Table2[[#This Row],[dry_line]]</f>
        <v>251.89858057000001</v>
      </c>
      <c r="V555" s="3">
        <f>Table2[[#This Row],[y2]]+Table2[[#This Row],[y]]*Table2[[#This Row],[dry_line]]</f>
        <v>242.16878973000001</v>
      </c>
      <c r="W555" s="3">
        <f>Table2[[#This Row],[z2]]+Table2[[#This Row],[z]]*Table2[[#This Row],[dry_line]]</f>
        <v>0.85144108000000007</v>
      </c>
      <c r="X555" s="3">
        <f>-Table2[[#This Row],[right3]]+Table2[[#This Row],[dry_line]]</f>
        <v>-3.7723</v>
      </c>
      <c r="Y555" s="3">
        <f>Table2[[#This Row],[left]]+Table2[[#This Row],[dry_line]]</f>
        <v>8.1776999999999997</v>
      </c>
    </row>
    <row r="556" spans="1:25" hidden="1" x14ac:dyDescent="0.25">
      <c r="A556">
        <v>554</v>
      </c>
      <c r="B556" t="b">
        <f>AND(Table2[[#This Row],[Row Labels]]&gt;=Sheet5!$J$43,Table2[[#This Row],[Row Labels]]&lt;=Sheet5!$K$43)</f>
        <v>0</v>
      </c>
      <c r="C556">
        <v>2.0323000000000002</v>
      </c>
      <c r="D556">
        <f>-Table2[[#This Row],[dry_line]]</f>
        <v>-2.0323000000000002</v>
      </c>
      <c r="E556">
        <v>1.6851</v>
      </c>
      <c r="F556">
        <v>-1.9800000000000002E-2</v>
      </c>
      <c r="G556">
        <v>0.99980000000000002</v>
      </c>
      <c r="H556">
        <v>1E-3</v>
      </c>
      <c r="I556">
        <v>246.66820000000001</v>
      </c>
      <c r="J556">
        <v>239.98320000000001</v>
      </c>
      <c r="K556">
        <v>0.85289999999999999</v>
      </c>
      <c r="L556">
        <v>1</v>
      </c>
      <c r="M556">
        <v>2754.732</v>
      </c>
      <c r="N556">
        <f>-Table2[[#This Row],[right3]]</f>
        <v>-7.05</v>
      </c>
      <c r="O556">
        <v>6.1</v>
      </c>
      <c r="P556">
        <v>7.05</v>
      </c>
      <c r="Q556">
        <f>Table2[[#This Row],[x2]]+Table2[[#This Row],[x]]*Table2[[#This Row],[right3]]</f>
        <v>246.52861000000001</v>
      </c>
      <c r="R556">
        <f>Table2[[#This Row],[y2]]+Table2[[#This Row],[y]]*Table2[[#This Row],[right3]]</f>
        <v>247.03179</v>
      </c>
      <c r="S556" s="1">
        <f>Table2[[#This Row],[x2]]-Table2[[#This Row],[x]]*Table2[[#This Row],[left]]</f>
        <v>246.78898000000001</v>
      </c>
      <c r="T556" s="1">
        <f>Table2[[#This Row],[y2]]-Table2[[#This Row],[y]]*Table2[[#This Row],[left]]</f>
        <v>233.88442000000001</v>
      </c>
      <c r="U556" s="3">
        <f>Table2[[#This Row],[x2]]+Table2[[#This Row],[x]]*Table2[[#This Row],[dry_line]]</f>
        <v>246.62796046000003</v>
      </c>
      <c r="V556" s="3">
        <f>Table2[[#This Row],[y2]]+Table2[[#This Row],[y]]*Table2[[#This Row],[dry_line]]</f>
        <v>242.01509354000001</v>
      </c>
      <c r="W556" s="3">
        <f>Table2[[#This Row],[z2]]+Table2[[#This Row],[z]]*Table2[[#This Row],[dry_line]]</f>
        <v>0.85493229999999998</v>
      </c>
      <c r="X556" s="3">
        <f>-Table2[[#This Row],[right3]]+Table2[[#This Row],[dry_line]]</f>
        <v>-5.0176999999999996</v>
      </c>
      <c r="Y556" s="3">
        <f>Table2[[#This Row],[left]]+Table2[[#This Row],[dry_line]]</f>
        <v>8.1323000000000008</v>
      </c>
    </row>
    <row r="557" spans="1:25" hidden="1" x14ac:dyDescent="0.25">
      <c r="A557">
        <v>555</v>
      </c>
      <c r="B557" t="b">
        <f>AND(Table2[[#This Row],[Row Labels]]&gt;=Sheet5!$J$43,Table2[[#This Row],[Row Labels]]&lt;=Sheet5!$K$43)</f>
        <v>0</v>
      </c>
      <c r="C557">
        <v>1.9691000000000001</v>
      </c>
      <c r="D557">
        <f>-Table2[[#This Row],[dry_line]]</f>
        <v>-1.9691000000000001</v>
      </c>
      <c r="E557">
        <v>1.4220999999999999</v>
      </c>
      <c r="F557">
        <v>-2.8199999999999999E-2</v>
      </c>
      <c r="G557">
        <v>0.99960000000000004</v>
      </c>
      <c r="H557">
        <v>8.0000000000000004E-4</v>
      </c>
      <c r="I557">
        <v>241.62780000000001</v>
      </c>
      <c r="J557">
        <v>239.86199999999999</v>
      </c>
      <c r="K557">
        <v>0.85119999999999996</v>
      </c>
      <c r="L557">
        <v>1</v>
      </c>
      <c r="M557">
        <v>2759.7739999999994</v>
      </c>
      <c r="N557">
        <f>-Table2[[#This Row],[right3]]</f>
        <v>-10.975</v>
      </c>
      <c r="O557">
        <v>6.1</v>
      </c>
      <c r="P557">
        <v>10.975</v>
      </c>
      <c r="Q557">
        <f>Table2[[#This Row],[x2]]+Table2[[#This Row],[x]]*Table2[[#This Row],[right3]]</f>
        <v>241.31830500000001</v>
      </c>
      <c r="R557">
        <f>Table2[[#This Row],[y2]]+Table2[[#This Row],[y]]*Table2[[#This Row],[right3]]</f>
        <v>250.83260999999999</v>
      </c>
      <c r="S557" s="1">
        <f>Table2[[#This Row],[x2]]-Table2[[#This Row],[x]]*Table2[[#This Row],[left]]</f>
        <v>241.79982000000001</v>
      </c>
      <c r="T557" s="1">
        <f>Table2[[#This Row],[y2]]-Table2[[#This Row],[y]]*Table2[[#This Row],[left]]</f>
        <v>233.76444000000001</v>
      </c>
      <c r="U557" s="3">
        <f>Table2[[#This Row],[x2]]+Table2[[#This Row],[x]]*Table2[[#This Row],[dry_line]]</f>
        <v>241.57227138000002</v>
      </c>
      <c r="V557" s="3">
        <f>Table2[[#This Row],[y2]]+Table2[[#This Row],[y]]*Table2[[#This Row],[dry_line]]</f>
        <v>241.83031235999999</v>
      </c>
      <c r="W557" s="3">
        <f>Table2[[#This Row],[z2]]+Table2[[#This Row],[z]]*Table2[[#This Row],[dry_line]]</f>
        <v>0.85277527999999991</v>
      </c>
      <c r="X557" s="3">
        <f>-Table2[[#This Row],[right3]]+Table2[[#This Row],[dry_line]]</f>
        <v>-9.0059000000000005</v>
      </c>
      <c r="Y557" s="3">
        <f>Table2[[#This Row],[left]]+Table2[[#This Row],[dry_line]]</f>
        <v>8.0690999999999988</v>
      </c>
    </row>
    <row r="558" spans="1:25" hidden="1" x14ac:dyDescent="0.25">
      <c r="A558">
        <v>556</v>
      </c>
      <c r="B558" t="b">
        <f>AND(Table2[[#This Row],[Row Labels]]&gt;=Sheet5!$J$43,Table2[[#This Row],[Row Labels]]&lt;=Sheet5!$K$43)</f>
        <v>0</v>
      </c>
      <c r="C558">
        <v>1.9000999999999999</v>
      </c>
      <c r="D558">
        <f>-Table2[[#This Row],[dry_line]]</f>
        <v>-1.9000999999999999</v>
      </c>
      <c r="E558">
        <v>1.1605000000000001</v>
      </c>
      <c r="F558">
        <v>-3.6600000000000001E-2</v>
      </c>
      <c r="G558">
        <v>0.99929999999999997</v>
      </c>
      <c r="H558">
        <v>2.2000000000000001E-3</v>
      </c>
      <c r="I558">
        <v>236.52709999999999</v>
      </c>
      <c r="J558">
        <v>239.697</v>
      </c>
      <c r="K558">
        <v>0.8589</v>
      </c>
      <c r="L558">
        <v>1</v>
      </c>
      <c r="M558">
        <v>2764.8770000000004</v>
      </c>
      <c r="N558">
        <f>-Table2[[#This Row],[right3]]</f>
        <v>-17.282</v>
      </c>
      <c r="O558">
        <v>6.1</v>
      </c>
      <c r="P558">
        <v>17.282</v>
      </c>
      <c r="Q558">
        <f>Table2[[#This Row],[x2]]+Table2[[#This Row],[x]]*Table2[[#This Row],[right3]]</f>
        <v>235.89457879999998</v>
      </c>
      <c r="R558">
        <f>Table2[[#This Row],[y2]]+Table2[[#This Row],[y]]*Table2[[#This Row],[right3]]</f>
        <v>256.96690260000003</v>
      </c>
      <c r="S558" s="1">
        <f>Table2[[#This Row],[x2]]-Table2[[#This Row],[x]]*Table2[[#This Row],[left]]</f>
        <v>236.75036</v>
      </c>
      <c r="T558" s="1">
        <f>Table2[[#This Row],[y2]]-Table2[[#This Row],[y]]*Table2[[#This Row],[left]]</f>
        <v>233.60127</v>
      </c>
      <c r="U558" s="3">
        <f>Table2[[#This Row],[x2]]+Table2[[#This Row],[x]]*Table2[[#This Row],[dry_line]]</f>
        <v>236.45755634</v>
      </c>
      <c r="V558" s="3">
        <f>Table2[[#This Row],[y2]]+Table2[[#This Row],[y]]*Table2[[#This Row],[dry_line]]</f>
        <v>241.59576992999999</v>
      </c>
      <c r="W558" s="3">
        <f>Table2[[#This Row],[z2]]+Table2[[#This Row],[z]]*Table2[[#This Row],[dry_line]]</f>
        <v>0.86308021999999995</v>
      </c>
      <c r="X558" s="3">
        <f>-Table2[[#This Row],[right3]]+Table2[[#This Row],[dry_line]]</f>
        <v>-15.3819</v>
      </c>
      <c r="Y558" s="3">
        <f>Table2[[#This Row],[left]]+Table2[[#This Row],[dry_line]]</f>
        <v>8.0000999999999998</v>
      </c>
    </row>
    <row r="559" spans="1:25" hidden="1" x14ac:dyDescent="0.25">
      <c r="A559">
        <v>557</v>
      </c>
      <c r="B559" t="b">
        <f>AND(Table2[[#This Row],[Row Labels]]&gt;=Sheet5!$J$43,Table2[[#This Row],[Row Labels]]&lt;=Sheet5!$K$43)</f>
        <v>0</v>
      </c>
      <c r="C559">
        <v>1.851</v>
      </c>
      <c r="D559">
        <f>-Table2[[#This Row],[dry_line]]</f>
        <v>-1.851</v>
      </c>
      <c r="E559">
        <v>0.89600000000000002</v>
      </c>
      <c r="F559">
        <v>-4.4299999999999999E-2</v>
      </c>
      <c r="G559">
        <v>0.999</v>
      </c>
      <c r="H559">
        <v>2.0999999999999999E-3</v>
      </c>
      <c r="I559">
        <v>231.29230000000001</v>
      </c>
      <c r="J559">
        <v>239.4829</v>
      </c>
      <c r="K559">
        <v>0.85960000000000003</v>
      </c>
      <c r="L559">
        <v>1</v>
      </c>
      <c r="M559">
        <v>2770.1170000000002</v>
      </c>
      <c r="N559">
        <f>-Table2[[#This Row],[right3]]</f>
        <v>-30</v>
      </c>
      <c r="O559">
        <v>6.1</v>
      </c>
      <c r="P559">
        <v>30</v>
      </c>
      <c r="Q559">
        <f>Table2[[#This Row],[x2]]+Table2[[#This Row],[x]]*Table2[[#This Row],[right3]]</f>
        <v>229.9633</v>
      </c>
      <c r="R559">
        <f>Table2[[#This Row],[y2]]+Table2[[#This Row],[y]]*Table2[[#This Row],[right3]]</f>
        <v>269.4529</v>
      </c>
      <c r="S559" s="1">
        <f>Table2[[#This Row],[x2]]-Table2[[#This Row],[x]]*Table2[[#This Row],[left]]</f>
        <v>231.56253000000001</v>
      </c>
      <c r="T559" s="1">
        <f>Table2[[#This Row],[y2]]-Table2[[#This Row],[y]]*Table2[[#This Row],[left]]</f>
        <v>233.38900000000001</v>
      </c>
      <c r="U559" s="3">
        <f>Table2[[#This Row],[x2]]+Table2[[#This Row],[x]]*Table2[[#This Row],[dry_line]]</f>
        <v>231.2103007</v>
      </c>
      <c r="V559" s="3">
        <f>Table2[[#This Row],[y2]]+Table2[[#This Row],[y]]*Table2[[#This Row],[dry_line]]</f>
        <v>241.33204900000001</v>
      </c>
      <c r="W559" s="3">
        <f>Table2[[#This Row],[z2]]+Table2[[#This Row],[z]]*Table2[[#This Row],[dry_line]]</f>
        <v>0.86348710000000006</v>
      </c>
      <c r="X559" s="3">
        <f>-Table2[[#This Row],[right3]]+Table2[[#This Row],[dry_line]]</f>
        <v>-28.149000000000001</v>
      </c>
      <c r="Y559" s="3">
        <f>Table2[[#This Row],[left]]+Table2[[#This Row],[dry_line]]</f>
        <v>7.9509999999999996</v>
      </c>
    </row>
    <row r="560" spans="1:25" hidden="1" x14ac:dyDescent="0.25">
      <c r="A560">
        <v>558</v>
      </c>
      <c r="B560" t="b">
        <f>AND(Table2[[#This Row],[Row Labels]]&gt;=Sheet5!$J$43,Table2[[#This Row],[Row Labels]]&lt;=Sheet5!$K$43)</f>
        <v>0</v>
      </c>
      <c r="C560">
        <v>1.8342000000000001</v>
      </c>
      <c r="D560">
        <f>-Table2[[#This Row],[dry_line]]</f>
        <v>-1.8342000000000001</v>
      </c>
      <c r="E560">
        <v>0.64229999999999998</v>
      </c>
      <c r="F560">
        <v>-5.1400000000000001E-2</v>
      </c>
      <c r="G560">
        <v>0.99870000000000003</v>
      </c>
      <c r="H560">
        <v>-1.1999999999999999E-3</v>
      </c>
      <c r="I560">
        <v>226.21539999999999</v>
      </c>
      <c r="J560">
        <v>239.24</v>
      </c>
      <c r="K560">
        <v>0.84730000000000005</v>
      </c>
      <c r="L560">
        <v>1</v>
      </c>
      <c r="M560">
        <v>2775.1990000000005</v>
      </c>
      <c r="N560">
        <f>-Table2[[#This Row],[right3]]</f>
        <v>-30</v>
      </c>
      <c r="O560">
        <v>6.0750000000000002</v>
      </c>
      <c r="P560">
        <v>30</v>
      </c>
      <c r="Q560">
        <f>Table2[[#This Row],[x2]]+Table2[[#This Row],[x]]*Table2[[#This Row],[right3]]</f>
        <v>224.67339999999999</v>
      </c>
      <c r="R560">
        <f>Table2[[#This Row],[y2]]+Table2[[#This Row],[y]]*Table2[[#This Row],[right3]]</f>
        <v>269.20100000000002</v>
      </c>
      <c r="S560" s="1">
        <f>Table2[[#This Row],[x2]]-Table2[[#This Row],[x]]*Table2[[#This Row],[left]]</f>
        <v>226.52765499999998</v>
      </c>
      <c r="T560" s="1">
        <f>Table2[[#This Row],[y2]]-Table2[[#This Row],[y]]*Table2[[#This Row],[left]]</f>
        <v>233.1728975</v>
      </c>
      <c r="U560" s="3">
        <f>Table2[[#This Row],[x2]]+Table2[[#This Row],[x]]*Table2[[#This Row],[dry_line]]</f>
        <v>226.12112212</v>
      </c>
      <c r="V560" s="3">
        <f>Table2[[#This Row],[y2]]+Table2[[#This Row],[y]]*Table2[[#This Row],[dry_line]]</f>
        <v>241.07181554000002</v>
      </c>
      <c r="W560" s="3">
        <f>Table2[[#This Row],[z2]]+Table2[[#This Row],[z]]*Table2[[#This Row],[dry_line]]</f>
        <v>0.84509896000000007</v>
      </c>
      <c r="X560" s="3">
        <f>-Table2[[#This Row],[right3]]+Table2[[#This Row],[dry_line]]</f>
        <v>-28.165800000000001</v>
      </c>
      <c r="Y560" s="3">
        <f>Table2[[#This Row],[left]]+Table2[[#This Row],[dry_line]]</f>
        <v>7.9092000000000002</v>
      </c>
    </row>
    <row r="561" spans="1:25" hidden="1" x14ac:dyDescent="0.25">
      <c r="A561">
        <v>559</v>
      </c>
      <c r="B561" t="b">
        <f>AND(Table2[[#This Row],[Row Labels]]&gt;=Sheet5!$J$43,Table2[[#This Row],[Row Labels]]&lt;=Sheet5!$K$43)</f>
        <v>0</v>
      </c>
      <c r="C561">
        <v>1.8580000000000001</v>
      </c>
      <c r="D561">
        <f>-Table2[[#This Row],[dry_line]]</f>
        <v>-1.8580000000000001</v>
      </c>
      <c r="E561">
        <v>0.39450000000000002</v>
      </c>
      <c r="F561">
        <v>-5.8799999999999998E-2</v>
      </c>
      <c r="G561">
        <v>0.99829999999999997</v>
      </c>
      <c r="H561">
        <v>-1.6999999999999999E-3</v>
      </c>
      <c r="I561">
        <v>221.19200000000001</v>
      </c>
      <c r="J561">
        <v>238.9632</v>
      </c>
      <c r="K561">
        <v>0.84319999999999995</v>
      </c>
      <c r="L561">
        <v>1</v>
      </c>
      <c r="M561">
        <v>2780.2299999999996</v>
      </c>
      <c r="N561">
        <f>-Table2[[#This Row],[right3]]</f>
        <v>-30</v>
      </c>
      <c r="O561">
        <v>6.0750000000000002</v>
      </c>
      <c r="P561">
        <v>30</v>
      </c>
      <c r="Q561">
        <f>Table2[[#This Row],[x2]]+Table2[[#This Row],[x]]*Table2[[#This Row],[right3]]</f>
        <v>219.428</v>
      </c>
      <c r="R561">
        <f>Table2[[#This Row],[y2]]+Table2[[#This Row],[y]]*Table2[[#This Row],[right3]]</f>
        <v>268.91219999999998</v>
      </c>
      <c r="S561" s="1">
        <f>Table2[[#This Row],[x2]]-Table2[[#This Row],[x]]*Table2[[#This Row],[left]]</f>
        <v>221.54921000000002</v>
      </c>
      <c r="T561" s="1">
        <f>Table2[[#This Row],[y2]]-Table2[[#This Row],[y]]*Table2[[#This Row],[left]]</f>
        <v>232.8985275</v>
      </c>
      <c r="U561" s="3">
        <f>Table2[[#This Row],[x2]]+Table2[[#This Row],[x]]*Table2[[#This Row],[dry_line]]</f>
        <v>221.0827496</v>
      </c>
      <c r="V561" s="3">
        <f>Table2[[#This Row],[y2]]+Table2[[#This Row],[y]]*Table2[[#This Row],[dry_line]]</f>
        <v>240.8180414</v>
      </c>
      <c r="W561" s="3">
        <f>Table2[[#This Row],[z2]]+Table2[[#This Row],[z]]*Table2[[#This Row],[dry_line]]</f>
        <v>0.84004139999999994</v>
      </c>
      <c r="X561" s="3">
        <f>-Table2[[#This Row],[right3]]+Table2[[#This Row],[dry_line]]</f>
        <v>-28.141999999999999</v>
      </c>
      <c r="Y561" s="3">
        <f>Table2[[#This Row],[left]]+Table2[[#This Row],[dry_line]]</f>
        <v>7.9329999999999998</v>
      </c>
    </row>
    <row r="562" spans="1:25" hidden="1" x14ac:dyDescent="0.25">
      <c r="A562">
        <v>560</v>
      </c>
      <c r="B562" t="b">
        <f>AND(Table2[[#This Row],[Row Labels]]&gt;=Sheet5!$J$43,Table2[[#This Row],[Row Labels]]&lt;=Sheet5!$K$43)</f>
        <v>0</v>
      </c>
      <c r="C562">
        <v>1.8895999999999999</v>
      </c>
      <c r="D562">
        <f>-Table2[[#This Row],[dry_line]]</f>
        <v>-1.8895999999999999</v>
      </c>
      <c r="E562">
        <v>0.1457</v>
      </c>
      <c r="F562">
        <v>-6.5600000000000006E-2</v>
      </c>
      <c r="G562">
        <v>0.99780000000000002</v>
      </c>
      <c r="H562">
        <v>-5.0000000000000001E-4</v>
      </c>
      <c r="I562">
        <v>216.1276</v>
      </c>
      <c r="J562">
        <v>238.64609999999999</v>
      </c>
      <c r="K562">
        <v>0.84589999999999999</v>
      </c>
      <c r="L562">
        <v>1</v>
      </c>
      <c r="M562">
        <v>2785.3050000000003</v>
      </c>
      <c r="N562">
        <f>-Table2[[#This Row],[right3]]</f>
        <v>-30</v>
      </c>
      <c r="O562">
        <v>6.05</v>
      </c>
      <c r="P562">
        <v>30</v>
      </c>
      <c r="Q562">
        <f>Table2[[#This Row],[x2]]+Table2[[#This Row],[x]]*Table2[[#This Row],[right3]]</f>
        <v>214.15960000000001</v>
      </c>
      <c r="R562">
        <f>Table2[[#This Row],[y2]]+Table2[[#This Row],[y]]*Table2[[#This Row],[right3]]</f>
        <v>268.58010000000002</v>
      </c>
      <c r="S562" s="1">
        <f>Table2[[#This Row],[x2]]-Table2[[#This Row],[x]]*Table2[[#This Row],[left]]</f>
        <v>216.52448000000001</v>
      </c>
      <c r="T562" s="1">
        <f>Table2[[#This Row],[y2]]-Table2[[#This Row],[y]]*Table2[[#This Row],[left]]</f>
        <v>232.60941</v>
      </c>
      <c r="U562" s="3">
        <f>Table2[[#This Row],[x2]]+Table2[[#This Row],[x]]*Table2[[#This Row],[dry_line]]</f>
        <v>216.00364224</v>
      </c>
      <c r="V562" s="3">
        <f>Table2[[#This Row],[y2]]+Table2[[#This Row],[y]]*Table2[[#This Row],[dry_line]]</f>
        <v>240.53154287999999</v>
      </c>
      <c r="W562" s="3">
        <f>Table2[[#This Row],[z2]]+Table2[[#This Row],[z]]*Table2[[#This Row],[dry_line]]</f>
        <v>0.84495520000000002</v>
      </c>
      <c r="X562" s="3">
        <f>-Table2[[#This Row],[right3]]+Table2[[#This Row],[dry_line]]</f>
        <v>-28.110399999999998</v>
      </c>
      <c r="Y562" s="3">
        <f>Table2[[#This Row],[left]]+Table2[[#This Row],[dry_line]]</f>
        <v>7.9395999999999995</v>
      </c>
    </row>
    <row r="563" spans="1:25" hidden="1" x14ac:dyDescent="0.25">
      <c r="A563">
        <v>561</v>
      </c>
      <c r="B563" t="b">
        <f>AND(Table2[[#This Row],[Row Labels]]&gt;=Sheet5!$J$43,Table2[[#This Row],[Row Labels]]&lt;=Sheet5!$K$43)</f>
        <v>0</v>
      </c>
      <c r="C563">
        <v>1.9200999999999999</v>
      </c>
      <c r="D563">
        <f>-Table2[[#This Row],[dry_line]]</f>
        <v>-1.9200999999999999</v>
      </c>
      <c r="E563">
        <v>-0.1084</v>
      </c>
      <c r="F563">
        <v>-7.22E-2</v>
      </c>
      <c r="G563">
        <v>0.99739999999999995</v>
      </c>
      <c r="H563">
        <v>6.9999999999999999E-4</v>
      </c>
      <c r="I563">
        <v>211.02189999999999</v>
      </c>
      <c r="J563">
        <v>238.29429999999999</v>
      </c>
      <c r="K563">
        <v>0.85840000000000005</v>
      </c>
      <c r="L563">
        <v>1</v>
      </c>
      <c r="M563">
        <v>2790.4230000000007</v>
      </c>
      <c r="N563">
        <f>-Table2[[#This Row],[right3]]</f>
        <v>-30</v>
      </c>
      <c r="O563">
        <v>6.05</v>
      </c>
      <c r="P563">
        <v>30</v>
      </c>
      <c r="Q563">
        <f>Table2[[#This Row],[x2]]+Table2[[#This Row],[x]]*Table2[[#This Row],[right3]]</f>
        <v>208.85589999999999</v>
      </c>
      <c r="R563">
        <f>Table2[[#This Row],[y2]]+Table2[[#This Row],[y]]*Table2[[#This Row],[right3]]</f>
        <v>268.21629999999999</v>
      </c>
      <c r="S563" s="1">
        <f>Table2[[#This Row],[x2]]-Table2[[#This Row],[x]]*Table2[[#This Row],[left]]</f>
        <v>211.45871</v>
      </c>
      <c r="T563" s="1">
        <f>Table2[[#This Row],[y2]]-Table2[[#This Row],[y]]*Table2[[#This Row],[left]]</f>
        <v>232.26003</v>
      </c>
      <c r="U563" s="3">
        <f>Table2[[#This Row],[x2]]+Table2[[#This Row],[x]]*Table2[[#This Row],[dry_line]]</f>
        <v>210.88326877999998</v>
      </c>
      <c r="V563" s="3">
        <f>Table2[[#This Row],[y2]]+Table2[[#This Row],[y]]*Table2[[#This Row],[dry_line]]</f>
        <v>240.20940773999999</v>
      </c>
      <c r="W563" s="3">
        <f>Table2[[#This Row],[z2]]+Table2[[#This Row],[z]]*Table2[[#This Row],[dry_line]]</f>
        <v>0.85974407000000008</v>
      </c>
      <c r="X563" s="3">
        <f>-Table2[[#This Row],[right3]]+Table2[[#This Row],[dry_line]]</f>
        <v>-28.079899999999999</v>
      </c>
      <c r="Y563" s="3">
        <f>Table2[[#This Row],[left]]+Table2[[#This Row],[dry_line]]</f>
        <v>7.9700999999999995</v>
      </c>
    </row>
    <row r="564" spans="1:25" hidden="1" x14ac:dyDescent="0.25">
      <c r="A564">
        <v>562</v>
      </c>
      <c r="B564" t="b">
        <f>AND(Table2[[#This Row],[Row Labels]]&gt;=Sheet5!$J$43,Table2[[#This Row],[Row Labels]]&lt;=Sheet5!$K$43)</f>
        <v>0</v>
      </c>
      <c r="C564">
        <v>1.9608000000000001</v>
      </c>
      <c r="D564">
        <f>-Table2[[#This Row],[dry_line]]</f>
        <v>-1.9608000000000001</v>
      </c>
      <c r="E564">
        <v>-0.35639999999999999</v>
      </c>
      <c r="F564">
        <v>-7.9600000000000004E-2</v>
      </c>
      <c r="G564">
        <v>0.99680000000000002</v>
      </c>
      <c r="H564">
        <v>-5.0000000000000001E-4</v>
      </c>
      <c r="I564">
        <v>205.87530000000001</v>
      </c>
      <c r="J564">
        <v>237.90369999999999</v>
      </c>
      <c r="K564">
        <v>0.86960000000000004</v>
      </c>
      <c r="L564">
        <v>1</v>
      </c>
      <c r="M564">
        <v>2795.5840000000007</v>
      </c>
      <c r="N564">
        <f>-Table2[[#This Row],[right3]]</f>
        <v>-30</v>
      </c>
      <c r="O564">
        <v>6.0250000000000004</v>
      </c>
      <c r="P564">
        <v>30</v>
      </c>
      <c r="Q564">
        <f>Table2[[#This Row],[x2]]+Table2[[#This Row],[x]]*Table2[[#This Row],[right3]]</f>
        <v>203.4873</v>
      </c>
      <c r="R564">
        <f>Table2[[#This Row],[y2]]+Table2[[#This Row],[y]]*Table2[[#This Row],[right3]]</f>
        <v>267.80770000000001</v>
      </c>
      <c r="S564" s="1">
        <f>Table2[[#This Row],[x2]]-Table2[[#This Row],[x]]*Table2[[#This Row],[left]]</f>
        <v>206.35489000000001</v>
      </c>
      <c r="T564" s="1">
        <f>Table2[[#This Row],[y2]]-Table2[[#This Row],[y]]*Table2[[#This Row],[left]]</f>
        <v>231.89797999999999</v>
      </c>
      <c r="U564" s="3">
        <f>Table2[[#This Row],[x2]]+Table2[[#This Row],[x]]*Table2[[#This Row],[dry_line]]</f>
        <v>205.71922032000001</v>
      </c>
      <c r="V564" s="3">
        <f>Table2[[#This Row],[y2]]+Table2[[#This Row],[y]]*Table2[[#This Row],[dry_line]]</f>
        <v>239.85822543999998</v>
      </c>
      <c r="W564" s="3">
        <f>Table2[[#This Row],[z2]]+Table2[[#This Row],[z]]*Table2[[#This Row],[dry_line]]</f>
        <v>0.86861960000000005</v>
      </c>
      <c r="X564" s="3">
        <f>-Table2[[#This Row],[right3]]+Table2[[#This Row],[dry_line]]</f>
        <v>-28.039200000000001</v>
      </c>
      <c r="Y564" s="3">
        <f>Table2[[#This Row],[left]]+Table2[[#This Row],[dry_line]]</f>
        <v>7.9858000000000002</v>
      </c>
    </row>
    <row r="565" spans="1:25" hidden="1" x14ac:dyDescent="0.25">
      <c r="A565">
        <v>563</v>
      </c>
      <c r="B565" t="b">
        <f>AND(Table2[[#This Row],[Row Labels]]&gt;=Sheet5!$J$43,Table2[[#This Row],[Row Labels]]&lt;=Sheet5!$K$43)</f>
        <v>0</v>
      </c>
      <c r="C565">
        <v>2.0209999999999999</v>
      </c>
      <c r="D565">
        <f>-Table2[[#This Row],[dry_line]]</f>
        <v>-2.0209999999999999</v>
      </c>
      <c r="E565">
        <v>-0.57689999999999997</v>
      </c>
      <c r="F565">
        <v>-8.8099999999999998E-2</v>
      </c>
      <c r="G565">
        <v>0.99609999999999999</v>
      </c>
      <c r="H565">
        <v>-1.6000000000000001E-3</v>
      </c>
      <c r="I565">
        <v>200.88919999999999</v>
      </c>
      <c r="J565">
        <v>237.48500000000001</v>
      </c>
      <c r="K565">
        <v>0.87760000000000005</v>
      </c>
      <c r="L565">
        <v>1</v>
      </c>
      <c r="M565">
        <v>2800.5879999999997</v>
      </c>
      <c r="N565">
        <f>-Table2[[#This Row],[right3]]</f>
        <v>-30</v>
      </c>
      <c r="O565">
        <v>6</v>
      </c>
      <c r="P565">
        <v>30</v>
      </c>
      <c r="Q565">
        <f>Table2[[#This Row],[x2]]+Table2[[#This Row],[x]]*Table2[[#This Row],[right3]]</f>
        <v>198.24619999999999</v>
      </c>
      <c r="R565">
        <f>Table2[[#This Row],[y2]]+Table2[[#This Row],[y]]*Table2[[#This Row],[right3]]</f>
        <v>267.36799999999999</v>
      </c>
      <c r="S565" s="1">
        <f>Table2[[#This Row],[x2]]-Table2[[#This Row],[x]]*Table2[[#This Row],[left]]</f>
        <v>201.4178</v>
      </c>
      <c r="T565" s="1">
        <f>Table2[[#This Row],[y2]]-Table2[[#This Row],[y]]*Table2[[#This Row],[left]]</f>
        <v>231.50840000000002</v>
      </c>
      <c r="U565" s="3">
        <f>Table2[[#This Row],[x2]]+Table2[[#This Row],[x]]*Table2[[#This Row],[dry_line]]</f>
        <v>200.71114989999998</v>
      </c>
      <c r="V565" s="3">
        <f>Table2[[#This Row],[y2]]+Table2[[#This Row],[y]]*Table2[[#This Row],[dry_line]]</f>
        <v>239.4981181</v>
      </c>
      <c r="W565" s="3">
        <f>Table2[[#This Row],[z2]]+Table2[[#This Row],[z]]*Table2[[#This Row],[dry_line]]</f>
        <v>0.8743664000000001</v>
      </c>
      <c r="X565" s="3">
        <f>-Table2[[#This Row],[right3]]+Table2[[#This Row],[dry_line]]</f>
        <v>-27.978999999999999</v>
      </c>
      <c r="Y565" s="3">
        <f>Table2[[#This Row],[left]]+Table2[[#This Row],[dry_line]]</f>
        <v>8.0210000000000008</v>
      </c>
    </row>
    <row r="566" spans="1:25" hidden="1" x14ac:dyDescent="0.25">
      <c r="A566">
        <v>564</v>
      </c>
      <c r="B566" t="b">
        <f>AND(Table2[[#This Row],[Row Labels]]&gt;=Sheet5!$J$43,Table2[[#This Row],[Row Labels]]&lt;=Sheet5!$K$43)</f>
        <v>0</v>
      </c>
      <c r="C566">
        <v>2.0901000000000001</v>
      </c>
      <c r="D566">
        <f>-Table2[[#This Row],[dry_line]]</f>
        <v>-2.0901000000000001</v>
      </c>
      <c r="E566">
        <v>-0.77129999999999999</v>
      </c>
      <c r="F566">
        <v>-9.69E-2</v>
      </c>
      <c r="G566">
        <v>0.99529999999999996</v>
      </c>
      <c r="H566">
        <v>-1E-3</v>
      </c>
      <c r="I566">
        <v>195.8681</v>
      </c>
      <c r="J566">
        <v>237.0189</v>
      </c>
      <c r="K566">
        <v>0.89980000000000004</v>
      </c>
      <c r="L566">
        <v>1</v>
      </c>
      <c r="M566">
        <v>2805.6299999999992</v>
      </c>
      <c r="N566">
        <f>-Table2[[#This Row],[right3]]</f>
        <v>-14.35</v>
      </c>
      <c r="O566">
        <v>5.9749999999999996</v>
      </c>
      <c r="P566">
        <v>14.35</v>
      </c>
      <c r="Q566">
        <f>Table2[[#This Row],[x2]]+Table2[[#This Row],[x]]*Table2[[#This Row],[right3]]</f>
        <v>194.477585</v>
      </c>
      <c r="R566">
        <f>Table2[[#This Row],[y2]]+Table2[[#This Row],[y]]*Table2[[#This Row],[right3]]</f>
        <v>251.301455</v>
      </c>
      <c r="S566" s="1">
        <f>Table2[[#This Row],[x2]]-Table2[[#This Row],[x]]*Table2[[#This Row],[left]]</f>
        <v>196.44707750000001</v>
      </c>
      <c r="T566" s="1">
        <f>Table2[[#This Row],[y2]]-Table2[[#This Row],[y]]*Table2[[#This Row],[left]]</f>
        <v>231.07198249999999</v>
      </c>
      <c r="U566" s="3">
        <f>Table2[[#This Row],[x2]]+Table2[[#This Row],[x]]*Table2[[#This Row],[dry_line]]</f>
        <v>195.66556931</v>
      </c>
      <c r="V566" s="3">
        <f>Table2[[#This Row],[y2]]+Table2[[#This Row],[y]]*Table2[[#This Row],[dry_line]]</f>
        <v>239.09917652999999</v>
      </c>
      <c r="W566" s="3">
        <f>Table2[[#This Row],[z2]]+Table2[[#This Row],[z]]*Table2[[#This Row],[dry_line]]</f>
        <v>0.89770990000000006</v>
      </c>
      <c r="X566" s="3">
        <f>-Table2[[#This Row],[right3]]+Table2[[#This Row],[dry_line]]</f>
        <v>-12.2599</v>
      </c>
      <c r="Y566" s="3">
        <f>Table2[[#This Row],[left]]+Table2[[#This Row],[dry_line]]</f>
        <v>8.0650999999999993</v>
      </c>
    </row>
    <row r="567" spans="1:25" hidden="1" x14ac:dyDescent="0.25">
      <c r="A567">
        <v>565</v>
      </c>
      <c r="B567" t="b">
        <f>AND(Table2[[#This Row],[Row Labels]]&gt;=Sheet5!$J$43,Table2[[#This Row],[Row Labels]]&lt;=Sheet5!$K$43)</f>
        <v>0</v>
      </c>
      <c r="C567">
        <v>2.1652</v>
      </c>
      <c r="D567">
        <f>-Table2[[#This Row],[dry_line]]</f>
        <v>-2.1652</v>
      </c>
      <c r="E567">
        <v>-0.93540000000000001</v>
      </c>
      <c r="F567">
        <v>-0.10539999999999999</v>
      </c>
      <c r="G567">
        <v>0.99439999999999995</v>
      </c>
      <c r="H567">
        <v>-1E-4</v>
      </c>
      <c r="I567">
        <v>190.81319999999999</v>
      </c>
      <c r="J567">
        <v>236.50370000000001</v>
      </c>
      <c r="K567">
        <v>0.94310000000000005</v>
      </c>
      <c r="L567">
        <v>1</v>
      </c>
      <c r="M567">
        <v>2810.7119999999995</v>
      </c>
      <c r="N567">
        <f>-Table2[[#This Row],[right3]]</f>
        <v>-9.7750000000000004</v>
      </c>
      <c r="O567">
        <v>5.9249999999999998</v>
      </c>
      <c r="P567">
        <v>9.7750000000000004</v>
      </c>
      <c r="Q567">
        <f>Table2[[#This Row],[x2]]+Table2[[#This Row],[x]]*Table2[[#This Row],[right3]]</f>
        <v>189.782915</v>
      </c>
      <c r="R567">
        <f>Table2[[#This Row],[y2]]+Table2[[#This Row],[y]]*Table2[[#This Row],[right3]]</f>
        <v>246.22396000000001</v>
      </c>
      <c r="S567" s="1">
        <f>Table2[[#This Row],[x2]]-Table2[[#This Row],[x]]*Table2[[#This Row],[left]]</f>
        <v>191.43769499999999</v>
      </c>
      <c r="T567" s="1">
        <f>Table2[[#This Row],[y2]]-Table2[[#This Row],[y]]*Table2[[#This Row],[left]]</f>
        <v>230.61188000000001</v>
      </c>
      <c r="U567" s="3">
        <f>Table2[[#This Row],[x2]]+Table2[[#This Row],[x]]*Table2[[#This Row],[dry_line]]</f>
        <v>190.58498792</v>
      </c>
      <c r="V567" s="3">
        <f>Table2[[#This Row],[y2]]+Table2[[#This Row],[y]]*Table2[[#This Row],[dry_line]]</f>
        <v>238.65677488</v>
      </c>
      <c r="W567" s="3">
        <f>Table2[[#This Row],[z2]]+Table2[[#This Row],[z]]*Table2[[#This Row],[dry_line]]</f>
        <v>0.94288348</v>
      </c>
      <c r="X567" s="3">
        <f>-Table2[[#This Row],[right3]]+Table2[[#This Row],[dry_line]]</f>
        <v>-7.6097999999999999</v>
      </c>
      <c r="Y567" s="3">
        <f>Table2[[#This Row],[left]]+Table2[[#This Row],[dry_line]]</f>
        <v>8.0901999999999994</v>
      </c>
    </row>
    <row r="568" spans="1:25" hidden="1" x14ac:dyDescent="0.25">
      <c r="A568">
        <v>566</v>
      </c>
      <c r="B568" t="b">
        <f>AND(Table2[[#This Row],[Row Labels]]&gt;=Sheet5!$J$43,Table2[[#This Row],[Row Labels]]&lt;=Sheet5!$K$43)</f>
        <v>0</v>
      </c>
      <c r="C568">
        <v>2.2395</v>
      </c>
      <c r="D568">
        <f>-Table2[[#This Row],[dry_line]]</f>
        <v>-2.2395</v>
      </c>
      <c r="E568">
        <v>-1.0686</v>
      </c>
      <c r="F568">
        <v>-0.113</v>
      </c>
      <c r="G568">
        <v>0.99360000000000004</v>
      </c>
      <c r="H568">
        <v>4.0000000000000002E-4</v>
      </c>
      <c r="I568">
        <v>185.82550000000001</v>
      </c>
      <c r="J568">
        <v>235.95490000000001</v>
      </c>
      <c r="K568">
        <v>0.98970000000000002</v>
      </c>
      <c r="L568">
        <v>1</v>
      </c>
      <c r="M568">
        <v>2815.7299999999996</v>
      </c>
      <c r="N568">
        <f>-Table2[[#This Row],[right3]]</f>
        <v>-7.7249999999999996</v>
      </c>
      <c r="O568">
        <v>5.875</v>
      </c>
      <c r="P568">
        <v>7.7249999999999996</v>
      </c>
      <c r="Q568">
        <f>Table2[[#This Row],[x2]]+Table2[[#This Row],[x]]*Table2[[#This Row],[right3]]</f>
        <v>184.952575</v>
      </c>
      <c r="R568">
        <f>Table2[[#This Row],[y2]]+Table2[[#This Row],[y]]*Table2[[#This Row],[right3]]</f>
        <v>243.63046</v>
      </c>
      <c r="S568" s="1">
        <f>Table2[[#This Row],[x2]]-Table2[[#This Row],[x]]*Table2[[#This Row],[left]]</f>
        <v>186.489375</v>
      </c>
      <c r="T568" s="1">
        <f>Table2[[#This Row],[y2]]-Table2[[#This Row],[y]]*Table2[[#This Row],[left]]</f>
        <v>230.11750000000001</v>
      </c>
      <c r="U568" s="3">
        <f>Table2[[#This Row],[x2]]+Table2[[#This Row],[x]]*Table2[[#This Row],[dry_line]]</f>
        <v>185.57243650000001</v>
      </c>
      <c r="V568" s="3">
        <f>Table2[[#This Row],[y2]]+Table2[[#This Row],[y]]*Table2[[#This Row],[dry_line]]</f>
        <v>238.1800672</v>
      </c>
      <c r="W568" s="3">
        <f>Table2[[#This Row],[z2]]+Table2[[#This Row],[z]]*Table2[[#This Row],[dry_line]]</f>
        <v>0.99059580000000003</v>
      </c>
      <c r="X568" s="3">
        <f>-Table2[[#This Row],[right3]]+Table2[[#This Row],[dry_line]]</f>
        <v>-5.4855</v>
      </c>
      <c r="Y568" s="3">
        <f>Table2[[#This Row],[left]]+Table2[[#This Row],[dry_line]]</f>
        <v>8.1144999999999996</v>
      </c>
    </row>
    <row r="569" spans="1:25" hidden="1" x14ac:dyDescent="0.25">
      <c r="A569">
        <v>567</v>
      </c>
      <c r="B569" t="b">
        <f>AND(Table2[[#This Row],[Row Labels]]&gt;=Sheet5!$J$43,Table2[[#This Row],[Row Labels]]&lt;=Sheet5!$K$43)</f>
        <v>0</v>
      </c>
      <c r="C569">
        <v>2.31</v>
      </c>
      <c r="D569">
        <f>-Table2[[#This Row],[dry_line]]</f>
        <v>-2.31</v>
      </c>
      <c r="E569">
        <v>-1.1762999999999999</v>
      </c>
      <c r="F569">
        <v>-0.1207</v>
      </c>
      <c r="G569">
        <v>0.99270000000000003</v>
      </c>
      <c r="H569">
        <v>-5.0000000000000001E-4</v>
      </c>
      <c r="I569">
        <v>180.80430000000001</v>
      </c>
      <c r="J569">
        <v>235.36500000000001</v>
      </c>
      <c r="K569">
        <v>1.0331999999999999</v>
      </c>
      <c r="L569">
        <v>1</v>
      </c>
      <c r="M569">
        <v>2820.7860000000001</v>
      </c>
      <c r="N569">
        <f>-Table2[[#This Row],[right3]]</f>
        <v>-6.9249999999999998</v>
      </c>
      <c r="O569">
        <v>5.8</v>
      </c>
      <c r="P569">
        <v>6.9249999999999998</v>
      </c>
      <c r="Q569">
        <f>Table2[[#This Row],[x2]]+Table2[[#This Row],[x]]*Table2[[#This Row],[right3]]</f>
        <v>179.96845250000001</v>
      </c>
      <c r="R569">
        <f>Table2[[#This Row],[y2]]+Table2[[#This Row],[y]]*Table2[[#This Row],[right3]]</f>
        <v>242.23944750000001</v>
      </c>
      <c r="S569" s="1">
        <f>Table2[[#This Row],[x2]]-Table2[[#This Row],[x]]*Table2[[#This Row],[left]]</f>
        <v>181.50436000000002</v>
      </c>
      <c r="T569" s="1">
        <f>Table2[[#This Row],[y2]]-Table2[[#This Row],[y]]*Table2[[#This Row],[left]]</f>
        <v>229.60734000000002</v>
      </c>
      <c r="U569" s="3">
        <f>Table2[[#This Row],[x2]]+Table2[[#This Row],[x]]*Table2[[#This Row],[dry_line]]</f>
        <v>180.52548300000001</v>
      </c>
      <c r="V569" s="3">
        <f>Table2[[#This Row],[y2]]+Table2[[#This Row],[y]]*Table2[[#This Row],[dry_line]]</f>
        <v>237.65813700000001</v>
      </c>
      <c r="W569" s="3">
        <f>Table2[[#This Row],[z2]]+Table2[[#This Row],[z]]*Table2[[#This Row],[dry_line]]</f>
        <v>1.0320449999999999</v>
      </c>
      <c r="X569" s="3">
        <f>-Table2[[#This Row],[right3]]+Table2[[#This Row],[dry_line]]</f>
        <v>-4.6150000000000002</v>
      </c>
      <c r="Y569" s="3">
        <f>Table2[[#This Row],[left]]+Table2[[#This Row],[dry_line]]</f>
        <v>8.11</v>
      </c>
    </row>
    <row r="570" spans="1:25" hidden="1" x14ac:dyDescent="0.25">
      <c r="A570">
        <v>568</v>
      </c>
      <c r="B570" t="b">
        <f>AND(Table2[[#This Row],[Row Labels]]&gt;=Sheet5!$J$43,Table2[[#This Row],[Row Labels]]&lt;=Sheet5!$K$43)</f>
        <v>0</v>
      </c>
      <c r="C570">
        <v>2.3523000000000001</v>
      </c>
      <c r="D570">
        <f>-Table2[[#This Row],[dry_line]]</f>
        <v>-2.3523000000000001</v>
      </c>
      <c r="E570">
        <v>-1.2571000000000001</v>
      </c>
      <c r="F570">
        <v>-0.12790000000000001</v>
      </c>
      <c r="G570">
        <v>0.99180000000000001</v>
      </c>
      <c r="H570">
        <v>0</v>
      </c>
      <c r="I570">
        <v>175.75219999999999</v>
      </c>
      <c r="J570">
        <v>234.7303</v>
      </c>
      <c r="K570">
        <v>1.0998000000000001</v>
      </c>
      <c r="L570">
        <v>1</v>
      </c>
      <c r="M570">
        <v>2825.8780000000006</v>
      </c>
      <c r="N570">
        <f>-Table2[[#This Row],[right3]]</f>
        <v>-6.2249999999999996</v>
      </c>
      <c r="O570">
        <v>6.1</v>
      </c>
      <c r="P570">
        <v>6.2249999999999996</v>
      </c>
      <c r="Q570">
        <f>Table2[[#This Row],[x2]]+Table2[[#This Row],[x]]*Table2[[#This Row],[right3]]</f>
        <v>174.95602249999999</v>
      </c>
      <c r="R570">
        <f>Table2[[#This Row],[y2]]+Table2[[#This Row],[y]]*Table2[[#This Row],[right3]]</f>
        <v>240.90425500000001</v>
      </c>
      <c r="S570" s="1">
        <f>Table2[[#This Row],[x2]]-Table2[[#This Row],[x]]*Table2[[#This Row],[left]]</f>
        <v>176.53238999999999</v>
      </c>
      <c r="T570" s="1">
        <f>Table2[[#This Row],[y2]]-Table2[[#This Row],[y]]*Table2[[#This Row],[left]]</f>
        <v>228.68031999999999</v>
      </c>
      <c r="U570" s="3">
        <f>Table2[[#This Row],[x2]]+Table2[[#This Row],[x]]*Table2[[#This Row],[dry_line]]</f>
        <v>175.45134082999999</v>
      </c>
      <c r="V570" s="3">
        <f>Table2[[#This Row],[y2]]+Table2[[#This Row],[y]]*Table2[[#This Row],[dry_line]]</f>
        <v>237.06331114</v>
      </c>
      <c r="W570" s="3">
        <f>Table2[[#This Row],[z2]]+Table2[[#This Row],[z]]*Table2[[#This Row],[dry_line]]</f>
        <v>1.0998000000000001</v>
      </c>
      <c r="X570" s="3">
        <f>-Table2[[#This Row],[right3]]+Table2[[#This Row],[dry_line]]</f>
        <v>-3.8726999999999996</v>
      </c>
      <c r="Y570" s="3">
        <f>Table2[[#This Row],[left]]+Table2[[#This Row],[dry_line]]</f>
        <v>8.4522999999999993</v>
      </c>
    </row>
    <row r="571" spans="1:25" hidden="1" x14ac:dyDescent="0.25">
      <c r="A571">
        <v>569</v>
      </c>
      <c r="B571" t="b">
        <f>AND(Table2[[#This Row],[Row Labels]]&gt;=Sheet5!$J$43,Table2[[#This Row],[Row Labels]]&lt;=Sheet5!$K$43)</f>
        <v>0</v>
      </c>
      <c r="C571">
        <v>2.3546</v>
      </c>
      <c r="D571">
        <f>-Table2[[#This Row],[dry_line]]</f>
        <v>-2.3546</v>
      </c>
      <c r="E571">
        <v>-1.3189</v>
      </c>
      <c r="F571">
        <v>-0.1333</v>
      </c>
      <c r="G571">
        <v>0.99109999999999998</v>
      </c>
      <c r="H571">
        <v>1E-4</v>
      </c>
      <c r="I571">
        <v>170.77520000000001</v>
      </c>
      <c r="J571">
        <v>234.0712</v>
      </c>
      <c r="K571">
        <v>1.1811</v>
      </c>
      <c r="L571">
        <v>1</v>
      </c>
      <c r="M571">
        <v>2830.8989999999994</v>
      </c>
      <c r="N571">
        <f>-Table2[[#This Row],[right3]]</f>
        <v>-6.3</v>
      </c>
      <c r="O571">
        <v>6.7</v>
      </c>
      <c r="P571">
        <v>6.3</v>
      </c>
      <c r="Q571">
        <f>Table2[[#This Row],[x2]]+Table2[[#This Row],[x]]*Table2[[#This Row],[right3]]</f>
        <v>169.93541000000002</v>
      </c>
      <c r="R571">
        <f>Table2[[#This Row],[y2]]+Table2[[#This Row],[y]]*Table2[[#This Row],[right3]]</f>
        <v>240.31513000000001</v>
      </c>
      <c r="S571" s="1">
        <f>Table2[[#This Row],[x2]]-Table2[[#This Row],[x]]*Table2[[#This Row],[left]]</f>
        <v>171.66831000000002</v>
      </c>
      <c r="T571" s="1">
        <f>Table2[[#This Row],[y2]]-Table2[[#This Row],[y]]*Table2[[#This Row],[left]]</f>
        <v>227.43083000000001</v>
      </c>
      <c r="U571" s="3">
        <f>Table2[[#This Row],[x2]]+Table2[[#This Row],[x]]*Table2[[#This Row],[dry_line]]</f>
        <v>170.46133182000003</v>
      </c>
      <c r="V571" s="3">
        <f>Table2[[#This Row],[y2]]+Table2[[#This Row],[y]]*Table2[[#This Row],[dry_line]]</f>
        <v>236.40484406000002</v>
      </c>
      <c r="W571" s="3">
        <f>Table2[[#This Row],[z2]]+Table2[[#This Row],[z]]*Table2[[#This Row],[dry_line]]</f>
        <v>1.1813354600000001</v>
      </c>
      <c r="X571" s="3">
        <f>-Table2[[#This Row],[right3]]+Table2[[#This Row],[dry_line]]</f>
        <v>-3.9453999999999998</v>
      </c>
      <c r="Y571" s="3">
        <f>Table2[[#This Row],[left]]+Table2[[#This Row],[dry_line]]</f>
        <v>9.0546000000000006</v>
      </c>
    </row>
    <row r="572" spans="1:25" hidden="1" x14ac:dyDescent="0.25">
      <c r="A572">
        <v>570</v>
      </c>
      <c r="B572" t="b">
        <f>AND(Table2[[#This Row],[Row Labels]]&gt;=Sheet5!$J$43,Table2[[#This Row],[Row Labels]]&lt;=Sheet5!$K$43)</f>
        <v>0</v>
      </c>
      <c r="C572">
        <v>2.3206000000000002</v>
      </c>
      <c r="D572">
        <f>-Table2[[#This Row],[dry_line]]</f>
        <v>-2.3206000000000002</v>
      </c>
      <c r="E572">
        <v>-1.377</v>
      </c>
      <c r="F572">
        <v>-0.13689999999999999</v>
      </c>
      <c r="G572">
        <v>0.99060000000000004</v>
      </c>
      <c r="H572">
        <v>-1E-4</v>
      </c>
      <c r="I572">
        <v>165.65989999999999</v>
      </c>
      <c r="J572">
        <v>233.3723</v>
      </c>
      <c r="K572">
        <v>1.26</v>
      </c>
      <c r="L572">
        <v>1</v>
      </c>
      <c r="M572">
        <v>2836.0619999999999</v>
      </c>
      <c r="N572">
        <f>-Table2[[#This Row],[right3]]</f>
        <v>-6.3250000000000002</v>
      </c>
      <c r="O572">
        <v>6.65</v>
      </c>
      <c r="P572">
        <v>6.3250000000000002</v>
      </c>
      <c r="Q572">
        <f>Table2[[#This Row],[x2]]+Table2[[#This Row],[x]]*Table2[[#This Row],[right3]]</f>
        <v>164.79400749999999</v>
      </c>
      <c r="R572">
        <f>Table2[[#This Row],[y2]]+Table2[[#This Row],[y]]*Table2[[#This Row],[right3]]</f>
        <v>239.637845</v>
      </c>
      <c r="S572" s="1">
        <f>Table2[[#This Row],[x2]]-Table2[[#This Row],[x]]*Table2[[#This Row],[left]]</f>
        <v>166.57028499999998</v>
      </c>
      <c r="T572" s="1">
        <f>Table2[[#This Row],[y2]]-Table2[[#This Row],[y]]*Table2[[#This Row],[left]]</f>
        <v>226.78480999999999</v>
      </c>
      <c r="U572" s="3">
        <f>Table2[[#This Row],[x2]]+Table2[[#This Row],[x]]*Table2[[#This Row],[dry_line]]</f>
        <v>165.34220986</v>
      </c>
      <c r="V572" s="3">
        <f>Table2[[#This Row],[y2]]+Table2[[#This Row],[y]]*Table2[[#This Row],[dry_line]]</f>
        <v>235.67108636</v>
      </c>
      <c r="W572" s="3">
        <f>Table2[[#This Row],[z2]]+Table2[[#This Row],[z]]*Table2[[#This Row],[dry_line]]</f>
        <v>1.2597679399999999</v>
      </c>
      <c r="X572" s="3">
        <f>-Table2[[#This Row],[right3]]+Table2[[#This Row],[dry_line]]</f>
        <v>-4.0044000000000004</v>
      </c>
      <c r="Y572" s="3">
        <f>Table2[[#This Row],[left]]+Table2[[#This Row],[dry_line]]</f>
        <v>8.970600000000001</v>
      </c>
    </row>
    <row r="573" spans="1:25" hidden="1" x14ac:dyDescent="0.25">
      <c r="A573">
        <v>571</v>
      </c>
      <c r="B573" t="b">
        <f>AND(Table2[[#This Row],[Row Labels]]&gt;=Sheet5!$J$43,Table2[[#This Row],[Row Labels]]&lt;=Sheet5!$K$43)</f>
        <v>0</v>
      </c>
      <c r="C573">
        <v>2.2509999999999999</v>
      </c>
      <c r="D573">
        <f>-Table2[[#This Row],[dry_line]]</f>
        <v>-2.2509999999999999</v>
      </c>
      <c r="E573">
        <v>-1.4360999999999999</v>
      </c>
      <c r="F573">
        <v>-0.14099999999999999</v>
      </c>
      <c r="G573">
        <v>0.99</v>
      </c>
      <c r="H573">
        <v>2.9999999999999997E-4</v>
      </c>
      <c r="I573">
        <v>160.51130000000001</v>
      </c>
      <c r="J573">
        <v>232.6525</v>
      </c>
      <c r="K573">
        <v>1.3334999999999999</v>
      </c>
      <c r="L573">
        <v>1</v>
      </c>
      <c r="M573">
        <v>2841.2610000000004</v>
      </c>
      <c r="N573">
        <f>-Table2[[#This Row],[right3]]</f>
        <v>-6.375</v>
      </c>
      <c r="O573">
        <v>6.6749999999999998</v>
      </c>
      <c r="P573">
        <v>6.375</v>
      </c>
      <c r="Q573">
        <f>Table2[[#This Row],[x2]]+Table2[[#This Row],[x]]*Table2[[#This Row],[right3]]</f>
        <v>159.612425</v>
      </c>
      <c r="R573">
        <f>Table2[[#This Row],[y2]]+Table2[[#This Row],[y]]*Table2[[#This Row],[right3]]</f>
        <v>238.96375</v>
      </c>
      <c r="S573" s="1">
        <f>Table2[[#This Row],[x2]]-Table2[[#This Row],[x]]*Table2[[#This Row],[left]]</f>
        <v>161.45247499999999</v>
      </c>
      <c r="T573" s="1">
        <f>Table2[[#This Row],[y2]]-Table2[[#This Row],[y]]*Table2[[#This Row],[left]]</f>
        <v>226.04425000000001</v>
      </c>
      <c r="U573" s="3">
        <f>Table2[[#This Row],[x2]]+Table2[[#This Row],[x]]*Table2[[#This Row],[dry_line]]</f>
        <v>160.19390900000002</v>
      </c>
      <c r="V573" s="3">
        <f>Table2[[#This Row],[y2]]+Table2[[#This Row],[y]]*Table2[[#This Row],[dry_line]]</f>
        <v>234.88099</v>
      </c>
      <c r="W573" s="3">
        <f>Table2[[#This Row],[z2]]+Table2[[#This Row],[z]]*Table2[[#This Row],[dry_line]]</f>
        <v>1.3341752999999998</v>
      </c>
      <c r="X573" s="3">
        <f>-Table2[[#This Row],[right3]]+Table2[[#This Row],[dry_line]]</f>
        <v>-4.1240000000000006</v>
      </c>
      <c r="Y573" s="3">
        <f>Table2[[#This Row],[left]]+Table2[[#This Row],[dry_line]]</f>
        <v>8.9260000000000002</v>
      </c>
    </row>
    <row r="574" spans="1:25" hidden="1" x14ac:dyDescent="0.25">
      <c r="A574">
        <v>572</v>
      </c>
      <c r="B574" t="b">
        <f>AND(Table2[[#This Row],[Row Labels]]&gt;=Sheet5!$J$43,Table2[[#This Row],[Row Labels]]&lt;=Sheet5!$K$43)</f>
        <v>0</v>
      </c>
      <c r="C574">
        <v>2.1577999999999999</v>
      </c>
      <c r="D574">
        <f>-Table2[[#This Row],[dry_line]]</f>
        <v>-2.1577999999999999</v>
      </c>
      <c r="E574">
        <v>-1.4910000000000001</v>
      </c>
      <c r="F574">
        <v>-0.14630000000000001</v>
      </c>
      <c r="G574">
        <v>0.98919999999999997</v>
      </c>
      <c r="H574">
        <v>-2.0000000000000001E-4</v>
      </c>
      <c r="I574">
        <v>155.54349999999999</v>
      </c>
      <c r="J574">
        <v>231.93119999999999</v>
      </c>
      <c r="K574">
        <v>1.4068000000000001</v>
      </c>
      <c r="L574">
        <v>1</v>
      </c>
      <c r="M574">
        <v>2846.2819999999992</v>
      </c>
      <c r="N574">
        <f>-Table2[[#This Row],[right3]]</f>
        <v>-6.375</v>
      </c>
      <c r="O574">
        <v>6.7249999999999996</v>
      </c>
      <c r="P574">
        <v>6.375</v>
      </c>
      <c r="Q574">
        <f>Table2[[#This Row],[x2]]+Table2[[#This Row],[x]]*Table2[[#This Row],[right3]]</f>
        <v>154.6108375</v>
      </c>
      <c r="R574">
        <f>Table2[[#This Row],[y2]]+Table2[[#This Row],[y]]*Table2[[#This Row],[right3]]</f>
        <v>238.23734999999999</v>
      </c>
      <c r="S574" s="1">
        <f>Table2[[#This Row],[x2]]-Table2[[#This Row],[x]]*Table2[[#This Row],[left]]</f>
        <v>156.5273675</v>
      </c>
      <c r="T574" s="1">
        <f>Table2[[#This Row],[y2]]-Table2[[#This Row],[y]]*Table2[[#This Row],[left]]</f>
        <v>225.27883</v>
      </c>
      <c r="U574" s="3">
        <f>Table2[[#This Row],[x2]]+Table2[[#This Row],[x]]*Table2[[#This Row],[dry_line]]</f>
        <v>155.22781386</v>
      </c>
      <c r="V574" s="3">
        <f>Table2[[#This Row],[y2]]+Table2[[#This Row],[y]]*Table2[[#This Row],[dry_line]]</f>
        <v>234.06569575999998</v>
      </c>
      <c r="W574" s="3">
        <f>Table2[[#This Row],[z2]]+Table2[[#This Row],[z]]*Table2[[#This Row],[dry_line]]</f>
        <v>1.4063684400000001</v>
      </c>
      <c r="X574" s="3">
        <f>-Table2[[#This Row],[right3]]+Table2[[#This Row],[dry_line]]</f>
        <v>-4.2172000000000001</v>
      </c>
      <c r="Y574" s="3">
        <f>Table2[[#This Row],[left]]+Table2[[#This Row],[dry_line]]</f>
        <v>8.8827999999999996</v>
      </c>
    </row>
    <row r="575" spans="1:25" hidden="1" x14ac:dyDescent="0.25">
      <c r="A575">
        <v>573</v>
      </c>
      <c r="B575" t="b">
        <f>AND(Table2[[#This Row],[Row Labels]]&gt;=Sheet5!$J$43,Table2[[#This Row],[Row Labels]]&lt;=Sheet5!$K$43)</f>
        <v>0</v>
      </c>
      <c r="C575">
        <v>2.0310000000000001</v>
      </c>
      <c r="D575">
        <f>-Table2[[#This Row],[dry_line]]</f>
        <v>-2.0310000000000001</v>
      </c>
      <c r="E575">
        <v>-1.546</v>
      </c>
      <c r="F575">
        <v>-0.1512</v>
      </c>
      <c r="G575">
        <v>0.98850000000000005</v>
      </c>
      <c r="H575">
        <v>2.9999999999999997E-4</v>
      </c>
      <c r="I575">
        <v>150.43860000000001</v>
      </c>
      <c r="J575">
        <v>231.1628</v>
      </c>
      <c r="K575">
        <v>1.4786999999999999</v>
      </c>
      <c r="L575">
        <v>1</v>
      </c>
      <c r="M575">
        <v>2851.4449999999997</v>
      </c>
      <c r="N575">
        <f>-Table2[[#This Row],[right3]]</f>
        <v>-6.4249999999999998</v>
      </c>
      <c r="O575">
        <v>6.6</v>
      </c>
      <c r="P575">
        <v>6.4249999999999998</v>
      </c>
      <c r="Q575">
        <f>Table2[[#This Row],[x2]]+Table2[[#This Row],[x]]*Table2[[#This Row],[right3]]</f>
        <v>149.46714</v>
      </c>
      <c r="R575">
        <f>Table2[[#This Row],[y2]]+Table2[[#This Row],[y]]*Table2[[#This Row],[right3]]</f>
        <v>237.5139125</v>
      </c>
      <c r="S575" s="1">
        <f>Table2[[#This Row],[x2]]-Table2[[#This Row],[x]]*Table2[[#This Row],[left]]</f>
        <v>151.43652</v>
      </c>
      <c r="T575" s="1">
        <f>Table2[[#This Row],[y2]]-Table2[[#This Row],[y]]*Table2[[#This Row],[left]]</f>
        <v>224.6387</v>
      </c>
      <c r="U575" s="3">
        <f>Table2[[#This Row],[x2]]+Table2[[#This Row],[x]]*Table2[[#This Row],[dry_line]]</f>
        <v>150.1315128</v>
      </c>
      <c r="V575" s="3">
        <f>Table2[[#This Row],[y2]]+Table2[[#This Row],[y]]*Table2[[#This Row],[dry_line]]</f>
        <v>233.1704435</v>
      </c>
      <c r="W575" s="3">
        <f>Table2[[#This Row],[z2]]+Table2[[#This Row],[z]]*Table2[[#This Row],[dry_line]]</f>
        <v>1.4793092999999999</v>
      </c>
      <c r="X575" s="3">
        <f>-Table2[[#This Row],[right3]]+Table2[[#This Row],[dry_line]]</f>
        <v>-4.3940000000000001</v>
      </c>
      <c r="Y575" s="3">
        <f>Table2[[#This Row],[left]]+Table2[[#This Row],[dry_line]]</f>
        <v>8.6310000000000002</v>
      </c>
    </row>
    <row r="576" spans="1:25" hidden="1" x14ac:dyDescent="0.25">
      <c r="A576">
        <v>574</v>
      </c>
      <c r="B576" t="b">
        <f>AND(Table2[[#This Row],[Row Labels]]&gt;=Sheet5!$J$43,Table2[[#This Row],[Row Labels]]&lt;=Sheet5!$K$43)</f>
        <v>0</v>
      </c>
      <c r="C576">
        <v>1.8635999999999999</v>
      </c>
      <c r="D576">
        <f>-Table2[[#This Row],[dry_line]]</f>
        <v>-1.8635999999999999</v>
      </c>
      <c r="E576">
        <v>-1.6023000000000001</v>
      </c>
      <c r="F576">
        <v>-0.15659999999999999</v>
      </c>
      <c r="G576">
        <v>0.98770000000000002</v>
      </c>
      <c r="H576">
        <v>-2.9999999999999997E-4</v>
      </c>
      <c r="I576">
        <v>145.30420000000001</v>
      </c>
      <c r="J576">
        <v>230.36490000000001</v>
      </c>
      <c r="K576">
        <v>1.5547</v>
      </c>
      <c r="L576">
        <v>1</v>
      </c>
      <c r="M576">
        <v>2856.6409999999996</v>
      </c>
      <c r="N576">
        <f>-Table2[[#This Row],[right3]]</f>
        <v>-6.4</v>
      </c>
      <c r="O576">
        <v>6.5750000000000002</v>
      </c>
      <c r="P576">
        <v>6.4</v>
      </c>
      <c r="Q576">
        <f>Table2[[#This Row],[x2]]+Table2[[#This Row],[x]]*Table2[[#This Row],[right3]]</f>
        <v>144.30196000000001</v>
      </c>
      <c r="R576">
        <f>Table2[[#This Row],[y2]]+Table2[[#This Row],[y]]*Table2[[#This Row],[right3]]</f>
        <v>236.68618000000001</v>
      </c>
      <c r="S576" s="1">
        <f>Table2[[#This Row],[x2]]-Table2[[#This Row],[x]]*Table2[[#This Row],[left]]</f>
        <v>146.333845</v>
      </c>
      <c r="T576" s="1">
        <f>Table2[[#This Row],[y2]]-Table2[[#This Row],[y]]*Table2[[#This Row],[left]]</f>
        <v>223.87077250000002</v>
      </c>
      <c r="U576" s="3">
        <f>Table2[[#This Row],[x2]]+Table2[[#This Row],[x]]*Table2[[#This Row],[dry_line]]</f>
        <v>145.01236024000002</v>
      </c>
      <c r="V576" s="3">
        <f>Table2[[#This Row],[y2]]+Table2[[#This Row],[y]]*Table2[[#This Row],[dry_line]]</f>
        <v>232.20557772000001</v>
      </c>
      <c r="W576" s="3">
        <f>Table2[[#This Row],[z2]]+Table2[[#This Row],[z]]*Table2[[#This Row],[dry_line]]</f>
        <v>1.55414092</v>
      </c>
      <c r="X576" s="3">
        <f>-Table2[[#This Row],[right3]]+Table2[[#This Row],[dry_line]]</f>
        <v>-4.5364000000000004</v>
      </c>
      <c r="Y576" s="3">
        <f>Table2[[#This Row],[left]]+Table2[[#This Row],[dry_line]]</f>
        <v>8.438600000000001</v>
      </c>
    </row>
    <row r="577" spans="1:25" hidden="1" x14ac:dyDescent="0.25">
      <c r="A577">
        <v>575</v>
      </c>
      <c r="B577" t="b">
        <f>AND(Table2[[#This Row],[Row Labels]]&gt;=Sheet5!$J$43,Table2[[#This Row],[Row Labels]]&lt;=Sheet5!$K$43)</f>
        <v>0</v>
      </c>
      <c r="C577">
        <v>1.6820999999999999</v>
      </c>
      <c r="D577">
        <f>-Table2[[#This Row],[dry_line]]</f>
        <v>-1.6820999999999999</v>
      </c>
      <c r="E577">
        <v>-1.6539999999999999</v>
      </c>
      <c r="F577">
        <v>-0.16209999999999999</v>
      </c>
      <c r="G577">
        <v>0.98680000000000001</v>
      </c>
      <c r="H577">
        <v>-8.9999999999999998E-4</v>
      </c>
      <c r="I577">
        <v>140.24809999999999</v>
      </c>
      <c r="J577">
        <v>229.5472</v>
      </c>
      <c r="K577">
        <v>1.617</v>
      </c>
      <c r="L577">
        <v>1</v>
      </c>
      <c r="M577">
        <v>2861.7630000000008</v>
      </c>
      <c r="N577">
        <f>-Table2[[#This Row],[right3]]</f>
        <v>-6.375</v>
      </c>
      <c r="O577">
        <v>5.65</v>
      </c>
      <c r="P577">
        <v>6.375</v>
      </c>
      <c r="Q577">
        <f>Table2[[#This Row],[x2]]+Table2[[#This Row],[x]]*Table2[[#This Row],[right3]]</f>
        <v>139.21471249999999</v>
      </c>
      <c r="R577">
        <f>Table2[[#This Row],[y2]]+Table2[[#This Row],[y]]*Table2[[#This Row],[right3]]</f>
        <v>235.83805000000001</v>
      </c>
      <c r="S577" s="1">
        <f>Table2[[#This Row],[x2]]-Table2[[#This Row],[x]]*Table2[[#This Row],[left]]</f>
        <v>141.16396499999999</v>
      </c>
      <c r="T577" s="1">
        <f>Table2[[#This Row],[y2]]-Table2[[#This Row],[y]]*Table2[[#This Row],[left]]</f>
        <v>223.97178</v>
      </c>
      <c r="U577" s="3">
        <f>Table2[[#This Row],[x2]]+Table2[[#This Row],[x]]*Table2[[#This Row],[dry_line]]</f>
        <v>139.97543159</v>
      </c>
      <c r="V577" s="3">
        <f>Table2[[#This Row],[y2]]+Table2[[#This Row],[y]]*Table2[[#This Row],[dry_line]]</f>
        <v>231.20709628</v>
      </c>
      <c r="W577" s="3">
        <f>Table2[[#This Row],[z2]]+Table2[[#This Row],[z]]*Table2[[#This Row],[dry_line]]</f>
        <v>1.61548611</v>
      </c>
      <c r="X577" s="3">
        <f>-Table2[[#This Row],[right3]]+Table2[[#This Row],[dry_line]]</f>
        <v>-4.6928999999999998</v>
      </c>
      <c r="Y577" s="3">
        <f>Table2[[#This Row],[left]]+Table2[[#This Row],[dry_line]]</f>
        <v>7.3321000000000005</v>
      </c>
    </row>
    <row r="578" spans="1:25" hidden="1" x14ac:dyDescent="0.25">
      <c r="A578">
        <v>576</v>
      </c>
      <c r="B578" t="b">
        <f>AND(Table2[[#This Row],[Row Labels]]&gt;=Sheet5!$J$43,Table2[[#This Row],[Row Labels]]&lt;=Sheet5!$K$43)</f>
        <v>0</v>
      </c>
      <c r="C578">
        <v>1.4730000000000001</v>
      </c>
      <c r="D578">
        <f>-Table2[[#This Row],[dry_line]]</f>
        <v>-1.4730000000000001</v>
      </c>
      <c r="E578">
        <v>-1.7102999999999999</v>
      </c>
      <c r="F578">
        <v>-0.16769999999999999</v>
      </c>
      <c r="G578">
        <v>0.98580000000000001</v>
      </c>
      <c r="H578">
        <v>-1E-4</v>
      </c>
      <c r="I578">
        <v>134.83799999999999</v>
      </c>
      <c r="J578">
        <v>228.64590000000001</v>
      </c>
      <c r="K578">
        <v>1.6572</v>
      </c>
      <c r="L578">
        <v>1</v>
      </c>
      <c r="M578">
        <v>2867.2479999999996</v>
      </c>
      <c r="N578">
        <f>-Table2[[#This Row],[right3]]</f>
        <v>-6.4249999999999998</v>
      </c>
      <c r="O578">
        <v>5.55</v>
      </c>
      <c r="P578">
        <v>6.4249999999999998</v>
      </c>
      <c r="Q578">
        <f>Table2[[#This Row],[x2]]+Table2[[#This Row],[x]]*Table2[[#This Row],[right3]]</f>
        <v>133.76052749999999</v>
      </c>
      <c r="R578">
        <f>Table2[[#This Row],[y2]]+Table2[[#This Row],[y]]*Table2[[#This Row],[right3]]</f>
        <v>234.97966500000001</v>
      </c>
      <c r="S578" s="1">
        <f>Table2[[#This Row],[x2]]-Table2[[#This Row],[x]]*Table2[[#This Row],[left]]</f>
        <v>135.76873499999999</v>
      </c>
      <c r="T578" s="1">
        <f>Table2[[#This Row],[y2]]-Table2[[#This Row],[y]]*Table2[[#This Row],[left]]</f>
        <v>223.17471</v>
      </c>
      <c r="U578" s="3">
        <f>Table2[[#This Row],[x2]]+Table2[[#This Row],[x]]*Table2[[#This Row],[dry_line]]</f>
        <v>134.59097789999998</v>
      </c>
      <c r="V578" s="3">
        <f>Table2[[#This Row],[y2]]+Table2[[#This Row],[y]]*Table2[[#This Row],[dry_line]]</f>
        <v>230.0979834</v>
      </c>
      <c r="W578" s="3">
        <f>Table2[[#This Row],[z2]]+Table2[[#This Row],[z]]*Table2[[#This Row],[dry_line]]</f>
        <v>1.6570526999999999</v>
      </c>
      <c r="X578" s="3">
        <f>-Table2[[#This Row],[right3]]+Table2[[#This Row],[dry_line]]</f>
        <v>-4.952</v>
      </c>
      <c r="Y578" s="3">
        <f>Table2[[#This Row],[left]]+Table2[[#This Row],[dry_line]]</f>
        <v>7.0229999999999997</v>
      </c>
    </row>
    <row r="579" spans="1:25" hidden="1" x14ac:dyDescent="0.25">
      <c r="A579">
        <v>577</v>
      </c>
      <c r="B579" t="b">
        <f>AND(Table2[[#This Row],[Row Labels]]&gt;=Sheet5!$J$43,Table2[[#This Row],[Row Labels]]&lt;=Sheet5!$K$43)</f>
        <v>0</v>
      </c>
      <c r="C579">
        <v>1.2621</v>
      </c>
      <c r="D579">
        <f>-Table2[[#This Row],[dry_line]]</f>
        <v>-1.2621</v>
      </c>
      <c r="E579">
        <v>-1.7685</v>
      </c>
      <c r="F579">
        <v>-0.17549999999999999</v>
      </c>
      <c r="G579">
        <v>0.98450000000000004</v>
      </c>
      <c r="H579">
        <v>0</v>
      </c>
      <c r="I579">
        <v>129.61490000000001</v>
      </c>
      <c r="J579">
        <v>227.73820000000001</v>
      </c>
      <c r="K579">
        <v>1.6879</v>
      </c>
      <c r="L579">
        <v>1</v>
      </c>
      <c r="M579">
        <v>2872.5499999999993</v>
      </c>
      <c r="N579">
        <f>-Table2[[#This Row],[right3]]</f>
        <v>-6.4249999999999998</v>
      </c>
      <c r="O579">
        <v>5.55</v>
      </c>
      <c r="P579">
        <v>6.4249999999999998</v>
      </c>
      <c r="Q579">
        <f>Table2[[#This Row],[x2]]+Table2[[#This Row],[x]]*Table2[[#This Row],[right3]]</f>
        <v>128.4873125</v>
      </c>
      <c r="R579">
        <f>Table2[[#This Row],[y2]]+Table2[[#This Row],[y]]*Table2[[#This Row],[right3]]</f>
        <v>234.0636125</v>
      </c>
      <c r="S579" s="1">
        <f>Table2[[#This Row],[x2]]-Table2[[#This Row],[x]]*Table2[[#This Row],[left]]</f>
        <v>130.58892500000002</v>
      </c>
      <c r="T579" s="1">
        <f>Table2[[#This Row],[y2]]-Table2[[#This Row],[y]]*Table2[[#This Row],[left]]</f>
        <v>222.274225</v>
      </c>
      <c r="U579" s="3">
        <f>Table2[[#This Row],[x2]]+Table2[[#This Row],[x]]*Table2[[#This Row],[dry_line]]</f>
        <v>129.39340145</v>
      </c>
      <c r="V579" s="3">
        <f>Table2[[#This Row],[y2]]+Table2[[#This Row],[y]]*Table2[[#This Row],[dry_line]]</f>
        <v>228.98073744999999</v>
      </c>
      <c r="W579" s="3">
        <f>Table2[[#This Row],[z2]]+Table2[[#This Row],[z]]*Table2[[#This Row],[dry_line]]</f>
        <v>1.6879</v>
      </c>
      <c r="X579" s="3">
        <f>-Table2[[#This Row],[right3]]+Table2[[#This Row],[dry_line]]</f>
        <v>-5.1628999999999996</v>
      </c>
      <c r="Y579" s="3">
        <f>Table2[[#This Row],[left]]+Table2[[#This Row],[dry_line]]</f>
        <v>6.8121</v>
      </c>
    </row>
    <row r="580" spans="1:25" hidden="1" x14ac:dyDescent="0.25">
      <c r="A580">
        <v>578</v>
      </c>
      <c r="B580" t="b">
        <f>AND(Table2[[#This Row],[Row Labels]]&gt;=Sheet5!$J$43,Table2[[#This Row],[Row Labels]]&lt;=Sheet5!$K$43)</f>
        <v>0</v>
      </c>
      <c r="C580">
        <v>1.0632999999999999</v>
      </c>
      <c r="D580">
        <f>-Table2[[#This Row],[dry_line]]</f>
        <v>-1.0632999999999999</v>
      </c>
      <c r="E580">
        <v>-1.8307</v>
      </c>
      <c r="F580">
        <v>-0.1825</v>
      </c>
      <c r="G580">
        <v>0.98319999999999996</v>
      </c>
      <c r="H580">
        <v>0</v>
      </c>
      <c r="I580">
        <v>124.47450000000001</v>
      </c>
      <c r="J580">
        <v>226.79859999999999</v>
      </c>
      <c r="K580">
        <v>1.7125999999999999</v>
      </c>
      <c r="L580">
        <v>1</v>
      </c>
      <c r="M580">
        <v>2877.7749999999996</v>
      </c>
      <c r="N580">
        <f>-Table2[[#This Row],[right3]]</f>
        <v>-6.4249999999999998</v>
      </c>
      <c r="O580">
        <v>5.55</v>
      </c>
      <c r="P580">
        <v>6.4249999999999998</v>
      </c>
      <c r="Q580">
        <f>Table2[[#This Row],[x2]]+Table2[[#This Row],[x]]*Table2[[#This Row],[right3]]</f>
        <v>123.30193750000001</v>
      </c>
      <c r="R580">
        <f>Table2[[#This Row],[y2]]+Table2[[#This Row],[y]]*Table2[[#This Row],[right3]]</f>
        <v>233.11565999999999</v>
      </c>
      <c r="S580" s="1">
        <f>Table2[[#This Row],[x2]]-Table2[[#This Row],[x]]*Table2[[#This Row],[left]]</f>
        <v>125.487375</v>
      </c>
      <c r="T580" s="1">
        <f>Table2[[#This Row],[y2]]-Table2[[#This Row],[y]]*Table2[[#This Row],[left]]</f>
        <v>221.34183999999999</v>
      </c>
      <c r="U580" s="3">
        <f>Table2[[#This Row],[x2]]+Table2[[#This Row],[x]]*Table2[[#This Row],[dry_line]]</f>
        <v>124.28044775000001</v>
      </c>
      <c r="V580" s="3">
        <f>Table2[[#This Row],[y2]]+Table2[[#This Row],[y]]*Table2[[#This Row],[dry_line]]</f>
        <v>227.84403656000001</v>
      </c>
      <c r="W580" s="3">
        <f>Table2[[#This Row],[z2]]+Table2[[#This Row],[z]]*Table2[[#This Row],[dry_line]]</f>
        <v>1.7125999999999999</v>
      </c>
      <c r="X580" s="3">
        <f>-Table2[[#This Row],[right3]]+Table2[[#This Row],[dry_line]]</f>
        <v>-5.3616999999999999</v>
      </c>
      <c r="Y580" s="3">
        <f>Table2[[#This Row],[left]]+Table2[[#This Row],[dry_line]]</f>
        <v>6.6132999999999997</v>
      </c>
    </row>
    <row r="581" spans="1:25" hidden="1" x14ac:dyDescent="0.25">
      <c r="A581">
        <v>579</v>
      </c>
      <c r="B581" t="b">
        <f>AND(Table2[[#This Row],[Row Labels]]&gt;=Sheet5!$J$43,Table2[[#This Row],[Row Labels]]&lt;=Sheet5!$K$43)</f>
        <v>0</v>
      </c>
      <c r="C581">
        <v>0.86339999999999995</v>
      </c>
      <c r="D581">
        <f>-Table2[[#This Row],[dry_line]]</f>
        <v>-0.86339999999999995</v>
      </c>
      <c r="E581">
        <v>-1.9066000000000001</v>
      </c>
      <c r="F581">
        <v>-0.18820000000000001</v>
      </c>
      <c r="G581">
        <v>0.98209999999999997</v>
      </c>
      <c r="H581">
        <v>0</v>
      </c>
      <c r="I581">
        <v>119.4164</v>
      </c>
      <c r="J581">
        <v>225.84540000000001</v>
      </c>
      <c r="K581">
        <v>1.7283999999999999</v>
      </c>
      <c r="L581">
        <v>1</v>
      </c>
      <c r="M581">
        <v>2882.9230000000007</v>
      </c>
      <c r="N581">
        <f>-Table2[[#This Row],[right3]]</f>
        <v>-6.4249999999999998</v>
      </c>
      <c r="O581">
        <v>5.55</v>
      </c>
      <c r="P581">
        <v>6.4249999999999998</v>
      </c>
      <c r="Q581">
        <f>Table2[[#This Row],[x2]]+Table2[[#This Row],[x]]*Table2[[#This Row],[right3]]</f>
        <v>118.20721499999999</v>
      </c>
      <c r="R581">
        <f>Table2[[#This Row],[y2]]+Table2[[#This Row],[y]]*Table2[[#This Row],[right3]]</f>
        <v>232.1553925</v>
      </c>
      <c r="S581" s="1">
        <f>Table2[[#This Row],[x2]]-Table2[[#This Row],[x]]*Table2[[#This Row],[left]]</f>
        <v>120.46091</v>
      </c>
      <c r="T581" s="1">
        <f>Table2[[#This Row],[y2]]-Table2[[#This Row],[y]]*Table2[[#This Row],[left]]</f>
        <v>220.394745</v>
      </c>
      <c r="U581" s="3">
        <f>Table2[[#This Row],[x2]]+Table2[[#This Row],[x]]*Table2[[#This Row],[dry_line]]</f>
        <v>119.25390811999999</v>
      </c>
      <c r="V581" s="3">
        <f>Table2[[#This Row],[y2]]+Table2[[#This Row],[y]]*Table2[[#This Row],[dry_line]]</f>
        <v>226.69334514000002</v>
      </c>
      <c r="W581" s="3">
        <f>Table2[[#This Row],[z2]]+Table2[[#This Row],[z]]*Table2[[#This Row],[dry_line]]</f>
        <v>1.7283999999999999</v>
      </c>
      <c r="X581" s="3">
        <f>-Table2[[#This Row],[right3]]+Table2[[#This Row],[dry_line]]</f>
        <v>-5.5616000000000003</v>
      </c>
      <c r="Y581" s="3">
        <f>Table2[[#This Row],[left]]+Table2[[#This Row],[dry_line]]</f>
        <v>6.4133999999999993</v>
      </c>
    </row>
    <row r="582" spans="1:25" hidden="1" x14ac:dyDescent="0.25">
      <c r="A582">
        <v>580</v>
      </c>
      <c r="B582" t="b">
        <f>AND(Table2[[#This Row],[Row Labels]]&gt;=Sheet5!$J$43,Table2[[#This Row],[Row Labels]]&lt;=Sheet5!$K$43)</f>
        <v>0</v>
      </c>
      <c r="C582">
        <v>0.64400000000000002</v>
      </c>
      <c r="D582">
        <f>-Table2[[#This Row],[dry_line]]</f>
        <v>-0.64400000000000002</v>
      </c>
      <c r="E582">
        <v>-2</v>
      </c>
      <c r="F582">
        <v>-0.19409999999999999</v>
      </c>
      <c r="G582">
        <v>0.98099999999999998</v>
      </c>
      <c r="H582">
        <v>0</v>
      </c>
      <c r="I582">
        <v>114.2222</v>
      </c>
      <c r="J582">
        <v>224.8339</v>
      </c>
      <c r="K582">
        <v>1.7434000000000001</v>
      </c>
      <c r="L582">
        <v>1</v>
      </c>
      <c r="M582">
        <v>2888.2139999999999</v>
      </c>
      <c r="N582">
        <f>-Table2[[#This Row],[right3]]</f>
        <v>-6.4249999999999998</v>
      </c>
      <c r="O582">
        <v>5.55</v>
      </c>
      <c r="P582">
        <v>6.4249999999999998</v>
      </c>
      <c r="Q582">
        <f>Table2[[#This Row],[x2]]+Table2[[#This Row],[x]]*Table2[[#This Row],[right3]]</f>
        <v>112.97510750000001</v>
      </c>
      <c r="R582">
        <f>Table2[[#This Row],[y2]]+Table2[[#This Row],[y]]*Table2[[#This Row],[right3]]</f>
        <v>231.13682499999999</v>
      </c>
      <c r="S582" s="1">
        <f>Table2[[#This Row],[x2]]-Table2[[#This Row],[x]]*Table2[[#This Row],[left]]</f>
        <v>115.29945499999999</v>
      </c>
      <c r="T582" s="1">
        <f>Table2[[#This Row],[y2]]-Table2[[#This Row],[y]]*Table2[[#This Row],[left]]</f>
        <v>219.38935000000001</v>
      </c>
      <c r="U582" s="3">
        <f>Table2[[#This Row],[x2]]+Table2[[#This Row],[x]]*Table2[[#This Row],[dry_line]]</f>
        <v>114.0971996</v>
      </c>
      <c r="V582" s="3">
        <f>Table2[[#This Row],[y2]]+Table2[[#This Row],[y]]*Table2[[#This Row],[dry_line]]</f>
        <v>225.465664</v>
      </c>
      <c r="W582" s="3">
        <f>Table2[[#This Row],[z2]]+Table2[[#This Row],[z]]*Table2[[#This Row],[dry_line]]</f>
        <v>1.7434000000000001</v>
      </c>
      <c r="X582" s="3">
        <f>-Table2[[#This Row],[right3]]+Table2[[#This Row],[dry_line]]</f>
        <v>-5.7809999999999997</v>
      </c>
      <c r="Y582" s="3">
        <f>Table2[[#This Row],[left]]+Table2[[#This Row],[dry_line]]</f>
        <v>6.194</v>
      </c>
    </row>
    <row r="583" spans="1:25" hidden="1" x14ac:dyDescent="0.25">
      <c r="A583">
        <v>581</v>
      </c>
      <c r="B583" t="b">
        <f>AND(Table2[[#This Row],[Row Labels]]&gt;=Sheet5!$J$43,Table2[[#This Row],[Row Labels]]&lt;=Sheet5!$K$43)</f>
        <v>0</v>
      </c>
      <c r="C583">
        <v>0.41449999999999998</v>
      </c>
      <c r="D583">
        <f>-Table2[[#This Row],[dry_line]]</f>
        <v>-0.41449999999999998</v>
      </c>
      <c r="E583">
        <v>-2.1036999999999999</v>
      </c>
      <c r="F583">
        <v>-0.19939999999999999</v>
      </c>
      <c r="G583">
        <v>0.97989999999999999</v>
      </c>
      <c r="H583">
        <v>0</v>
      </c>
      <c r="I583">
        <v>109.1117</v>
      </c>
      <c r="J583">
        <v>223.8064</v>
      </c>
      <c r="K583">
        <v>1.7544</v>
      </c>
      <c r="L583">
        <v>1</v>
      </c>
      <c r="M583">
        <v>2893.4269999999997</v>
      </c>
      <c r="N583">
        <f>-Table2[[#This Row],[right3]]</f>
        <v>-6.4</v>
      </c>
      <c r="O583">
        <v>5.5750000000000002</v>
      </c>
      <c r="P583">
        <v>6.4</v>
      </c>
      <c r="Q583">
        <f>Table2[[#This Row],[x2]]+Table2[[#This Row],[x]]*Table2[[#This Row],[right3]]</f>
        <v>107.83553999999999</v>
      </c>
      <c r="R583">
        <f>Table2[[#This Row],[y2]]+Table2[[#This Row],[y]]*Table2[[#This Row],[right3]]</f>
        <v>230.07775999999998</v>
      </c>
      <c r="S583" s="1">
        <f>Table2[[#This Row],[x2]]-Table2[[#This Row],[x]]*Table2[[#This Row],[left]]</f>
        <v>110.223355</v>
      </c>
      <c r="T583" s="1">
        <f>Table2[[#This Row],[y2]]-Table2[[#This Row],[y]]*Table2[[#This Row],[left]]</f>
        <v>218.3434575</v>
      </c>
      <c r="U583" s="3">
        <f>Table2[[#This Row],[x2]]+Table2[[#This Row],[x]]*Table2[[#This Row],[dry_line]]</f>
        <v>109.0290487</v>
      </c>
      <c r="V583" s="3">
        <f>Table2[[#This Row],[y2]]+Table2[[#This Row],[y]]*Table2[[#This Row],[dry_line]]</f>
        <v>224.21256854999999</v>
      </c>
      <c r="W583" s="3">
        <f>Table2[[#This Row],[z2]]+Table2[[#This Row],[z]]*Table2[[#This Row],[dry_line]]</f>
        <v>1.7544</v>
      </c>
      <c r="X583" s="3">
        <f>-Table2[[#This Row],[right3]]+Table2[[#This Row],[dry_line]]</f>
        <v>-5.9855</v>
      </c>
      <c r="Y583" s="3">
        <f>Table2[[#This Row],[left]]+Table2[[#This Row],[dry_line]]</f>
        <v>5.9895000000000005</v>
      </c>
    </row>
    <row r="584" spans="1:25" hidden="1" x14ac:dyDescent="0.25">
      <c r="A584">
        <v>582</v>
      </c>
      <c r="B584" t="b">
        <f>AND(Table2[[#This Row],[Row Labels]]&gt;=Sheet5!$J$43,Table2[[#This Row],[Row Labels]]&lt;=Sheet5!$K$43)</f>
        <v>0</v>
      </c>
      <c r="C584">
        <v>0.1633</v>
      </c>
      <c r="D584">
        <f>-Table2[[#This Row],[dry_line]]</f>
        <v>-0.1633</v>
      </c>
      <c r="E584">
        <v>-2.2174</v>
      </c>
      <c r="F584">
        <v>-0.2044</v>
      </c>
      <c r="G584">
        <v>0.97889999999999999</v>
      </c>
      <c r="H584">
        <v>0</v>
      </c>
      <c r="I584">
        <v>104.0869</v>
      </c>
      <c r="J584">
        <v>222.77170000000001</v>
      </c>
      <c r="K584">
        <v>1.7563</v>
      </c>
      <c r="L584">
        <v>1</v>
      </c>
      <c r="M584">
        <v>2898.5570000000007</v>
      </c>
      <c r="N584">
        <f>-Table2[[#This Row],[right3]]</f>
        <v>-6.375</v>
      </c>
      <c r="O584">
        <v>5.6</v>
      </c>
      <c r="P584">
        <v>6.375</v>
      </c>
      <c r="Q584">
        <f>Table2[[#This Row],[x2]]+Table2[[#This Row],[x]]*Table2[[#This Row],[right3]]</f>
        <v>102.78385</v>
      </c>
      <c r="R584">
        <f>Table2[[#This Row],[y2]]+Table2[[#This Row],[y]]*Table2[[#This Row],[right3]]</f>
        <v>229.01218750000001</v>
      </c>
      <c r="S584" s="1">
        <f>Table2[[#This Row],[x2]]-Table2[[#This Row],[x]]*Table2[[#This Row],[left]]</f>
        <v>105.23154</v>
      </c>
      <c r="T584" s="1">
        <f>Table2[[#This Row],[y2]]-Table2[[#This Row],[y]]*Table2[[#This Row],[left]]</f>
        <v>217.28986</v>
      </c>
      <c r="U584" s="3">
        <f>Table2[[#This Row],[x2]]+Table2[[#This Row],[x]]*Table2[[#This Row],[dry_line]]</f>
        <v>104.05352148</v>
      </c>
      <c r="V584" s="3">
        <f>Table2[[#This Row],[y2]]+Table2[[#This Row],[y]]*Table2[[#This Row],[dry_line]]</f>
        <v>222.93155437000001</v>
      </c>
      <c r="W584" s="3">
        <f>Table2[[#This Row],[z2]]+Table2[[#This Row],[z]]*Table2[[#This Row],[dry_line]]</f>
        <v>1.7563</v>
      </c>
      <c r="X584" s="3">
        <f>-Table2[[#This Row],[right3]]+Table2[[#This Row],[dry_line]]</f>
        <v>-6.2117000000000004</v>
      </c>
      <c r="Y584" s="3">
        <f>Table2[[#This Row],[left]]+Table2[[#This Row],[dry_line]]</f>
        <v>5.7632999999999992</v>
      </c>
    </row>
    <row r="585" spans="1:25" hidden="1" x14ac:dyDescent="0.25">
      <c r="A585">
        <v>583</v>
      </c>
      <c r="B585" t="b">
        <f>AND(Table2[[#This Row],[Row Labels]]&gt;=Sheet5!$J$43,Table2[[#This Row],[Row Labels]]&lt;=Sheet5!$K$43)</f>
        <v>0</v>
      </c>
      <c r="C585">
        <v>-0.1103</v>
      </c>
      <c r="D585">
        <f>-Table2[[#This Row],[dry_line]]</f>
        <v>0.1103</v>
      </c>
      <c r="E585">
        <v>-2.3363999999999998</v>
      </c>
      <c r="F585">
        <v>-0.20979999999999999</v>
      </c>
      <c r="G585">
        <v>0.97770000000000001</v>
      </c>
      <c r="H585">
        <v>0</v>
      </c>
      <c r="I585">
        <v>99.150999999999996</v>
      </c>
      <c r="J585">
        <v>221.7261</v>
      </c>
      <c r="K585">
        <v>1.7563</v>
      </c>
      <c r="L585">
        <v>1</v>
      </c>
      <c r="M585">
        <v>2903.6029999999992</v>
      </c>
      <c r="N585">
        <f>-Table2[[#This Row],[right3]]</f>
        <v>-6.35</v>
      </c>
      <c r="O585">
        <v>5.625</v>
      </c>
      <c r="P585">
        <v>6.35</v>
      </c>
      <c r="Q585">
        <f>Table2[[#This Row],[x2]]+Table2[[#This Row],[x]]*Table2[[#This Row],[right3]]</f>
        <v>97.818770000000001</v>
      </c>
      <c r="R585">
        <f>Table2[[#This Row],[y2]]+Table2[[#This Row],[y]]*Table2[[#This Row],[right3]]</f>
        <v>227.934495</v>
      </c>
      <c r="S585" s="1">
        <f>Table2[[#This Row],[x2]]-Table2[[#This Row],[x]]*Table2[[#This Row],[left]]</f>
        <v>100.331125</v>
      </c>
      <c r="T585" s="1">
        <f>Table2[[#This Row],[y2]]-Table2[[#This Row],[y]]*Table2[[#This Row],[left]]</f>
        <v>216.22653750000001</v>
      </c>
      <c r="U585" s="3">
        <f>Table2[[#This Row],[x2]]+Table2[[#This Row],[x]]*Table2[[#This Row],[dry_line]]</f>
        <v>99.174140940000001</v>
      </c>
      <c r="V585" s="3">
        <f>Table2[[#This Row],[y2]]+Table2[[#This Row],[y]]*Table2[[#This Row],[dry_line]]</f>
        <v>221.61825969</v>
      </c>
      <c r="W585" s="3">
        <f>Table2[[#This Row],[z2]]+Table2[[#This Row],[z]]*Table2[[#This Row],[dry_line]]</f>
        <v>1.7563</v>
      </c>
      <c r="X585" s="3">
        <f>-Table2[[#This Row],[right3]]+Table2[[#This Row],[dry_line]]</f>
        <v>-6.4602999999999993</v>
      </c>
      <c r="Y585" s="3">
        <f>Table2[[#This Row],[left]]+Table2[[#This Row],[dry_line]]</f>
        <v>5.5147000000000004</v>
      </c>
    </row>
    <row r="586" spans="1:25" hidden="1" x14ac:dyDescent="0.25">
      <c r="A586">
        <v>584</v>
      </c>
      <c r="B586" t="b">
        <f>AND(Table2[[#This Row],[Row Labels]]&gt;=Sheet5!$J$43,Table2[[#This Row],[Row Labels]]&lt;=Sheet5!$K$43)</f>
        <v>0</v>
      </c>
      <c r="C586">
        <v>-0.41749999999999998</v>
      </c>
      <c r="D586">
        <f>-Table2[[#This Row],[dry_line]]</f>
        <v>0.41749999999999998</v>
      </c>
      <c r="E586">
        <v>-2.4643999999999999</v>
      </c>
      <c r="F586">
        <v>-0.2147</v>
      </c>
      <c r="G586">
        <v>0.97670000000000001</v>
      </c>
      <c r="H586">
        <v>0</v>
      </c>
      <c r="I586">
        <v>94.078100000000006</v>
      </c>
      <c r="J586">
        <v>220.62389999999999</v>
      </c>
      <c r="K586">
        <v>1.7563</v>
      </c>
      <c r="L586">
        <v>1</v>
      </c>
      <c r="M586">
        <v>2908.7939999999999</v>
      </c>
      <c r="N586">
        <f>-Table2[[#This Row],[right3]]</f>
        <v>-6.3250000000000002</v>
      </c>
      <c r="O586">
        <v>5.65</v>
      </c>
      <c r="P586">
        <v>6.3250000000000002</v>
      </c>
      <c r="Q586">
        <f>Table2[[#This Row],[x2]]+Table2[[#This Row],[x]]*Table2[[#This Row],[right3]]</f>
        <v>92.720122500000002</v>
      </c>
      <c r="R586">
        <f>Table2[[#This Row],[y2]]+Table2[[#This Row],[y]]*Table2[[#This Row],[right3]]</f>
        <v>226.80152749999999</v>
      </c>
      <c r="S586" s="1">
        <f>Table2[[#This Row],[x2]]-Table2[[#This Row],[x]]*Table2[[#This Row],[left]]</f>
        <v>95.291155000000003</v>
      </c>
      <c r="T586" s="1">
        <f>Table2[[#This Row],[y2]]-Table2[[#This Row],[y]]*Table2[[#This Row],[left]]</f>
        <v>215.10554499999998</v>
      </c>
      <c r="U586" s="3">
        <f>Table2[[#This Row],[x2]]+Table2[[#This Row],[x]]*Table2[[#This Row],[dry_line]]</f>
        <v>94.167737250000002</v>
      </c>
      <c r="V586" s="3">
        <f>Table2[[#This Row],[y2]]+Table2[[#This Row],[y]]*Table2[[#This Row],[dry_line]]</f>
        <v>220.21612775</v>
      </c>
      <c r="W586" s="3">
        <f>Table2[[#This Row],[z2]]+Table2[[#This Row],[z]]*Table2[[#This Row],[dry_line]]</f>
        <v>1.7563</v>
      </c>
      <c r="X586" s="3">
        <f>-Table2[[#This Row],[right3]]+Table2[[#This Row],[dry_line]]</f>
        <v>-6.7424999999999997</v>
      </c>
      <c r="Y586" s="3">
        <f>Table2[[#This Row],[left]]+Table2[[#This Row],[dry_line]]</f>
        <v>5.2324999999999999</v>
      </c>
    </row>
    <row r="587" spans="1:25" hidden="1" x14ac:dyDescent="0.25">
      <c r="A587">
        <v>585</v>
      </c>
      <c r="B587" t="b">
        <f>AND(Table2[[#This Row],[Row Labels]]&gt;=Sheet5!$J$43,Table2[[#This Row],[Row Labels]]&lt;=Sheet5!$K$43)</f>
        <v>0</v>
      </c>
      <c r="C587">
        <v>-0.75009999999999999</v>
      </c>
      <c r="D587">
        <f>-Table2[[#This Row],[dry_line]]</f>
        <v>0.75009999999999999</v>
      </c>
      <c r="E587">
        <v>-2.6036999999999999</v>
      </c>
      <c r="F587">
        <v>-0.2195</v>
      </c>
      <c r="G587">
        <v>0.97560000000000002</v>
      </c>
      <c r="H587">
        <v>0</v>
      </c>
      <c r="I587">
        <v>88.868499999999997</v>
      </c>
      <c r="J587">
        <v>219.4658</v>
      </c>
      <c r="K587">
        <v>1.7564</v>
      </c>
      <c r="L587">
        <v>1</v>
      </c>
      <c r="M587">
        <v>2914.1309999999994</v>
      </c>
      <c r="N587">
        <f>-Table2[[#This Row],[right3]]</f>
        <v>-6.2750000000000004</v>
      </c>
      <c r="O587">
        <v>5.7</v>
      </c>
      <c r="P587">
        <v>6.2750000000000004</v>
      </c>
      <c r="Q587">
        <f>Table2[[#This Row],[x2]]+Table2[[#This Row],[x]]*Table2[[#This Row],[right3]]</f>
        <v>87.491137499999994</v>
      </c>
      <c r="R587">
        <f>Table2[[#This Row],[y2]]+Table2[[#This Row],[y]]*Table2[[#This Row],[right3]]</f>
        <v>225.58769000000001</v>
      </c>
      <c r="S587" s="1">
        <f>Table2[[#This Row],[x2]]-Table2[[#This Row],[x]]*Table2[[#This Row],[left]]</f>
        <v>90.119649999999993</v>
      </c>
      <c r="T587" s="1">
        <f>Table2[[#This Row],[y2]]-Table2[[#This Row],[y]]*Table2[[#This Row],[left]]</f>
        <v>213.90487999999999</v>
      </c>
      <c r="U587" s="3">
        <f>Table2[[#This Row],[x2]]+Table2[[#This Row],[x]]*Table2[[#This Row],[dry_line]]</f>
        <v>89.033146950000003</v>
      </c>
      <c r="V587" s="3">
        <f>Table2[[#This Row],[y2]]+Table2[[#This Row],[y]]*Table2[[#This Row],[dry_line]]</f>
        <v>218.73400244000001</v>
      </c>
      <c r="W587" s="3">
        <f>Table2[[#This Row],[z2]]+Table2[[#This Row],[z]]*Table2[[#This Row],[dry_line]]</f>
        <v>1.7564</v>
      </c>
      <c r="X587" s="3">
        <f>-Table2[[#This Row],[right3]]+Table2[[#This Row],[dry_line]]</f>
        <v>-7.0251000000000001</v>
      </c>
      <c r="Y587" s="3">
        <f>Table2[[#This Row],[left]]+Table2[[#This Row],[dry_line]]</f>
        <v>4.9499000000000004</v>
      </c>
    </row>
    <row r="588" spans="1:25" hidden="1" x14ac:dyDescent="0.25">
      <c r="A588">
        <v>586</v>
      </c>
      <c r="B588" t="b">
        <f>AND(Table2[[#This Row],[Row Labels]]&gt;=Sheet5!$J$43,Table2[[#This Row],[Row Labels]]&lt;=Sheet5!$K$43)</f>
        <v>0</v>
      </c>
      <c r="C588">
        <v>-1.0696000000000001</v>
      </c>
      <c r="D588">
        <f>-Table2[[#This Row],[dry_line]]</f>
        <v>1.0696000000000001</v>
      </c>
      <c r="E588">
        <v>-2.7402000000000002</v>
      </c>
      <c r="F588">
        <v>-0.22420000000000001</v>
      </c>
      <c r="G588">
        <v>0.97450000000000003</v>
      </c>
      <c r="H588">
        <v>1E-4</v>
      </c>
      <c r="I588">
        <v>83.976200000000006</v>
      </c>
      <c r="J588">
        <v>218.35130000000001</v>
      </c>
      <c r="K588">
        <v>1.7546999999999999</v>
      </c>
      <c r="L588">
        <v>1</v>
      </c>
      <c r="M588">
        <v>2919.1479999999992</v>
      </c>
      <c r="N588">
        <f>-Table2[[#This Row],[right3]]</f>
        <v>-6.2249999999999996</v>
      </c>
      <c r="O588">
        <v>5.75</v>
      </c>
      <c r="P588">
        <v>6.2249999999999996</v>
      </c>
      <c r="Q588">
        <f>Table2[[#This Row],[x2]]+Table2[[#This Row],[x]]*Table2[[#This Row],[right3]]</f>
        <v>82.580555000000004</v>
      </c>
      <c r="R588">
        <f>Table2[[#This Row],[y2]]+Table2[[#This Row],[y]]*Table2[[#This Row],[right3]]</f>
        <v>224.4175625</v>
      </c>
      <c r="S588" s="1">
        <f>Table2[[#This Row],[x2]]-Table2[[#This Row],[x]]*Table2[[#This Row],[left]]</f>
        <v>85.265350000000012</v>
      </c>
      <c r="T588" s="1">
        <f>Table2[[#This Row],[y2]]-Table2[[#This Row],[y]]*Table2[[#This Row],[left]]</f>
        <v>212.74792500000001</v>
      </c>
      <c r="U588" s="3">
        <f>Table2[[#This Row],[x2]]+Table2[[#This Row],[x]]*Table2[[#This Row],[dry_line]]</f>
        <v>84.21600432000001</v>
      </c>
      <c r="V588" s="3">
        <f>Table2[[#This Row],[y2]]+Table2[[#This Row],[y]]*Table2[[#This Row],[dry_line]]</f>
        <v>217.30897480000002</v>
      </c>
      <c r="W588" s="3">
        <f>Table2[[#This Row],[z2]]+Table2[[#This Row],[z]]*Table2[[#This Row],[dry_line]]</f>
        <v>1.7545930399999998</v>
      </c>
      <c r="X588" s="3">
        <f>-Table2[[#This Row],[right3]]+Table2[[#This Row],[dry_line]]</f>
        <v>-7.2946</v>
      </c>
      <c r="Y588" s="3">
        <f>Table2[[#This Row],[left]]+Table2[[#This Row],[dry_line]]</f>
        <v>4.6803999999999997</v>
      </c>
    </row>
    <row r="589" spans="1:25" hidden="1" x14ac:dyDescent="0.25">
      <c r="A589">
        <v>587</v>
      </c>
      <c r="B589" t="b">
        <f>AND(Table2[[#This Row],[Row Labels]]&gt;=Sheet5!$J$43,Table2[[#This Row],[Row Labels]]&lt;=Sheet5!$K$43)</f>
        <v>0</v>
      </c>
      <c r="C589">
        <v>-1.385</v>
      </c>
      <c r="D589">
        <f>-Table2[[#This Row],[dry_line]]</f>
        <v>1.385</v>
      </c>
      <c r="E589">
        <v>-2.8822000000000001</v>
      </c>
      <c r="F589">
        <v>-0.2293</v>
      </c>
      <c r="G589">
        <v>0.97340000000000004</v>
      </c>
      <c r="H589">
        <v>0</v>
      </c>
      <c r="I589">
        <v>79.061700000000002</v>
      </c>
      <c r="J589">
        <v>217.20959999999999</v>
      </c>
      <c r="K589">
        <v>1.7441</v>
      </c>
      <c r="L589">
        <v>1</v>
      </c>
      <c r="M589">
        <v>2924.1939999999995</v>
      </c>
      <c r="N589">
        <f>-Table2[[#This Row],[right3]]</f>
        <v>-6.15</v>
      </c>
      <c r="O589">
        <v>5.8250000000000002</v>
      </c>
      <c r="P589">
        <v>6.15</v>
      </c>
      <c r="Q589">
        <f>Table2[[#This Row],[x2]]+Table2[[#This Row],[x]]*Table2[[#This Row],[right3]]</f>
        <v>77.651505</v>
      </c>
      <c r="R589">
        <f>Table2[[#This Row],[y2]]+Table2[[#This Row],[y]]*Table2[[#This Row],[right3]]</f>
        <v>223.19601</v>
      </c>
      <c r="S589" s="1">
        <f>Table2[[#This Row],[x2]]-Table2[[#This Row],[x]]*Table2[[#This Row],[left]]</f>
        <v>80.397372500000003</v>
      </c>
      <c r="T589" s="1">
        <f>Table2[[#This Row],[y2]]-Table2[[#This Row],[y]]*Table2[[#This Row],[left]]</f>
        <v>211.539545</v>
      </c>
      <c r="U589" s="3">
        <f>Table2[[#This Row],[x2]]+Table2[[#This Row],[x]]*Table2[[#This Row],[dry_line]]</f>
        <v>79.379280500000007</v>
      </c>
      <c r="V589" s="3">
        <f>Table2[[#This Row],[y2]]+Table2[[#This Row],[y]]*Table2[[#This Row],[dry_line]]</f>
        <v>215.86144099999999</v>
      </c>
      <c r="W589" s="3">
        <f>Table2[[#This Row],[z2]]+Table2[[#This Row],[z]]*Table2[[#This Row],[dry_line]]</f>
        <v>1.7441</v>
      </c>
      <c r="X589" s="3">
        <f>-Table2[[#This Row],[right3]]+Table2[[#This Row],[dry_line]]</f>
        <v>-7.5350000000000001</v>
      </c>
      <c r="Y589" s="3">
        <f>Table2[[#This Row],[left]]+Table2[[#This Row],[dry_line]]</f>
        <v>4.4400000000000004</v>
      </c>
    </row>
    <row r="590" spans="1:25" hidden="1" x14ac:dyDescent="0.25">
      <c r="A590">
        <v>588</v>
      </c>
      <c r="B590" t="b">
        <f>AND(Table2[[#This Row],[Row Labels]]&gt;=Sheet5!$J$43,Table2[[#This Row],[Row Labels]]&lt;=Sheet5!$K$43)</f>
        <v>0</v>
      </c>
      <c r="C590">
        <v>-1.6787000000000001</v>
      </c>
      <c r="D590">
        <f>-Table2[[#This Row],[dry_line]]</f>
        <v>1.6787000000000001</v>
      </c>
      <c r="E590">
        <v>-3.0318000000000001</v>
      </c>
      <c r="F590">
        <v>-0.2359</v>
      </c>
      <c r="G590">
        <v>0.9718</v>
      </c>
      <c r="H590">
        <v>0</v>
      </c>
      <c r="I590">
        <v>73.898099999999999</v>
      </c>
      <c r="J590">
        <v>215.9777</v>
      </c>
      <c r="K590">
        <v>1.7292000000000001</v>
      </c>
      <c r="L590">
        <v>1</v>
      </c>
      <c r="M590">
        <v>2929.5020000000004</v>
      </c>
      <c r="N590">
        <f>-Table2[[#This Row],[right3]]</f>
        <v>-6.7750000000000004</v>
      </c>
      <c r="O590">
        <v>5.9</v>
      </c>
      <c r="P590">
        <v>6.7750000000000004</v>
      </c>
      <c r="Q590">
        <f>Table2[[#This Row],[x2]]+Table2[[#This Row],[x]]*Table2[[#This Row],[right3]]</f>
        <v>72.299877499999994</v>
      </c>
      <c r="R590">
        <f>Table2[[#This Row],[y2]]+Table2[[#This Row],[y]]*Table2[[#This Row],[right3]]</f>
        <v>222.561645</v>
      </c>
      <c r="S590" s="1">
        <f>Table2[[#This Row],[x2]]-Table2[[#This Row],[x]]*Table2[[#This Row],[left]]</f>
        <v>75.289910000000006</v>
      </c>
      <c r="T590" s="1">
        <f>Table2[[#This Row],[y2]]-Table2[[#This Row],[y]]*Table2[[#This Row],[left]]</f>
        <v>210.24408</v>
      </c>
      <c r="U590" s="3">
        <f>Table2[[#This Row],[x2]]+Table2[[#This Row],[x]]*Table2[[#This Row],[dry_line]]</f>
        <v>74.294105329999994</v>
      </c>
      <c r="V590" s="3">
        <f>Table2[[#This Row],[y2]]+Table2[[#This Row],[y]]*Table2[[#This Row],[dry_line]]</f>
        <v>214.34633933999999</v>
      </c>
      <c r="W590" s="3">
        <f>Table2[[#This Row],[z2]]+Table2[[#This Row],[z]]*Table2[[#This Row],[dry_line]]</f>
        <v>1.7292000000000001</v>
      </c>
      <c r="X590" s="3">
        <f>-Table2[[#This Row],[right3]]+Table2[[#This Row],[dry_line]]</f>
        <v>-8.4537000000000013</v>
      </c>
      <c r="Y590" s="3">
        <f>Table2[[#This Row],[left]]+Table2[[#This Row],[dry_line]]</f>
        <v>4.2213000000000003</v>
      </c>
    </row>
    <row r="591" spans="1:25" hidden="1" x14ac:dyDescent="0.25">
      <c r="A591">
        <v>589</v>
      </c>
      <c r="B591" t="b">
        <f>AND(Table2[[#This Row],[Row Labels]]&gt;=Sheet5!$J$43,Table2[[#This Row],[Row Labels]]&lt;=Sheet5!$K$43)</f>
        <v>0</v>
      </c>
      <c r="C591">
        <v>-1.9323999999999999</v>
      </c>
      <c r="D591">
        <f>-Table2[[#This Row],[dry_line]]</f>
        <v>1.9323999999999999</v>
      </c>
      <c r="E591">
        <v>-3.1695000000000002</v>
      </c>
      <c r="F591">
        <v>-0.24329999999999999</v>
      </c>
      <c r="G591">
        <v>0.96989999999999998</v>
      </c>
      <c r="H591">
        <v>6.9999999999999999E-4</v>
      </c>
      <c r="I591">
        <v>68.946700000000007</v>
      </c>
      <c r="J591">
        <v>214.75380000000001</v>
      </c>
      <c r="K591">
        <v>1.7166999999999999</v>
      </c>
      <c r="L591">
        <v>1</v>
      </c>
      <c r="M591">
        <v>2934.6029999999992</v>
      </c>
      <c r="N591">
        <f>-Table2[[#This Row],[right3]]</f>
        <v>-11.465</v>
      </c>
      <c r="O591">
        <v>5.95</v>
      </c>
      <c r="P591">
        <v>11.465</v>
      </c>
      <c r="Q591">
        <f>Table2[[#This Row],[x2]]+Table2[[#This Row],[x]]*Table2[[#This Row],[right3]]</f>
        <v>66.157265500000008</v>
      </c>
      <c r="R591">
        <f>Table2[[#This Row],[y2]]+Table2[[#This Row],[y]]*Table2[[#This Row],[right3]]</f>
        <v>225.8737035</v>
      </c>
      <c r="S591" s="1">
        <f>Table2[[#This Row],[x2]]-Table2[[#This Row],[x]]*Table2[[#This Row],[left]]</f>
        <v>70.394335000000012</v>
      </c>
      <c r="T591" s="1">
        <f>Table2[[#This Row],[y2]]-Table2[[#This Row],[y]]*Table2[[#This Row],[left]]</f>
        <v>208.98289500000001</v>
      </c>
      <c r="U591" s="3">
        <f>Table2[[#This Row],[x2]]+Table2[[#This Row],[x]]*Table2[[#This Row],[dry_line]]</f>
        <v>69.416852920000011</v>
      </c>
      <c r="V591" s="3">
        <f>Table2[[#This Row],[y2]]+Table2[[#This Row],[y]]*Table2[[#This Row],[dry_line]]</f>
        <v>212.87956524000001</v>
      </c>
      <c r="W591" s="3">
        <f>Table2[[#This Row],[z2]]+Table2[[#This Row],[z]]*Table2[[#This Row],[dry_line]]</f>
        <v>1.7153473199999998</v>
      </c>
      <c r="X591" s="3">
        <f>-Table2[[#This Row],[right3]]+Table2[[#This Row],[dry_line]]</f>
        <v>-13.397399999999999</v>
      </c>
      <c r="Y591" s="3">
        <f>Table2[[#This Row],[left]]+Table2[[#This Row],[dry_line]]</f>
        <v>4.0175999999999998</v>
      </c>
    </row>
    <row r="592" spans="1:25" hidden="1" x14ac:dyDescent="0.25">
      <c r="A592">
        <v>590</v>
      </c>
      <c r="B592" t="b">
        <f>AND(Table2[[#This Row],[Row Labels]]&gt;=Sheet5!$J$43,Table2[[#This Row],[Row Labels]]&lt;=Sheet5!$K$43)</f>
        <v>0</v>
      </c>
      <c r="C592">
        <v>-2.1692</v>
      </c>
      <c r="D592">
        <f>-Table2[[#This Row],[dry_line]]</f>
        <v>2.1692</v>
      </c>
      <c r="E592">
        <v>-3.2995000000000001</v>
      </c>
      <c r="F592">
        <v>-0.2505</v>
      </c>
      <c r="G592">
        <v>0.96809999999999996</v>
      </c>
      <c r="H592">
        <v>1E-4</v>
      </c>
      <c r="I592">
        <v>64.093199999999996</v>
      </c>
      <c r="J592">
        <v>213.5179</v>
      </c>
      <c r="K592">
        <v>1.7013</v>
      </c>
      <c r="L592">
        <v>1</v>
      </c>
      <c r="M592">
        <v>2939.6110000000008</v>
      </c>
      <c r="N592">
        <f>-Table2[[#This Row],[right3]]</f>
        <v>-12.75</v>
      </c>
      <c r="O592">
        <v>6.0250000000000004</v>
      </c>
      <c r="P592">
        <v>12.75</v>
      </c>
      <c r="Q592">
        <f>Table2[[#This Row],[x2]]+Table2[[#This Row],[x]]*Table2[[#This Row],[right3]]</f>
        <v>60.899324999999997</v>
      </c>
      <c r="R592">
        <f>Table2[[#This Row],[y2]]+Table2[[#This Row],[y]]*Table2[[#This Row],[right3]]</f>
        <v>225.861175</v>
      </c>
      <c r="S592" s="1">
        <f>Table2[[#This Row],[x2]]-Table2[[#This Row],[x]]*Table2[[#This Row],[left]]</f>
        <v>65.602462500000001</v>
      </c>
      <c r="T592" s="1">
        <f>Table2[[#This Row],[y2]]-Table2[[#This Row],[y]]*Table2[[#This Row],[left]]</f>
        <v>207.68509749999998</v>
      </c>
      <c r="U592" s="3">
        <f>Table2[[#This Row],[x2]]+Table2[[#This Row],[x]]*Table2[[#This Row],[dry_line]]</f>
        <v>64.636584599999992</v>
      </c>
      <c r="V592" s="3">
        <f>Table2[[#This Row],[y2]]+Table2[[#This Row],[y]]*Table2[[#This Row],[dry_line]]</f>
        <v>211.41789747999999</v>
      </c>
      <c r="W592" s="3">
        <f>Table2[[#This Row],[z2]]+Table2[[#This Row],[z]]*Table2[[#This Row],[dry_line]]</f>
        <v>1.7010830800000001</v>
      </c>
      <c r="X592" s="3">
        <f>-Table2[[#This Row],[right3]]+Table2[[#This Row],[dry_line]]</f>
        <v>-14.9192</v>
      </c>
      <c r="Y592" s="3">
        <f>Table2[[#This Row],[left]]+Table2[[#This Row],[dry_line]]</f>
        <v>3.8558000000000003</v>
      </c>
    </row>
    <row r="593" spans="1:25" hidden="1" x14ac:dyDescent="0.25">
      <c r="A593">
        <v>591</v>
      </c>
      <c r="B593" t="b">
        <f>AND(Table2[[#This Row],[Row Labels]]&gt;=Sheet5!$J$43,Table2[[#This Row],[Row Labels]]&lt;=Sheet5!$K$43)</f>
        <v>0</v>
      </c>
      <c r="C593">
        <v>-2.3925999999999998</v>
      </c>
      <c r="D593">
        <f>-Table2[[#This Row],[dry_line]]</f>
        <v>2.3925999999999998</v>
      </c>
      <c r="E593">
        <v>-3.4224000000000001</v>
      </c>
      <c r="F593">
        <v>-0.25819999999999999</v>
      </c>
      <c r="G593">
        <v>0.96609999999999996</v>
      </c>
      <c r="H593">
        <v>1E-4</v>
      </c>
      <c r="I593">
        <v>59.225700000000003</v>
      </c>
      <c r="J593">
        <v>212.23849999999999</v>
      </c>
      <c r="K593">
        <v>1.6863999999999999</v>
      </c>
      <c r="L593">
        <v>1</v>
      </c>
      <c r="M593">
        <v>2944.6440000000002</v>
      </c>
      <c r="N593">
        <f>-Table2[[#This Row],[right3]]</f>
        <v>-9.8000000000000007</v>
      </c>
      <c r="O593">
        <v>6.0750000000000002</v>
      </c>
      <c r="P593">
        <v>9.8000000000000007</v>
      </c>
      <c r="Q593">
        <f>Table2[[#This Row],[x2]]+Table2[[#This Row],[x]]*Table2[[#This Row],[right3]]</f>
        <v>56.695340000000002</v>
      </c>
      <c r="R593">
        <f>Table2[[#This Row],[y2]]+Table2[[#This Row],[y]]*Table2[[#This Row],[right3]]</f>
        <v>221.70627999999999</v>
      </c>
      <c r="S593" s="1">
        <f>Table2[[#This Row],[x2]]-Table2[[#This Row],[x]]*Table2[[#This Row],[left]]</f>
        <v>60.794265000000003</v>
      </c>
      <c r="T593" s="1">
        <f>Table2[[#This Row],[y2]]-Table2[[#This Row],[y]]*Table2[[#This Row],[left]]</f>
        <v>206.36944249999999</v>
      </c>
      <c r="U593" s="3">
        <f>Table2[[#This Row],[x2]]+Table2[[#This Row],[x]]*Table2[[#This Row],[dry_line]]</f>
        <v>59.843469320000004</v>
      </c>
      <c r="V593" s="3">
        <f>Table2[[#This Row],[y2]]+Table2[[#This Row],[y]]*Table2[[#This Row],[dry_line]]</f>
        <v>209.92700914</v>
      </c>
      <c r="W593" s="3">
        <f>Table2[[#This Row],[z2]]+Table2[[#This Row],[z]]*Table2[[#This Row],[dry_line]]</f>
        <v>1.6861607399999998</v>
      </c>
      <c r="X593" s="3">
        <f>-Table2[[#This Row],[right3]]+Table2[[#This Row],[dry_line]]</f>
        <v>-12.192600000000001</v>
      </c>
      <c r="Y593" s="3">
        <f>Table2[[#This Row],[left]]+Table2[[#This Row],[dry_line]]</f>
        <v>3.6824000000000003</v>
      </c>
    </row>
    <row r="594" spans="1:25" hidden="1" x14ac:dyDescent="0.25">
      <c r="A594">
        <v>592</v>
      </c>
      <c r="B594" t="b">
        <f>AND(Table2[[#This Row],[Row Labels]]&gt;=Sheet5!$J$43,Table2[[#This Row],[Row Labels]]&lt;=Sheet5!$K$43)</f>
        <v>0</v>
      </c>
      <c r="C594">
        <v>-2.5983000000000001</v>
      </c>
      <c r="D594">
        <f>-Table2[[#This Row],[dry_line]]</f>
        <v>2.5983000000000001</v>
      </c>
      <c r="E594">
        <v>-3.5350999999999999</v>
      </c>
      <c r="F594">
        <v>-0.26529999999999998</v>
      </c>
      <c r="G594">
        <v>0.96419999999999995</v>
      </c>
      <c r="H594">
        <v>-1E-4</v>
      </c>
      <c r="I594">
        <v>54.343499999999999</v>
      </c>
      <c r="J594">
        <v>210.91249999999999</v>
      </c>
      <c r="K594">
        <v>1.6649</v>
      </c>
      <c r="L594">
        <v>1</v>
      </c>
      <c r="M594">
        <v>2949.7029999999995</v>
      </c>
      <c r="N594">
        <f>-Table2[[#This Row],[right3]]</f>
        <v>-6.7750000000000004</v>
      </c>
      <c r="O594">
        <v>6.125</v>
      </c>
      <c r="P594">
        <v>6.7750000000000004</v>
      </c>
      <c r="Q594">
        <f>Table2[[#This Row],[x2]]+Table2[[#This Row],[x]]*Table2[[#This Row],[right3]]</f>
        <v>52.5460925</v>
      </c>
      <c r="R594">
        <f>Table2[[#This Row],[y2]]+Table2[[#This Row],[y]]*Table2[[#This Row],[right3]]</f>
        <v>217.44495499999999</v>
      </c>
      <c r="S594" s="1">
        <f>Table2[[#This Row],[x2]]-Table2[[#This Row],[x]]*Table2[[#This Row],[left]]</f>
        <v>55.968462500000001</v>
      </c>
      <c r="T594" s="1">
        <f>Table2[[#This Row],[y2]]-Table2[[#This Row],[y]]*Table2[[#This Row],[left]]</f>
        <v>205.006775</v>
      </c>
      <c r="U594" s="3">
        <f>Table2[[#This Row],[x2]]+Table2[[#This Row],[x]]*Table2[[#This Row],[dry_line]]</f>
        <v>55.032828989999999</v>
      </c>
      <c r="V594" s="3">
        <f>Table2[[#This Row],[y2]]+Table2[[#This Row],[y]]*Table2[[#This Row],[dry_line]]</f>
        <v>208.40721914</v>
      </c>
      <c r="W594" s="3">
        <f>Table2[[#This Row],[z2]]+Table2[[#This Row],[z]]*Table2[[#This Row],[dry_line]]</f>
        <v>1.6651598300000001</v>
      </c>
      <c r="X594" s="3">
        <f>-Table2[[#This Row],[right3]]+Table2[[#This Row],[dry_line]]</f>
        <v>-9.3733000000000004</v>
      </c>
      <c r="Y594" s="3">
        <f>Table2[[#This Row],[left]]+Table2[[#This Row],[dry_line]]</f>
        <v>3.5266999999999999</v>
      </c>
    </row>
    <row r="595" spans="1:25" hidden="1" x14ac:dyDescent="0.25">
      <c r="A595">
        <v>593</v>
      </c>
      <c r="B595" t="b">
        <f>AND(Table2[[#This Row],[Row Labels]]&gt;=Sheet5!$J$43,Table2[[#This Row],[Row Labels]]&lt;=Sheet5!$K$43)</f>
        <v>0</v>
      </c>
      <c r="C595">
        <v>-2.7948</v>
      </c>
      <c r="D595">
        <f>-Table2[[#This Row],[dry_line]]</f>
        <v>2.7948</v>
      </c>
      <c r="E595">
        <v>-3.6434000000000002</v>
      </c>
      <c r="F595">
        <v>-0.27250000000000002</v>
      </c>
      <c r="G595">
        <v>0.96220000000000006</v>
      </c>
      <c r="H595">
        <v>2.9999999999999997E-4</v>
      </c>
      <c r="I595">
        <v>49.328800000000001</v>
      </c>
      <c r="J595">
        <v>209.51480000000001</v>
      </c>
      <c r="K595">
        <v>1.631</v>
      </c>
      <c r="L595">
        <v>1</v>
      </c>
      <c r="M595">
        <v>2954.9089999999997</v>
      </c>
      <c r="N595">
        <f>-Table2[[#This Row],[right3]]</f>
        <v>-5.75</v>
      </c>
      <c r="O595">
        <v>6.1749999999999998</v>
      </c>
      <c r="P595">
        <v>5.75</v>
      </c>
      <c r="Q595">
        <f>Table2[[#This Row],[x2]]+Table2[[#This Row],[x]]*Table2[[#This Row],[right3]]</f>
        <v>47.761924999999998</v>
      </c>
      <c r="R595">
        <f>Table2[[#This Row],[y2]]+Table2[[#This Row],[y]]*Table2[[#This Row],[right3]]</f>
        <v>215.04745</v>
      </c>
      <c r="S595" s="1">
        <f>Table2[[#This Row],[x2]]-Table2[[#This Row],[x]]*Table2[[#This Row],[left]]</f>
        <v>51.011487500000001</v>
      </c>
      <c r="T595" s="1">
        <f>Table2[[#This Row],[y2]]-Table2[[#This Row],[y]]*Table2[[#This Row],[left]]</f>
        <v>203.573215</v>
      </c>
      <c r="U595" s="3">
        <f>Table2[[#This Row],[x2]]+Table2[[#This Row],[x]]*Table2[[#This Row],[dry_line]]</f>
        <v>50.090383000000003</v>
      </c>
      <c r="V595" s="3">
        <f>Table2[[#This Row],[y2]]+Table2[[#This Row],[y]]*Table2[[#This Row],[dry_line]]</f>
        <v>206.82564344000002</v>
      </c>
      <c r="W595" s="3">
        <f>Table2[[#This Row],[z2]]+Table2[[#This Row],[z]]*Table2[[#This Row],[dry_line]]</f>
        <v>1.6301615599999999</v>
      </c>
      <c r="X595" s="3">
        <f>-Table2[[#This Row],[right3]]+Table2[[#This Row],[dry_line]]</f>
        <v>-8.5448000000000004</v>
      </c>
      <c r="Y595" s="3">
        <f>Table2[[#This Row],[left]]+Table2[[#This Row],[dry_line]]</f>
        <v>3.3801999999999999</v>
      </c>
    </row>
    <row r="596" spans="1:25" hidden="1" x14ac:dyDescent="0.25">
      <c r="A596">
        <v>594</v>
      </c>
      <c r="B596" t="b">
        <f>AND(Table2[[#This Row],[Row Labels]]&gt;=Sheet5!$J$43,Table2[[#This Row],[Row Labels]]&lt;=Sheet5!$K$43)</f>
        <v>0</v>
      </c>
      <c r="C596">
        <v>-2.9641000000000002</v>
      </c>
      <c r="D596">
        <f>-Table2[[#This Row],[dry_line]]</f>
        <v>2.9641000000000002</v>
      </c>
      <c r="E596">
        <v>-3.7393999999999998</v>
      </c>
      <c r="F596">
        <v>-0.28050000000000003</v>
      </c>
      <c r="G596">
        <v>0.95979999999999999</v>
      </c>
      <c r="H596">
        <v>1E-4</v>
      </c>
      <c r="I596">
        <v>44.300600000000003</v>
      </c>
      <c r="J596">
        <v>208.06829999999999</v>
      </c>
      <c r="K596">
        <v>1.5849</v>
      </c>
      <c r="L596">
        <v>1</v>
      </c>
      <c r="M596">
        <v>2960.1409999999996</v>
      </c>
      <c r="N596">
        <f>-Table2[[#This Row],[right3]]</f>
        <v>-5.7750000000000004</v>
      </c>
      <c r="O596">
        <v>6.2</v>
      </c>
      <c r="P596">
        <v>5.7750000000000004</v>
      </c>
      <c r="Q596">
        <f>Table2[[#This Row],[x2]]+Table2[[#This Row],[x]]*Table2[[#This Row],[right3]]</f>
        <v>42.680712500000006</v>
      </c>
      <c r="R596">
        <f>Table2[[#This Row],[y2]]+Table2[[#This Row],[y]]*Table2[[#This Row],[right3]]</f>
        <v>213.61114499999999</v>
      </c>
      <c r="S596" s="1">
        <f>Table2[[#This Row],[x2]]-Table2[[#This Row],[x]]*Table2[[#This Row],[left]]</f>
        <v>46.039700000000003</v>
      </c>
      <c r="T596" s="1">
        <f>Table2[[#This Row],[y2]]-Table2[[#This Row],[y]]*Table2[[#This Row],[left]]</f>
        <v>202.11753999999999</v>
      </c>
      <c r="U596" s="3">
        <f>Table2[[#This Row],[x2]]+Table2[[#This Row],[x]]*Table2[[#This Row],[dry_line]]</f>
        <v>45.132030050000004</v>
      </c>
      <c r="V596" s="3">
        <f>Table2[[#This Row],[y2]]+Table2[[#This Row],[y]]*Table2[[#This Row],[dry_line]]</f>
        <v>205.22335681999999</v>
      </c>
      <c r="W596" s="3">
        <f>Table2[[#This Row],[z2]]+Table2[[#This Row],[z]]*Table2[[#This Row],[dry_line]]</f>
        <v>1.58460359</v>
      </c>
      <c r="X596" s="3">
        <f>-Table2[[#This Row],[right3]]+Table2[[#This Row],[dry_line]]</f>
        <v>-8.7391000000000005</v>
      </c>
      <c r="Y596" s="3">
        <f>Table2[[#This Row],[left]]+Table2[[#This Row],[dry_line]]</f>
        <v>3.2359</v>
      </c>
    </row>
    <row r="597" spans="1:25" hidden="1" x14ac:dyDescent="0.25">
      <c r="A597">
        <v>595</v>
      </c>
      <c r="B597" t="b">
        <f>AND(Table2[[#This Row],[Row Labels]]&gt;=Sheet5!$J$43,Table2[[#This Row],[Row Labels]]&lt;=Sheet5!$K$43)</f>
        <v>0</v>
      </c>
      <c r="C597">
        <v>-3.0994000000000002</v>
      </c>
      <c r="D597">
        <f>-Table2[[#This Row],[dry_line]]</f>
        <v>3.0994000000000002</v>
      </c>
      <c r="E597">
        <v>-3.8203999999999998</v>
      </c>
      <c r="F597">
        <v>-0.28799999999999998</v>
      </c>
      <c r="G597">
        <v>0.95760000000000001</v>
      </c>
      <c r="H597">
        <v>1E-4</v>
      </c>
      <c r="I597">
        <v>39.3765</v>
      </c>
      <c r="J597">
        <v>206.6062</v>
      </c>
      <c r="K597">
        <v>1.5404</v>
      </c>
      <c r="L597">
        <v>1</v>
      </c>
      <c r="M597">
        <v>2965.2780000000002</v>
      </c>
      <c r="N597">
        <f>-Table2[[#This Row],[right3]]</f>
        <v>-5.7249999999999996</v>
      </c>
      <c r="O597">
        <v>6.25</v>
      </c>
      <c r="P597">
        <v>5.7249999999999996</v>
      </c>
      <c r="Q597">
        <f>Table2[[#This Row],[x2]]+Table2[[#This Row],[x]]*Table2[[#This Row],[right3]]</f>
        <v>37.727699999999999</v>
      </c>
      <c r="R597">
        <f>Table2[[#This Row],[y2]]+Table2[[#This Row],[y]]*Table2[[#This Row],[right3]]</f>
        <v>212.08846</v>
      </c>
      <c r="S597" s="1">
        <f>Table2[[#This Row],[x2]]-Table2[[#This Row],[x]]*Table2[[#This Row],[left]]</f>
        <v>41.176499999999997</v>
      </c>
      <c r="T597" s="1">
        <f>Table2[[#This Row],[y2]]-Table2[[#This Row],[y]]*Table2[[#This Row],[left]]</f>
        <v>200.62119999999999</v>
      </c>
      <c r="U597" s="3">
        <f>Table2[[#This Row],[x2]]+Table2[[#This Row],[x]]*Table2[[#This Row],[dry_line]]</f>
        <v>40.2691272</v>
      </c>
      <c r="V597" s="3">
        <f>Table2[[#This Row],[y2]]+Table2[[#This Row],[y]]*Table2[[#This Row],[dry_line]]</f>
        <v>203.63821455999999</v>
      </c>
      <c r="W597" s="3">
        <f>Table2[[#This Row],[z2]]+Table2[[#This Row],[z]]*Table2[[#This Row],[dry_line]]</f>
        <v>1.54009006</v>
      </c>
      <c r="X597" s="3">
        <f>-Table2[[#This Row],[right3]]+Table2[[#This Row],[dry_line]]</f>
        <v>-8.8244000000000007</v>
      </c>
      <c r="Y597" s="3">
        <f>Table2[[#This Row],[left]]+Table2[[#This Row],[dry_line]]</f>
        <v>3.1505999999999998</v>
      </c>
    </row>
    <row r="598" spans="1:25" hidden="1" x14ac:dyDescent="0.25">
      <c r="A598">
        <v>596</v>
      </c>
      <c r="B598" t="b">
        <f>AND(Table2[[#This Row],[Row Labels]]&gt;=Sheet5!$J$43,Table2[[#This Row],[Row Labels]]&lt;=Sheet5!$K$43)</f>
        <v>0</v>
      </c>
      <c r="C598">
        <v>-3.2208000000000001</v>
      </c>
      <c r="D598">
        <f>-Table2[[#This Row],[dry_line]]</f>
        <v>3.2208000000000001</v>
      </c>
      <c r="E598">
        <v>-3.8904000000000001</v>
      </c>
      <c r="F598">
        <v>-0.29499999999999998</v>
      </c>
      <c r="G598">
        <v>0.95550000000000002</v>
      </c>
      <c r="H598">
        <v>1E-4</v>
      </c>
      <c r="I598">
        <v>34.557200000000002</v>
      </c>
      <c r="J598">
        <v>205.1378</v>
      </c>
      <c r="K598">
        <v>1.4927999999999999</v>
      </c>
      <c r="L598">
        <v>1</v>
      </c>
      <c r="M598">
        <v>2970.3160000000007</v>
      </c>
      <c r="N598">
        <f>-Table2[[#This Row],[right3]]</f>
        <v>-5.7</v>
      </c>
      <c r="O598">
        <v>6.2750000000000004</v>
      </c>
      <c r="P598">
        <v>5.7</v>
      </c>
      <c r="Q598">
        <f>Table2[[#This Row],[x2]]+Table2[[#This Row],[x]]*Table2[[#This Row],[right3]]</f>
        <v>32.875700000000002</v>
      </c>
      <c r="R598">
        <f>Table2[[#This Row],[y2]]+Table2[[#This Row],[y]]*Table2[[#This Row],[right3]]</f>
        <v>210.58414999999999</v>
      </c>
      <c r="S598" s="1">
        <f>Table2[[#This Row],[x2]]-Table2[[#This Row],[x]]*Table2[[#This Row],[left]]</f>
        <v>36.408325000000005</v>
      </c>
      <c r="T598" s="1">
        <f>Table2[[#This Row],[y2]]-Table2[[#This Row],[y]]*Table2[[#This Row],[left]]</f>
        <v>199.14203749999999</v>
      </c>
      <c r="U598" s="3">
        <f>Table2[[#This Row],[x2]]+Table2[[#This Row],[x]]*Table2[[#This Row],[dry_line]]</f>
        <v>35.507336000000002</v>
      </c>
      <c r="V598" s="3">
        <f>Table2[[#This Row],[y2]]+Table2[[#This Row],[y]]*Table2[[#This Row],[dry_line]]</f>
        <v>202.0603256</v>
      </c>
      <c r="W598" s="3">
        <f>Table2[[#This Row],[z2]]+Table2[[#This Row],[z]]*Table2[[#This Row],[dry_line]]</f>
        <v>1.49247792</v>
      </c>
      <c r="X598" s="3">
        <f>-Table2[[#This Row],[right3]]+Table2[[#This Row],[dry_line]]</f>
        <v>-8.9207999999999998</v>
      </c>
      <c r="Y598" s="3">
        <f>Table2[[#This Row],[left]]+Table2[[#This Row],[dry_line]]</f>
        <v>3.0542000000000002</v>
      </c>
    </row>
    <row r="599" spans="1:25" hidden="1" x14ac:dyDescent="0.25">
      <c r="A599">
        <v>597</v>
      </c>
      <c r="B599" t="b">
        <f>AND(Table2[[#This Row],[Row Labels]]&gt;=Sheet5!$J$43,Table2[[#This Row],[Row Labels]]&lt;=Sheet5!$K$43)</f>
        <v>0</v>
      </c>
      <c r="C599">
        <v>-3.3081999999999998</v>
      </c>
      <c r="D599">
        <f>-Table2[[#This Row],[dry_line]]</f>
        <v>3.3081999999999998</v>
      </c>
      <c r="E599">
        <v>-3.9504000000000001</v>
      </c>
      <c r="F599">
        <v>-0.30149999999999999</v>
      </c>
      <c r="G599">
        <v>0.95350000000000001</v>
      </c>
      <c r="H599">
        <v>1E-4</v>
      </c>
      <c r="I599">
        <v>29.726600000000001</v>
      </c>
      <c r="J599">
        <v>203.62710000000001</v>
      </c>
      <c r="K599">
        <v>1.4368000000000001</v>
      </c>
      <c r="L599">
        <v>1</v>
      </c>
      <c r="M599">
        <v>2975.3780000000006</v>
      </c>
      <c r="N599">
        <f>-Table2[[#This Row],[right3]]</f>
        <v>-5.6749999999999998</v>
      </c>
      <c r="O599">
        <v>6.3</v>
      </c>
      <c r="P599">
        <v>5.6749999999999998</v>
      </c>
      <c r="Q599">
        <f>Table2[[#This Row],[x2]]+Table2[[#This Row],[x]]*Table2[[#This Row],[right3]]</f>
        <v>28.015587500000002</v>
      </c>
      <c r="R599">
        <f>Table2[[#This Row],[y2]]+Table2[[#This Row],[y]]*Table2[[#This Row],[right3]]</f>
        <v>209.03821250000001</v>
      </c>
      <c r="S599" s="1">
        <f>Table2[[#This Row],[x2]]-Table2[[#This Row],[x]]*Table2[[#This Row],[left]]</f>
        <v>31.626049999999999</v>
      </c>
      <c r="T599" s="1">
        <f>Table2[[#This Row],[y2]]-Table2[[#This Row],[y]]*Table2[[#This Row],[left]]</f>
        <v>197.62005000000002</v>
      </c>
      <c r="U599" s="3">
        <f>Table2[[#This Row],[x2]]+Table2[[#This Row],[x]]*Table2[[#This Row],[dry_line]]</f>
        <v>30.724022300000001</v>
      </c>
      <c r="V599" s="3">
        <f>Table2[[#This Row],[y2]]+Table2[[#This Row],[y]]*Table2[[#This Row],[dry_line]]</f>
        <v>200.47273130000002</v>
      </c>
      <c r="W599" s="3">
        <f>Table2[[#This Row],[z2]]+Table2[[#This Row],[z]]*Table2[[#This Row],[dry_line]]</f>
        <v>1.43646918</v>
      </c>
      <c r="X599" s="3">
        <f>-Table2[[#This Row],[right3]]+Table2[[#This Row],[dry_line]]</f>
        <v>-8.9832000000000001</v>
      </c>
      <c r="Y599" s="3">
        <f>Table2[[#This Row],[left]]+Table2[[#This Row],[dry_line]]</f>
        <v>2.9918</v>
      </c>
    </row>
    <row r="600" spans="1:25" hidden="1" x14ac:dyDescent="0.25">
      <c r="A600">
        <v>598</v>
      </c>
      <c r="B600" t="b">
        <f>AND(Table2[[#This Row],[Row Labels]]&gt;=Sheet5!$J$43,Table2[[#This Row],[Row Labels]]&lt;=Sheet5!$K$43)</f>
        <v>0</v>
      </c>
      <c r="C600">
        <v>-3.3605999999999998</v>
      </c>
      <c r="D600">
        <f>-Table2[[#This Row],[dry_line]]</f>
        <v>3.3605999999999998</v>
      </c>
      <c r="E600">
        <v>-4.0037000000000003</v>
      </c>
      <c r="F600">
        <v>-0.3075</v>
      </c>
      <c r="G600">
        <v>0.9516</v>
      </c>
      <c r="H600">
        <v>0</v>
      </c>
      <c r="I600">
        <v>24.882100000000001</v>
      </c>
      <c r="J600">
        <v>202.07820000000001</v>
      </c>
      <c r="K600">
        <v>1.3786</v>
      </c>
      <c r="L600">
        <v>1</v>
      </c>
      <c r="M600">
        <v>2980.4639999999999</v>
      </c>
      <c r="N600">
        <f>-Table2[[#This Row],[right3]]</f>
        <v>-5.65</v>
      </c>
      <c r="O600">
        <v>6.3250000000000002</v>
      </c>
      <c r="P600">
        <v>5.65</v>
      </c>
      <c r="Q600">
        <f>Table2[[#This Row],[x2]]+Table2[[#This Row],[x]]*Table2[[#This Row],[right3]]</f>
        <v>23.144725000000001</v>
      </c>
      <c r="R600">
        <f>Table2[[#This Row],[y2]]+Table2[[#This Row],[y]]*Table2[[#This Row],[right3]]</f>
        <v>207.45474000000002</v>
      </c>
      <c r="S600" s="1">
        <f>Table2[[#This Row],[x2]]-Table2[[#This Row],[x]]*Table2[[#This Row],[left]]</f>
        <v>26.827037500000003</v>
      </c>
      <c r="T600" s="1">
        <f>Table2[[#This Row],[y2]]-Table2[[#This Row],[y]]*Table2[[#This Row],[left]]</f>
        <v>196.05933000000002</v>
      </c>
      <c r="U600" s="3">
        <f>Table2[[#This Row],[x2]]+Table2[[#This Row],[x]]*Table2[[#This Row],[dry_line]]</f>
        <v>25.915484500000002</v>
      </c>
      <c r="V600" s="3">
        <f>Table2[[#This Row],[y2]]+Table2[[#This Row],[y]]*Table2[[#This Row],[dry_line]]</f>
        <v>198.88025304000001</v>
      </c>
      <c r="W600" s="3">
        <f>Table2[[#This Row],[z2]]+Table2[[#This Row],[z]]*Table2[[#This Row],[dry_line]]</f>
        <v>1.3786</v>
      </c>
      <c r="X600" s="3">
        <f>-Table2[[#This Row],[right3]]+Table2[[#This Row],[dry_line]]</f>
        <v>-9.0106000000000002</v>
      </c>
      <c r="Y600" s="3">
        <f>Table2[[#This Row],[left]]+Table2[[#This Row],[dry_line]]</f>
        <v>2.9644000000000004</v>
      </c>
    </row>
    <row r="601" spans="1:25" hidden="1" x14ac:dyDescent="0.25">
      <c r="A601">
        <v>599</v>
      </c>
      <c r="B601" t="b">
        <f>AND(Table2[[#This Row],[Row Labels]]&gt;=Sheet5!$J$43,Table2[[#This Row],[Row Labels]]&lt;=Sheet5!$K$43)</f>
        <v>0</v>
      </c>
      <c r="C601">
        <v>-3.4072</v>
      </c>
      <c r="D601">
        <f>-Table2[[#This Row],[dry_line]]</f>
        <v>3.4072</v>
      </c>
      <c r="E601">
        <v>-4.0537000000000001</v>
      </c>
      <c r="F601">
        <v>-0.314</v>
      </c>
      <c r="G601">
        <v>0.94940000000000002</v>
      </c>
      <c r="H601">
        <v>1E-4</v>
      </c>
      <c r="I601">
        <v>20.025700000000001</v>
      </c>
      <c r="J601">
        <v>200.4924</v>
      </c>
      <c r="K601">
        <v>1.3202</v>
      </c>
      <c r="L601">
        <v>1</v>
      </c>
      <c r="M601">
        <v>2985.5730000000003</v>
      </c>
      <c r="N601">
        <f>-Table2[[#This Row],[right3]]</f>
        <v>-5.625</v>
      </c>
      <c r="O601">
        <v>6.35</v>
      </c>
      <c r="P601">
        <v>5.625</v>
      </c>
      <c r="Q601">
        <f>Table2[[#This Row],[x2]]+Table2[[#This Row],[x]]*Table2[[#This Row],[right3]]</f>
        <v>18.259450000000001</v>
      </c>
      <c r="R601">
        <f>Table2[[#This Row],[y2]]+Table2[[#This Row],[y]]*Table2[[#This Row],[right3]]</f>
        <v>205.832775</v>
      </c>
      <c r="S601" s="1">
        <f>Table2[[#This Row],[x2]]-Table2[[#This Row],[x]]*Table2[[#This Row],[left]]</f>
        <v>22.019600000000001</v>
      </c>
      <c r="T601" s="1">
        <f>Table2[[#This Row],[y2]]-Table2[[#This Row],[y]]*Table2[[#This Row],[left]]</f>
        <v>194.46370999999999</v>
      </c>
      <c r="U601" s="3">
        <f>Table2[[#This Row],[x2]]+Table2[[#This Row],[x]]*Table2[[#This Row],[dry_line]]</f>
        <v>21.095560800000001</v>
      </c>
      <c r="V601" s="3">
        <f>Table2[[#This Row],[y2]]+Table2[[#This Row],[y]]*Table2[[#This Row],[dry_line]]</f>
        <v>197.25760432000001</v>
      </c>
      <c r="W601" s="3">
        <f>Table2[[#This Row],[z2]]+Table2[[#This Row],[z]]*Table2[[#This Row],[dry_line]]</f>
        <v>1.31985928</v>
      </c>
      <c r="X601" s="3">
        <f>-Table2[[#This Row],[right3]]+Table2[[#This Row],[dry_line]]</f>
        <v>-9.0321999999999996</v>
      </c>
      <c r="Y601" s="3">
        <f>Table2[[#This Row],[left]]+Table2[[#This Row],[dry_line]]</f>
        <v>2.9427999999999996</v>
      </c>
    </row>
    <row r="602" spans="1:25" hidden="1" x14ac:dyDescent="0.25">
      <c r="A602">
        <v>600</v>
      </c>
      <c r="B602" t="b">
        <f>AND(Table2[[#This Row],[Row Labels]]&gt;=Sheet5!$J$43,Table2[[#This Row],[Row Labels]]&lt;=Sheet5!$K$43)</f>
        <v>0</v>
      </c>
      <c r="C602">
        <v>-3.4401999999999999</v>
      </c>
      <c r="D602">
        <f>-Table2[[#This Row],[dry_line]]</f>
        <v>3.4401999999999999</v>
      </c>
      <c r="E602">
        <v>-4.1017000000000001</v>
      </c>
      <c r="F602">
        <v>-0.32090000000000002</v>
      </c>
      <c r="G602">
        <v>0.94710000000000005</v>
      </c>
      <c r="H602">
        <v>1E-4</v>
      </c>
      <c r="I602">
        <v>15.279299999999999</v>
      </c>
      <c r="J602">
        <v>198.90199999999999</v>
      </c>
      <c r="K602">
        <v>1.2629999999999999</v>
      </c>
      <c r="L602">
        <v>1</v>
      </c>
      <c r="M602">
        <v>2990.58</v>
      </c>
      <c r="N602">
        <f>-Table2[[#This Row],[right3]]</f>
        <v>-5.65</v>
      </c>
      <c r="O602" s="6">
        <v>6.375</v>
      </c>
      <c r="P602" s="7">
        <v>5.65</v>
      </c>
      <c r="Q602">
        <f>Table2[[#This Row],[x2]]+Table2[[#This Row],[x]]*Table2[[#This Row],[right3]]</f>
        <v>13.466214999999998</v>
      </c>
      <c r="R602">
        <f>Table2[[#This Row],[y2]]+Table2[[#This Row],[y]]*Table2[[#This Row],[right3]]</f>
        <v>204.25311499999998</v>
      </c>
      <c r="S602" s="1">
        <f>Table2[[#This Row],[x2]]-Table2[[#This Row],[x]]*Table2[[#This Row],[left]]</f>
        <v>17.325037500000001</v>
      </c>
      <c r="T602" s="1">
        <f>Table2[[#This Row],[y2]]-Table2[[#This Row],[y]]*Table2[[#This Row],[left]]</f>
        <v>192.86423749999997</v>
      </c>
      <c r="U602" s="3">
        <f>Table2[[#This Row],[x2]]+Table2[[#This Row],[x]]*Table2[[#This Row],[dry_line]]</f>
        <v>16.383260180000001</v>
      </c>
      <c r="V602" s="3">
        <f>Table2[[#This Row],[y2]]+Table2[[#This Row],[y]]*Table2[[#This Row],[dry_line]]</f>
        <v>195.64378657999998</v>
      </c>
      <c r="W602" s="3">
        <f>Table2[[#This Row],[z2]]+Table2[[#This Row],[z]]*Table2[[#This Row],[dry_line]]</f>
        <v>1.2626559799999999</v>
      </c>
      <c r="X602" s="3">
        <f>-Table2[[#This Row],[right3]]+Table2[[#This Row],[dry_line]]</f>
        <v>-9.0901999999999994</v>
      </c>
      <c r="Y602" s="3">
        <f>Table2[[#This Row],[left]]+Table2[[#This Row],[dry_line]]</f>
        <v>2.9348000000000001</v>
      </c>
    </row>
    <row r="603" spans="1:25" hidden="1" x14ac:dyDescent="0.25">
      <c r="A603">
        <v>601</v>
      </c>
      <c r="B603" t="b">
        <f>AND(Table2[[#This Row],[Row Labels]]&gt;=Sheet5!$J$43,Table2[[#This Row],[Row Labels]]&lt;=Sheet5!$K$43)</f>
        <v>0</v>
      </c>
      <c r="C603">
        <v>-3.4775</v>
      </c>
      <c r="D603">
        <f>-Table2[[#This Row],[dry_line]]</f>
        <v>3.4775</v>
      </c>
      <c r="E603">
        <v>-4.1566999999999998</v>
      </c>
      <c r="F603">
        <v>-0.32719999999999999</v>
      </c>
      <c r="G603">
        <v>0.94499999999999995</v>
      </c>
      <c r="H603">
        <v>0</v>
      </c>
      <c r="I603">
        <v>10.5215</v>
      </c>
      <c r="J603">
        <v>197.27209999999999</v>
      </c>
      <c r="K603">
        <v>1.2045999999999999</v>
      </c>
      <c r="L603">
        <v>1</v>
      </c>
      <c r="M603">
        <v>2995.6090000000004</v>
      </c>
      <c r="N603">
        <f>-Table2[[#This Row],[right3]]</f>
        <v>-5.7</v>
      </c>
      <c r="O603" s="6">
        <v>6.4</v>
      </c>
      <c r="P603" s="7">
        <v>5.7</v>
      </c>
      <c r="Q603">
        <f>Table2[[#This Row],[x2]]+Table2[[#This Row],[x]]*Table2[[#This Row],[right3]]</f>
        <v>8.6564599999999992</v>
      </c>
      <c r="R603">
        <f>Table2[[#This Row],[y2]]+Table2[[#This Row],[y]]*Table2[[#This Row],[right3]]</f>
        <v>202.65860000000001</v>
      </c>
      <c r="S603" s="1">
        <f>Table2[[#This Row],[x2]]-Table2[[#This Row],[x]]*Table2[[#This Row],[left]]</f>
        <v>12.61558</v>
      </c>
      <c r="T603" s="1">
        <f>Table2[[#This Row],[y2]]-Table2[[#This Row],[y]]*Table2[[#This Row],[left]]</f>
        <v>191.22409999999999</v>
      </c>
      <c r="U603" s="3">
        <f>Table2[[#This Row],[x2]]+Table2[[#This Row],[x]]*Table2[[#This Row],[dry_line]]</f>
        <v>11.659338</v>
      </c>
      <c r="V603" s="3">
        <f>Table2[[#This Row],[y2]]+Table2[[#This Row],[y]]*Table2[[#This Row],[dry_line]]</f>
        <v>193.9858625</v>
      </c>
      <c r="W603" s="3">
        <f>Table2[[#This Row],[z2]]+Table2[[#This Row],[z]]*Table2[[#This Row],[dry_line]]</f>
        <v>1.2045999999999999</v>
      </c>
      <c r="X603" s="3">
        <f>-Table2[[#This Row],[right3]]+Table2[[#This Row],[dry_line]]</f>
        <v>-9.1775000000000002</v>
      </c>
      <c r="Y603" s="3">
        <f>Table2[[#This Row],[left]]+Table2[[#This Row],[dry_line]]</f>
        <v>2.9225000000000003</v>
      </c>
    </row>
    <row r="604" spans="1:25" hidden="1" x14ac:dyDescent="0.25">
      <c r="A604">
        <v>602</v>
      </c>
      <c r="B604" t="b">
        <f>AND(Table2[[#This Row],[Row Labels]]&gt;=Sheet5!$J$43,Table2[[#This Row],[Row Labels]]&lt;=Sheet5!$K$43)</f>
        <v>0</v>
      </c>
      <c r="C604">
        <v>-3.5341</v>
      </c>
      <c r="D604">
        <f>-Table2[[#This Row],[dry_line]]</f>
        <v>3.5341</v>
      </c>
      <c r="E604">
        <v>-4.2309000000000001</v>
      </c>
      <c r="F604">
        <v>-0.33389999999999997</v>
      </c>
      <c r="G604">
        <v>0.94259999999999999</v>
      </c>
      <c r="H604">
        <v>-1E-4</v>
      </c>
      <c r="I604">
        <v>5.5149999999999997</v>
      </c>
      <c r="J604">
        <v>195.52099999999999</v>
      </c>
      <c r="K604">
        <v>1.1331</v>
      </c>
      <c r="L604">
        <v>1</v>
      </c>
      <c r="M604">
        <v>3000.9140000000007</v>
      </c>
      <c r="N604">
        <f>-Table2[[#This Row],[right3]]</f>
        <v>-5.7</v>
      </c>
      <c r="O604" s="6">
        <v>6.4249999999999998</v>
      </c>
      <c r="P604" s="7">
        <v>5.7</v>
      </c>
      <c r="Q604">
        <f>Table2[[#This Row],[x2]]+Table2[[#This Row],[x]]*Table2[[#This Row],[right3]]</f>
        <v>3.6117699999999999</v>
      </c>
      <c r="R604">
        <f>Table2[[#This Row],[y2]]+Table2[[#This Row],[y]]*Table2[[#This Row],[right3]]</f>
        <v>200.89381999999998</v>
      </c>
      <c r="S604" s="1">
        <f>Table2[[#This Row],[x2]]-Table2[[#This Row],[x]]*Table2[[#This Row],[left]]</f>
        <v>7.6603075</v>
      </c>
      <c r="T604" s="1">
        <f>Table2[[#This Row],[y2]]-Table2[[#This Row],[y]]*Table2[[#This Row],[left]]</f>
        <v>189.46479499999998</v>
      </c>
      <c r="U604" s="3">
        <f>Table2[[#This Row],[x2]]+Table2[[#This Row],[x]]*Table2[[#This Row],[dry_line]]</f>
        <v>6.6950359899999992</v>
      </c>
      <c r="V604" s="3">
        <f>Table2[[#This Row],[y2]]+Table2[[#This Row],[y]]*Table2[[#This Row],[dry_line]]</f>
        <v>192.18975734</v>
      </c>
      <c r="W604" s="3">
        <f>Table2[[#This Row],[z2]]+Table2[[#This Row],[z]]*Table2[[#This Row],[dry_line]]</f>
        <v>1.13345341</v>
      </c>
      <c r="X604" s="3">
        <f>-Table2[[#This Row],[right3]]+Table2[[#This Row],[dry_line]]</f>
        <v>-9.2340999999999998</v>
      </c>
      <c r="Y604" s="3">
        <f>Table2[[#This Row],[left]]+Table2[[#This Row],[dry_line]]</f>
        <v>2.8908999999999998</v>
      </c>
    </row>
    <row r="605" spans="1:25" hidden="1" x14ac:dyDescent="0.25">
      <c r="A605">
        <v>603</v>
      </c>
      <c r="B605" t="b">
        <f>AND(Table2[[#This Row],[Row Labels]]&gt;=Sheet5!$J$43,Table2[[#This Row],[Row Labels]]&lt;=Sheet5!$K$43)</f>
        <v>0</v>
      </c>
      <c r="C605">
        <v>-3.6086999999999998</v>
      </c>
      <c r="D605">
        <f>-Table2[[#This Row],[dry_line]]</f>
        <v>3.6086999999999998</v>
      </c>
      <c r="E605">
        <v>-4.3223000000000003</v>
      </c>
      <c r="F605">
        <v>-0.34189999999999998</v>
      </c>
      <c r="G605">
        <v>0.93969999999999998</v>
      </c>
      <c r="H605">
        <v>-2.9999999999999997E-4</v>
      </c>
      <c r="I605">
        <v>0.7399</v>
      </c>
      <c r="J605">
        <v>193.80690000000001</v>
      </c>
      <c r="K605">
        <v>1.0592999999999999</v>
      </c>
      <c r="L605">
        <v>1</v>
      </c>
      <c r="M605">
        <v>3005.9879999999994</v>
      </c>
      <c r="N605">
        <f>-Table2[[#This Row],[right3]]</f>
        <v>-5.7249999999999996</v>
      </c>
      <c r="O605" s="6">
        <v>6.45</v>
      </c>
      <c r="P605" s="7">
        <v>5.7249999999999996</v>
      </c>
      <c r="Q605">
        <f>Table2[[#This Row],[x2]]+Table2[[#This Row],[x]]*Table2[[#This Row],[right3]]</f>
        <v>-1.2174774999999998</v>
      </c>
      <c r="R605">
        <f>Table2[[#This Row],[y2]]+Table2[[#This Row],[y]]*Table2[[#This Row],[right3]]</f>
        <v>199.18668250000002</v>
      </c>
      <c r="S605" s="1">
        <f>Table2[[#This Row],[x2]]-Table2[[#This Row],[x]]*Table2[[#This Row],[left]]</f>
        <v>2.9451549999999997</v>
      </c>
      <c r="T605" s="1">
        <f>Table2[[#This Row],[y2]]-Table2[[#This Row],[y]]*Table2[[#This Row],[left]]</f>
        <v>187.745835</v>
      </c>
      <c r="U605" s="3">
        <f>Table2[[#This Row],[x2]]+Table2[[#This Row],[x]]*Table2[[#This Row],[dry_line]]</f>
        <v>1.9737145299999999</v>
      </c>
      <c r="V605" s="3">
        <f>Table2[[#This Row],[y2]]+Table2[[#This Row],[y]]*Table2[[#This Row],[dry_line]]</f>
        <v>190.41580461000001</v>
      </c>
      <c r="W605" s="3">
        <f>Table2[[#This Row],[z2]]+Table2[[#This Row],[z]]*Table2[[#This Row],[dry_line]]</f>
        <v>1.06038261</v>
      </c>
      <c r="X605" s="3">
        <f>-Table2[[#This Row],[right3]]+Table2[[#This Row],[dry_line]]</f>
        <v>-9.3337000000000003</v>
      </c>
      <c r="Y605" s="3">
        <f>Table2[[#This Row],[left]]+Table2[[#This Row],[dry_line]]</f>
        <v>2.8413000000000004</v>
      </c>
    </row>
    <row r="606" spans="1:25" hidden="1" x14ac:dyDescent="0.25">
      <c r="A606">
        <v>604</v>
      </c>
      <c r="B606" t="b">
        <f>AND(Table2[[#This Row],[Row Labels]]&gt;=Sheet5!$J$43,Table2[[#This Row],[Row Labels]]&lt;=Sheet5!$K$43)</f>
        <v>0</v>
      </c>
      <c r="C606">
        <v>-3.7225999999999999</v>
      </c>
      <c r="D606">
        <f>-Table2[[#This Row],[dry_line]]</f>
        <v>3.7225999999999999</v>
      </c>
      <c r="E606">
        <v>-4.4505999999999997</v>
      </c>
      <c r="F606">
        <v>-0.3493</v>
      </c>
      <c r="G606">
        <v>0.93700000000000006</v>
      </c>
      <c r="H606">
        <v>-2.0000000000000001E-4</v>
      </c>
      <c r="I606">
        <v>-4.5210999999999997</v>
      </c>
      <c r="J606">
        <v>191.86959999999999</v>
      </c>
      <c r="K606">
        <v>0.97929999999999995</v>
      </c>
      <c r="L606">
        <v>1</v>
      </c>
      <c r="M606">
        <v>3011.5939999999991</v>
      </c>
      <c r="N606">
        <f>-Table2[[#This Row],[right3]]</f>
        <v>-5.5250000000000004</v>
      </c>
      <c r="O606" s="6">
        <v>6.45</v>
      </c>
      <c r="P606" s="7">
        <v>5.5250000000000004</v>
      </c>
      <c r="Q606">
        <f>Table2[[#This Row],[x2]]+Table2[[#This Row],[x]]*Table2[[#This Row],[right3]]</f>
        <v>-6.4509825000000003</v>
      </c>
      <c r="R606">
        <f>Table2[[#This Row],[y2]]+Table2[[#This Row],[y]]*Table2[[#This Row],[right3]]</f>
        <v>197.046525</v>
      </c>
      <c r="S606" s="1">
        <f>Table2[[#This Row],[x2]]-Table2[[#This Row],[x]]*Table2[[#This Row],[left]]</f>
        <v>-2.2681149999999994</v>
      </c>
      <c r="T606" s="1">
        <f>Table2[[#This Row],[y2]]-Table2[[#This Row],[y]]*Table2[[#This Row],[left]]</f>
        <v>185.82594999999998</v>
      </c>
      <c r="U606" s="3">
        <f>Table2[[#This Row],[x2]]+Table2[[#This Row],[x]]*Table2[[#This Row],[dry_line]]</f>
        <v>-3.2207958199999998</v>
      </c>
      <c r="V606" s="3">
        <f>Table2[[#This Row],[y2]]+Table2[[#This Row],[y]]*Table2[[#This Row],[dry_line]]</f>
        <v>188.3815238</v>
      </c>
      <c r="W606" s="3">
        <f>Table2[[#This Row],[z2]]+Table2[[#This Row],[z]]*Table2[[#This Row],[dry_line]]</f>
        <v>0.98004451999999997</v>
      </c>
      <c r="X606" s="3">
        <f>-Table2[[#This Row],[right3]]+Table2[[#This Row],[dry_line]]</f>
        <v>-9.2476000000000003</v>
      </c>
      <c r="Y606" s="3">
        <f>Table2[[#This Row],[left]]+Table2[[#This Row],[dry_line]]</f>
        <v>2.7274000000000003</v>
      </c>
    </row>
    <row r="607" spans="1:25" hidden="1" x14ac:dyDescent="0.25">
      <c r="A607">
        <v>605</v>
      </c>
      <c r="B607" t="b">
        <f>AND(Table2[[#This Row],[Row Labels]]&gt;=Sheet5!$J$43,Table2[[#This Row],[Row Labels]]&lt;=Sheet5!$K$43)</f>
        <v>0</v>
      </c>
      <c r="C607">
        <v>-3.8664999999999998</v>
      </c>
      <c r="D607">
        <f>-Table2[[#This Row],[dry_line]]</f>
        <v>3.8664999999999998</v>
      </c>
      <c r="E607">
        <v>-4.6017999999999999</v>
      </c>
      <c r="F607">
        <v>-0.35639999999999999</v>
      </c>
      <c r="G607">
        <v>0.93430000000000002</v>
      </c>
      <c r="H607">
        <v>-4.0000000000000001E-3</v>
      </c>
      <c r="I607">
        <v>-9.5472999999999999</v>
      </c>
      <c r="J607">
        <v>189.97219999999999</v>
      </c>
      <c r="K607">
        <v>0.88959999999999995</v>
      </c>
      <c r="L607">
        <v>1</v>
      </c>
      <c r="M607">
        <v>3016.9680000000008</v>
      </c>
      <c r="N607">
        <f>-Table2[[#This Row],[right3]]</f>
        <v>-15.25</v>
      </c>
      <c r="O607" s="6">
        <v>6.45</v>
      </c>
      <c r="P607" s="7">
        <v>15.25</v>
      </c>
      <c r="Q607">
        <f>Table2[[#This Row],[x2]]+Table2[[#This Row],[x]]*Table2[[#This Row],[right3]]</f>
        <v>-14.9824</v>
      </c>
      <c r="R607">
        <f>Table2[[#This Row],[y2]]+Table2[[#This Row],[y]]*Table2[[#This Row],[right3]]</f>
        <v>204.22027499999999</v>
      </c>
      <c r="S607" s="1">
        <f>Table2[[#This Row],[x2]]-Table2[[#This Row],[x]]*Table2[[#This Row],[left]]</f>
        <v>-7.2485200000000001</v>
      </c>
      <c r="T607" s="1">
        <f>Table2[[#This Row],[y2]]-Table2[[#This Row],[y]]*Table2[[#This Row],[left]]</f>
        <v>183.94596499999997</v>
      </c>
      <c r="U607" s="3">
        <f>Table2[[#This Row],[x2]]+Table2[[#This Row],[x]]*Table2[[#This Row],[dry_line]]</f>
        <v>-8.1692794000000006</v>
      </c>
      <c r="V607" s="3">
        <f>Table2[[#This Row],[y2]]+Table2[[#This Row],[y]]*Table2[[#This Row],[dry_line]]</f>
        <v>186.35972905</v>
      </c>
      <c r="W607" s="3">
        <f>Table2[[#This Row],[z2]]+Table2[[#This Row],[z]]*Table2[[#This Row],[dry_line]]</f>
        <v>0.90506599999999993</v>
      </c>
      <c r="X607" s="3">
        <f>-Table2[[#This Row],[right3]]+Table2[[#This Row],[dry_line]]</f>
        <v>-19.116499999999998</v>
      </c>
      <c r="Y607" s="3">
        <f>Table2[[#This Row],[left]]+Table2[[#This Row],[dry_line]]</f>
        <v>2.5835000000000004</v>
      </c>
    </row>
    <row r="608" spans="1:25" hidden="1" x14ac:dyDescent="0.25">
      <c r="A608">
        <v>606</v>
      </c>
      <c r="B608" t="b">
        <f>AND(Table2[[#This Row],[Row Labels]]&gt;=Sheet5!$J$43,Table2[[#This Row],[Row Labels]]&lt;=Sheet5!$K$43)</f>
        <v>0</v>
      </c>
      <c r="C608">
        <v>-4.0334000000000003</v>
      </c>
      <c r="D608">
        <f>-Table2[[#This Row],[dry_line]]</f>
        <v>4.0334000000000003</v>
      </c>
      <c r="E608">
        <v>-4.7710999999999997</v>
      </c>
      <c r="F608">
        <v>-0.36159999999999998</v>
      </c>
      <c r="G608">
        <v>0.93230000000000002</v>
      </c>
      <c r="H608">
        <v>-4.4999999999999997E-3</v>
      </c>
      <c r="I608">
        <v>-14.4102</v>
      </c>
      <c r="J608">
        <v>188.09719999999999</v>
      </c>
      <c r="K608">
        <v>0.80500000000000005</v>
      </c>
      <c r="L608">
        <v>1</v>
      </c>
      <c r="M608">
        <v>3022.1800000000003</v>
      </c>
      <c r="N608">
        <f>-Table2[[#This Row],[right3]]</f>
        <v>-12.55</v>
      </c>
      <c r="O608" s="6">
        <v>6.4749999999999996</v>
      </c>
      <c r="P608" s="7">
        <v>12.55</v>
      </c>
      <c r="Q608">
        <f>Table2[[#This Row],[x2]]+Table2[[#This Row],[x]]*Table2[[#This Row],[right3]]</f>
        <v>-18.94828</v>
      </c>
      <c r="R608">
        <f>Table2[[#This Row],[y2]]+Table2[[#This Row],[y]]*Table2[[#This Row],[right3]]</f>
        <v>199.79756499999999</v>
      </c>
      <c r="S608" s="1">
        <f>Table2[[#This Row],[x2]]-Table2[[#This Row],[x]]*Table2[[#This Row],[left]]</f>
        <v>-12.06884</v>
      </c>
      <c r="T608" s="1">
        <f>Table2[[#This Row],[y2]]-Table2[[#This Row],[y]]*Table2[[#This Row],[left]]</f>
        <v>182.06055749999999</v>
      </c>
      <c r="U608" s="3">
        <f>Table2[[#This Row],[x2]]+Table2[[#This Row],[x]]*Table2[[#This Row],[dry_line]]</f>
        <v>-12.95172256</v>
      </c>
      <c r="V608" s="3">
        <f>Table2[[#This Row],[y2]]+Table2[[#This Row],[y]]*Table2[[#This Row],[dry_line]]</f>
        <v>184.33686118</v>
      </c>
      <c r="W608" s="3">
        <f>Table2[[#This Row],[z2]]+Table2[[#This Row],[z]]*Table2[[#This Row],[dry_line]]</f>
        <v>0.8231503</v>
      </c>
      <c r="X608" s="3">
        <f>-Table2[[#This Row],[right3]]+Table2[[#This Row],[dry_line]]</f>
        <v>-16.583400000000001</v>
      </c>
      <c r="Y608" s="3">
        <f>Table2[[#This Row],[left]]+Table2[[#This Row],[dry_line]]</f>
        <v>2.4415999999999993</v>
      </c>
    </row>
    <row r="609" spans="1:25" hidden="1" x14ac:dyDescent="0.25">
      <c r="A609">
        <v>607</v>
      </c>
      <c r="B609" t="b">
        <f>AND(Table2[[#This Row],[Row Labels]]&gt;=Sheet5!$J$43,Table2[[#This Row],[Row Labels]]&lt;=Sheet5!$K$43)</f>
        <v>0</v>
      </c>
      <c r="C609">
        <v>-4.2247000000000003</v>
      </c>
      <c r="D609">
        <f>-Table2[[#This Row],[dry_line]]</f>
        <v>4.2247000000000003</v>
      </c>
      <c r="E609">
        <v>-4.9474</v>
      </c>
      <c r="F609">
        <v>-0.36559999999999998</v>
      </c>
      <c r="G609">
        <v>0.93079999999999996</v>
      </c>
      <c r="H609">
        <v>-4.4999999999999997E-3</v>
      </c>
      <c r="I609">
        <v>-19.174299999999999</v>
      </c>
      <c r="J609">
        <v>186.23740000000001</v>
      </c>
      <c r="K609">
        <v>0.72599999999999998</v>
      </c>
      <c r="L609">
        <v>1</v>
      </c>
      <c r="M609">
        <v>3027.2950000000001</v>
      </c>
      <c r="N609">
        <f>-Table2[[#This Row],[right3]]</f>
        <v>-11.05</v>
      </c>
      <c r="O609" s="6">
        <v>6.4749999999999996</v>
      </c>
      <c r="P609" s="7">
        <v>11.05</v>
      </c>
      <c r="Q609">
        <f>Table2[[#This Row],[x2]]+Table2[[#This Row],[x]]*Table2[[#This Row],[right3]]</f>
        <v>-23.214179999999999</v>
      </c>
      <c r="R609">
        <f>Table2[[#This Row],[y2]]+Table2[[#This Row],[y]]*Table2[[#This Row],[right3]]</f>
        <v>196.52274</v>
      </c>
      <c r="S609" s="1">
        <f>Table2[[#This Row],[x2]]-Table2[[#This Row],[x]]*Table2[[#This Row],[left]]</f>
        <v>-16.807040000000001</v>
      </c>
      <c r="T609" s="1">
        <f>Table2[[#This Row],[y2]]-Table2[[#This Row],[y]]*Table2[[#This Row],[left]]</f>
        <v>180.21047000000002</v>
      </c>
      <c r="U609" s="3">
        <f>Table2[[#This Row],[x2]]+Table2[[#This Row],[x]]*Table2[[#This Row],[dry_line]]</f>
        <v>-17.62974968</v>
      </c>
      <c r="V609" s="3">
        <f>Table2[[#This Row],[y2]]+Table2[[#This Row],[y]]*Table2[[#This Row],[dry_line]]</f>
        <v>182.30504924000002</v>
      </c>
      <c r="W609" s="3">
        <f>Table2[[#This Row],[z2]]+Table2[[#This Row],[z]]*Table2[[#This Row],[dry_line]]</f>
        <v>0.74501114999999996</v>
      </c>
      <c r="X609" s="3">
        <f>-Table2[[#This Row],[right3]]+Table2[[#This Row],[dry_line]]</f>
        <v>-15.274700000000001</v>
      </c>
      <c r="Y609" s="3">
        <f>Table2[[#This Row],[left]]+Table2[[#This Row],[dry_line]]</f>
        <v>2.2502999999999993</v>
      </c>
    </row>
    <row r="610" spans="1:25" hidden="1" x14ac:dyDescent="0.25">
      <c r="A610">
        <v>608</v>
      </c>
      <c r="B610" t="b">
        <f>AND(Table2[[#This Row],[Row Labels]]&gt;=Sheet5!$J$43,Table2[[#This Row],[Row Labels]]&lt;=Sheet5!$K$43)</f>
        <v>0</v>
      </c>
      <c r="C610">
        <v>-4.4359000000000002</v>
      </c>
      <c r="D610">
        <f>-Table2[[#This Row],[dry_line]]</f>
        <v>4.4359000000000002</v>
      </c>
      <c r="E610">
        <v>-5.1153000000000004</v>
      </c>
      <c r="F610">
        <v>-0.37030000000000002</v>
      </c>
      <c r="G610">
        <v>0.92889999999999995</v>
      </c>
      <c r="H610">
        <v>-4.5999999999999999E-3</v>
      </c>
      <c r="I610">
        <v>-24.0398</v>
      </c>
      <c r="J610">
        <v>184.31379999999999</v>
      </c>
      <c r="K610">
        <v>0.63280000000000003</v>
      </c>
      <c r="L610">
        <v>1</v>
      </c>
      <c r="M610">
        <v>3032.5280000000002</v>
      </c>
      <c r="N610">
        <f>-Table2[[#This Row],[right3]]</f>
        <v>-9.7750000000000004</v>
      </c>
      <c r="O610" s="6">
        <v>6.5250000000000004</v>
      </c>
      <c r="P610" s="7">
        <v>9.7750000000000004</v>
      </c>
      <c r="Q610">
        <f>Table2[[#This Row],[x2]]+Table2[[#This Row],[x]]*Table2[[#This Row],[right3]]</f>
        <v>-27.659482499999999</v>
      </c>
      <c r="R610">
        <f>Table2[[#This Row],[y2]]+Table2[[#This Row],[y]]*Table2[[#This Row],[right3]]</f>
        <v>193.39379749999998</v>
      </c>
      <c r="S610" s="1">
        <f>Table2[[#This Row],[x2]]-Table2[[#This Row],[x]]*Table2[[#This Row],[left]]</f>
        <v>-21.623592500000001</v>
      </c>
      <c r="T610" s="1">
        <f>Table2[[#This Row],[y2]]-Table2[[#This Row],[y]]*Table2[[#This Row],[left]]</f>
        <v>178.25272749999999</v>
      </c>
      <c r="U610" s="3">
        <f>Table2[[#This Row],[x2]]+Table2[[#This Row],[x]]*Table2[[#This Row],[dry_line]]</f>
        <v>-22.397186229999999</v>
      </c>
      <c r="V610" s="3">
        <f>Table2[[#This Row],[y2]]+Table2[[#This Row],[y]]*Table2[[#This Row],[dry_line]]</f>
        <v>180.19329248999998</v>
      </c>
      <c r="W610" s="3">
        <f>Table2[[#This Row],[z2]]+Table2[[#This Row],[z]]*Table2[[#This Row],[dry_line]]</f>
        <v>0.65320514000000007</v>
      </c>
      <c r="X610" s="3">
        <f>-Table2[[#This Row],[right3]]+Table2[[#This Row],[dry_line]]</f>
        <v>-14.210900000000001</v>
      </c>
      <c r="Y610" s="3">
        <f>Table2[[#This Row],[left]]+Table2[[#This Row],[dry_line]]</f>
        <v>2.0891000000000002</v>
      </c>
    </row>
    <row r="611" spans="1:25" hidden="1" x14ac:dyDescent="0.25">
      <c r="A611">
        <v>609</v>
      </c>
      <c r="B611" t="b">
        <f>AND(Table2[[#This Row],[Row Labels]]&gt;=Sheet5!$J$43,Table2[[#This Row],[Row Labels]]&lt;=Sheet5!$K$43)</f>
        <v>0</v>
      </c>
      <c r="C611">
        <v>-4.6557000000000004</v>
      </c>
      <c r="D611">
        <f>-Table2[[#This Row],[dry_line]]</f>
        <v>4.6557000000000004</v>
      </c>
      <c r="E611">
        <v>-5.2493999999999996</v>
      </c>
      <c r="F611">
        <v>-0.37569999999999998</v>
      </c>
      <c r="G611">
        <v>0.92669999999999997</v>
      </c>
      <c r="H611">
        <v>-3.8E-3</v>
      </c>
      <c r="I611">
        <v>-28.881900000000002</v>
      </c>
      <c r="J611">
        <v>182.3664</v>
      </c>
      <c r="K611">
        <v>0.54020000000000001</v>
      </c>
      <c r="L611">
        <v>1</v>
      </c>
      <c r="M611">
        <v>3037.7479999999996</v>
      </c>
      <c r="N611">
        <f>-Table2[[#This Row],[right3]]</f>
        <v>-8.7249999999999996</v>
      </c>
      <c r="O611" s="6">
        <v>6.55</v>
      </c>
      <c r="P611" s="7">
        <v>8.7249999999999996</v>
      </c>
      <c r="Q611">
        <f>Table2[[#This Row],[x2]]+Table2[[#This Row],[x]]*Table2[[#This Row],[right3]]</f>
        <v>-32.159882500000002</v>
      </c>
      <c r="R611">
        <f>Table2[[#This Row],[y2]]+Table2[[#This Row],[y]]*Table2[[#This Row],[right3]]</f>
        <v>190.45185749999999</v>
      </c>
      <c r="S611" s="1">
        <f>Table2[[#This Row],[x2]]-Table2[[#This Row],[x]]*Table2[[#This Row],[left]]</f>
        <v>-26.421065000000002</v>
      </c>
      <c r="T611" s="1">
        <f>Table2[[#This Row],[y2]]-Table2[[#This Row],[y]]*Table2[[#This Row],[left]]</f>
        <v>176.296515</v>
      </c>
      <c r="U611" s="3">
        <f>Table2[[#This Row],[x2]]+Table2[[#This Row],[x]]*Table2[[#This Row],[dry_line]]</f>
        <v>-27.132753510000001</v>
      </c>
      <c r="V611" s="3">
        <f>Table2[[#This Row],[y2]]+Table2[[#This Row],[y]]*Table2[[#This Row],[dry_line]]</f>
        <v>178.05196280999999</v>
      </c>
      <c r="W611" s="3">
        <f>Table2[[#This Row],[z2]]+Table2[[#This Row],[z]]*Table2[[#This Row],[dry_line]]</f>
        <v>0.55789166000000001</v>
      </c>
      <c r="X611" s="3">
        <f>-Table2[[#This Row],[right3]]+Table2[[#This Row],[dry_line]]</f>
        <v>-13.380700000000001</v>
      </c>
      <c r="Y611" s="3">
        <f>Table2[[#This Row],[left]]+Table2[[#This Row],[dry_line]]</f>
        <v>1.8942999999999994</v>
      </c>
    </row>
    <row r="612" spans="1:25" hidden="1" x14ac:dyDescent="0.25">
      <c r="A612">
        <v>610</v>
      </c>
      <c r="B612" t="b">
        <f>AND(Table2[[#This Row],[Row Labels]]&gt;=Sheet5!$J$43,Table2[[#This Row],[Row Labels]]&lt;=Sheet5!$K$43)</f>
        <v>0</v>
      </c>
      <c r="C612">
        <v>-4.8411</v>
      </c>
      <c r="D612">
        <f>-Table2[[#This Row],[dry_line]]</f>
        <v>4.8411</v>
      </c>
      <c r="E612">
        <v>-5.3467000000000002</v>
      </c>
      <c r="F612">
        <v>-0.38269999999999998</v>
      </c>
      <c r="G612">
        <v>0.92390000000000005</v>
      </c>
      <c r="H612">
        <v>-2.3999999999999998E-3</v>
      </c>
      <c r="I612">
        <v>-33.695099999999996</v>
      </c>
      <c r="J612">
        <v>180.39830000000001</v>
      </c>
      <c r="K612">
        <v>0.44390000000000002</v>
      </c>
      <c r="L612">
        <v>1</v>
      </c>
      <c r="M612">
        <v>3042.9480000000003</v>
      </c>
      <c r="N612">
        <f>-Table2[[#This Row],[right3]]</f>
        <v>-7.75</v>
      </c>
      <c r="O612" s="6">
        <v>6.5750000000000002</v>
      </c>
      <c r="P612" s="7">
        <v>7.75</v>
      </c>
      <c r="Q612">
        <f>Table2[[#This Row],[x2]]+Table2[[#This Row],[x]]*Table2[[#This Row],[right3]]</f>
        <v>-36.661024999999995</v>
      </c>
      <c r="R612">
        <f>Table2[[#This Row],[y2]]+Table2[[#This Row],[y]]*Table2[[#This Row],[right3]]</f>
        <v>187.558525</v>
      </c>
      <c r="S612" s="1">
        <f>Table2[[#This Row],[x2]]-Table2[[#This Row],[x]]*Table2[[#This Row],[left]]</f>
        <v>-31.178847499999996</v>
      </c>
      <c r="T612" s="1">
        <f>Table2[[#This Row],[y2]]-Table2[[#This Row],[y]]*Table2[[#This Row],[left]]</f>
        <v>174.3236575</v>
      </c>
      <c r="U612" s="3">
        <f>Table2[[#This Row],[x2]]+Table2[[#This Row],[x]]*Table2[[#This Row],[dry_line]]</f>
        <v>-31.842411029999997</v>
      </c>
      <c r="V612" s="3">
        <f>Table2[[#This Row],[y2]]+Table2[[#This Row],[y]]*Table2[[#This Row],[dry_line]]</f>
        <v>175.92560771000001</v>
      </c>
      <c r="W612" s="3">
        <f>Table2[[#This Row],[z2]]+Table2[[#This Row],[z]]*Table2[[#This Row],[dry_line]]</f>
        <v>0.45551864000000003</v>
      </c>
      <c r="X612" s="3">
        <f>-Table2[[#This Row],[right3]]+Table2[[#This Row],[dry_line]]</f>
        <v>-12.591100000000001</v>
      </c>
      <c r="Y612" s="3">
        <f>Table2[[#This Row],[left]]+Table2[[#This Row],[dry_line]]</f>
        <v>1.7339000000000002</v>
      </c>
    </row>
    <row r="613" spans="1:25" hidden="1" x14ac:dyDescent="0.25">
      <c r="A613">
        <v>611</v>
      </c>
      <c r="B613" t="b">
        <f>AND(Table2[[#This Row],[Row Labels]]&gt;=Sheet5!$J$43,Table2[[#This Row],[Row Labels]]&lt;=Sheet5!$K$43)</f>
        <v>0</v>
      </c>
      <c r="C613">
        <v>-4.9577</v>
      </c>
      <c r="D613">
        <f>-Table2[[#This Row],[dry_line]]</f>
        <v>4.9577</v>
      </c>
      <c r="E613">
        <v>-5.3837999999999999</v>
      </c>
      <c r="F613">
        <v>-0.39129999999999998</v>
      </c>
      <c r="G613">
        <v>0.92030000000000001</v>
      </c>
      <c r="H613">
        <v>-1.8E-3</v>
      </c>
      <c r="I613">
        <v>-38.448999999999998</v>
      </c>
      <c r="J613">
        <v>178.40270000000001</v>
      </c>
      <c r="K613">
        <v>0.35049999999999998</v>
      </c>
      <c r="L613">
        <v>1</v>
      </c>
      <c r="M613">
        <v>3048.1049999999996</v>
      </c>
      <c r="N613">
        <f>-Table2[[#This Row],[right3]]</f>
        <v>-7.45</v>
      </c>
      <c r="O613" s="6">
        <v>6.625</v>
      </c>
      <c r="P613" s="7">
        <v>7.45</v>
      </c>
      <c r="Q613">
        <f>Table2[[#This Row],[x2]]+Table2[[#This Row],[x]]*Table2[[#This Row],[right3]]</f>
        <v>-41.364184999999999</v>
      </c>
      <c r="R613">
        <f>Table2[[#This Row],[y2]]+Table2[[#This Row],[y]]*Table2[[#This Row],[right3]]</f>
        <v>185.25893500000001</v>
      </c>
      <c r="S613" s="1">
        <f>Table2[[#This Row],[x2]]-Table2[[#This Row],[x]]*Table2[[#This Row],[left]]</f>
        <v>-35.856637499999998</v>
      </c>
      <c r="T613" s="1">
        <f>Table2[[#This Row],[y2]]-Table2[[#This Row],[y]]*Table2[[#This Row],[left]]</f>
        <v>172.3057125</v>
      </c>
      <c r="U613" s="3">
        <f>Table2[[#This Row],[x2]]+Table2[[#This Row],[x]]*Table2[[#This Row],[dry_line]]</f>
        <v>-36.509051989999996</v>
      </c>
      <c r="V613" s="3">
        <f>Table2[[#This Row],[y2]]+Table2[[#This Row],[y]]*Table2[[#This Row],[dry_line]]</f>
        <v>173.84012869</v>
      </c>
      <c r="W613" s="3">
        <f>Table2[[#This Row],[z2]]+Table2[[#This Row],[z]]*Table2[[#This Row],[dry_line]]</f>
        <v>0.35942385999999998</v>
      </c>
      <c r="X613" s="3">
        <f>-Table2[[#This Row],[right3]]+Table2[[#This Row],[dry_line]]</f>
        <v>-12.4077</v>
      </c>
      <c r="Y613" s="3">
        <f>Table2[[#This Row],[left]]+Table2[[#This Row],[dry_line]]</f>
        <v>1.6673</v>
      </c>
    </row>
    <row r="614" spans="1:25" hidden="1" x14ac:dyDescent="0.25">
      <c r="A614">
        <v>612</v>
      </c>
      <c r="B614" t="b">
        <f>AND(Table2[[#This Row],[Row Labels]]&gt;=Sheet5!$J$43,Table2[[#This Row],[Row Labels]]&lt;=Sheet5!$K$43)</f>
        <v>0</v>
      </c>
      <c r="C614">
        <v>-5.0198999999999998</v>
      </c>
      <c r="D614">
        <f>-Table2[[#This Row],[dry_line]]</f>
        <v>5.0198999999999998</v>
      </c>
      <c r="E614">
        <v>-5.3521999999999998</v>
      </c>
      <c r="F614">
        <v>-0.3977</v>
      </c>
      <c r="G614">
        <v>0.91749999999999998</v>
      </c>
      <c r="H614">
        <v>-1.8E-3</v>
      </c>
      <c r="I614">
        <v>-43.051699999999997</v>
      </c>
      <c r="J614">
        <v>176.41990000000001</v>
      </c>
      <c r="K614">
        <v>0.25700000000000001</v>
      </c>
      <c r="L614">
        <v>1</v>
      </c>
      <c r="M614">
        <v>3053.1180000000004</v>
      </c>
      <c r="N614">
        <f>-Table2[[#This Row],[right3]]</f>
        <v>-7.2249999999999996</v>
      </c>
      <c r="O614" s="6">
        <v>6.625</v>
      </c>
      <c r="P614" s="7">
        <v>7.2249999999999996</v>
      </c>
      <c r="Q614">
        <f>Table2[[#This Row],[x2]]+Table2[[#This Row],[x]]*Table2[[#This Row],[right3]]</f>
        <v>-45.925082499999995</v>
      </c>
      <c r="R614">
        <f>Table2[[#This Row],[y2]]+Table2[[#This Row],[y]]*Table2[[#This Row],[right3]]</f>
        <v>183.04883750000002</v>
      </c>
      <c r="S614" s="1">
        <f>Table2[[#This Row],[x2]]-Table2[[#This Row],[x]]*Table2[[#This Row],[left]]</f>
        <v>-40.416937499999996</v>
      </c>
      <c r="T614" s="1">
        <f>Table2[[#This Row],[y2]]-Table2[[#This Row],[y]]*Table2[[#This Row],[left]]</f>
        <v>170.34146250000001</v>
      </c>
      <c r="U614" s="3">
        <f>Table2[[#This Row],[x2]]+Table2[[#This Row],[x]]*Table2[[#This Row],[dry_line]]</f>
        <v>-41.055285769999998</v>
      </c>
      <c r="V614" s="3">
        <f>Table2[[#This Row],[y2]]+Table2[[#This Row],[y]]*Table2[[#This Row],[dry_line]]</f>
        <v>171.81414175</v>
      </c>
      <c r="W614" s="3">
        <f>Table2[[#This Row],[z2]]+Table2[[#This Row],[z]]*Table2[[#This Row],[dry_line]]</f>
        <v>0.26603582000000003</v>
      </c>
      <c r="X614" s="3">
        <f>-Table2[[#This Row],[right3]]+Table2[[#This Row],[dry_line]]</f>
        <v>-12.244899999999999</v>
      </c>
      <c r="Y614" s="3">
        <f>Table2[[#This Row],[left]]+Table2[[#This Row],[dry_line]]</f>
        <v>1.6051000000000002</v>
      </c>
    </row>
    <row r="615" spans="1:25" hidden="1" x14ac:dyDescent="0.25">
      <c r="A615">
        <v>613</v>
      </c>
      <c r="B615" t="b">
        <f>AND(Table2[[#This Row],[Row Labels]]&gt;=Sheet5!$J$43,Table2[[#This Row],[Row Labels]]&lt;=Sheet5!$K$43)</f>
        <v>0</v>
      </c>
      <c r="C615">
        <v>-5.0735000000000001</v>
      </c>
      <c r="D615">
        <f>-Table2[[#This Row],[dry_line]]</f>
        <v>5.0735000000000001</v>
      </c>
      <c r="E615">
        <v>-5.2873000000000001</v>
      </c>
      <c r="F615">
        <v>-0.40200000000000002</v>
      </c>
      <c r="G615">
        <v>0.91559999999999997</v>
      </c>
      <c r="H615">
        <v>-5.9999999999999995E-4</v>
      </c>
      <c r="I615">
        <v>-47.805999999999997</v>
      </c>
      <c r="J615">
        <v>174.346</v>
      </c>
      <c r="K615">
        <v>0.15629999999999999</v>
      </c>
      <c r="L615">
        <v>1</v>
      </c>
      <c r="M615">
        <v>3058.3060000000005</v>
      </c>
      <c r="N615">
        <f>-Table2[[#This Row],[right3]]</f>
        <v>-7.2249999999999996</v>
      </c>
      <c r="O615" s="6">
        <v>7.4249999999999998</v>
      </c>
      <c r="P615" s="7">
        <v>7.2249999999999996</v>
      </c>
      <c r="Q615">
        <f>Table2[[#This Row],[x2]]+Table2[[#This Row],[x]]*Table2[[#This Row],[right3]]</f>
        <v>-50.710449999999994</v>
      </c>
      <c r="R615">
        <f>Table2[[#This Row],[y2]]+Table2[[#This Row],[y]]*Table2[[#This Row],[right3]]</f>
        <v>180.96120999999999</v>
      </c>
      <c r="S615" s="1">
        <f>Table2[[#This Row],[x2]]-Table2[[#This Row],[x]]*Table2[[#This Row],[left]]</f>
        <v>-44.821149999999996</v>
      </c>
      <c r="T615" s="1">
        <f>Table2[[#This Row],[y2]]-Table2[[#This Row],[y]]*Table2[[#This Row],[left]]</f>
        <v>167.54767000000001</v>
      </c>
      <c r="U615" s="3">
        <f>Table2[[#This Row],[x2]]+Table2[[#This Row],[x]]*Table2[[#This Row],[dry_line]]</f>
        <v>-45.766452999999998</v>
      </c>
      <c r="V615" s="3">
        <f>Table2[[#This Row],[y2]]+Table2[[#This Row],[y]]*Table2[[#This Row],[dry_line]]</f>
        <v>169.70070340000001</v>
      </c>
      <c r="W615" s="3">
        <f>Table2[[#This Row],[z2]]+Table2[[#This Row],[z]]*Table2[[#This Row],[dry_line]]</f>
        <v>0.15934409999999999</v>
      </c>
      <c r="X615" s="3">
        <f>-Table2[[#This Row],[right3]]+Table2[[#This Row],[dry_line]]</f>
        <v>-12.298500000000001</v>
      </c>
      <c r="Y615" s="3">
        <f>Table2[[#This Row],[left]]+Table2[[#This Row],[dry_line]]</f>
        <v>2.3514999999999997</v>
      </c>
    </row>
    <row r="616" spans="1:25" hidden="1" x14ac:dyDescent="0.25">
      <c r="A616">
        <v>614</v>
      </c>
      <c r="B616" t="b">
        <f>AND(Table2[[#This Row],[Row Labels]]&gt;=Sheet5!$J$43,Table2[[#This Row],[Row Labels]]&lt;=Sheet5!$K$43)</f>
        <v>0</v>
      </c>
      <c r="C616">
        <v>-5.1285999999999996</v>
      </c>
      <c r="D616">
        <f>-Table2[[#This Row],[dry_line]]</f>
        <v>5.1285999999999996</v>
      </c>
      <c r="E616">
        <v>-5.2012</v>
      </c>
      <c r="F616">
        <v>-0.40629999999999999</v>
      </c>
      <c r="G616">
        <v>0.91379999999999995</v>
      </c>
      <c r="H616">
        <v>1E-4</v>
      </c>
      <c r="I616">
        <v>-52.483400000000003</v>
      </c>
      <c r="J616">
        <v>172.27879999999999</v>
      </c>
      <c r="K616">
        <v>6.5600000000000006E-2</v>
      </c>
      <c r="L616">
        <v>1</v>
      </c>
      <c r="M616">
        <v>3063.42</v>
      </c>
      <c r="N616">
        <f>-Table2[[#This Row],[right3]]</f>
        <v>-7.4</v>
      </c>
      <c r="O616" s="6">
        <v>7.7249999999999996</v>
      </c>
      <c r="P616" s="7">
        <v>7.4</v>
      </c>
      <c r="Q616">
        <f>Table2[[#This Row],[x2]]+Table2[[#This Row],[x]]*Table2[[#This Row],[right3]]</f>
        <v>-55.490020000000001</v>
      </c>
      <c r="R616">
        <f>Table2[[#This Row],[y2]]+Table2[[#This Row],[y]]*Table2[[#This Row],[right3]]</f>
        <v>179.04092</v>
      </c>
      <c r="S616" s="1">
        <f>Table2[[#This Row],[x2]]-Table2[[#This Row],[x]]*Table2[[#This Row],[left]]</f>
        <v>-49.344732500000006</v>
      </c>
      <c r="T616" s="1">
        <f>Table2[[#This Row],[y2]]-Table2[[#This Row],[y]]*Table2[[#This Row],[left]]</f>
        <v>165.219695</v>
      </c>
      <c r="U616" s="3">
        <f>Table2[[#This Row],[x2]]+Table2[[#This Row],[x]]*Table2[[#This Row],[dry_line]]</f>
        <v>-50.39964982</v>
      </c>
      <c r="V616" s="3">
        <f>Table2[[#This Row],[y2]]+Table2[[#This Row],[y]]*Table2[[#This Row],[dry_line]]</f>
        <v>167.59228532</v>
      </c>
      <c r="W616" s="3">
        <f>Table2[[#This Row],[z2]]+Table2[[#This Row],[z]]*Table2[[#This Row],[dry_line]]</f>
        <v>6.5087140000000002E-2</v>
      </c>
      <c r="X616" s="3">
        <f>-Table2[[#This Row],[right3]]+Table2[[#This Row],[dry_line]]</f>
        <v>-12.528600000000001</v>
      </c>
      <c r="Y616" s="3">
        <f>Table2[[#This Row],[left]]+Table2[[#This Row],[dry_line]]</f>
        <v>2.5964</v>
      </c>
    </row>
    <row r="617" spans="1:25" hidden="1" x14ac:dyDescent="0.25">
      <c r="A617">
        <v>615</v>
      </c>
      <c r="B617" t="b">
        <f>AND(Table2[[#This Row],[Row Labels]]&gt;=Sheet5!$J$43,Table2[[#This Row],[Row Labels]]&lt;=Sheet5!$K$43)</f>
        <v>0</v>
      </c>
      <c r="C617">
        <v>-5.1989000000000001</v>
      </c>
      <c r="D617">
        <f>-Table2[[#This Row],[dry_line]]</f>
        <v>5.1989000000000001</v>
      </c>
      <c r="E617">
        <v>-5.1020000000000003</v>
      </c>
      <c r="F617">
        <v>-0.4103</v>
      </c>
      <c r="G617">
        <v>0.91200000000000003</v>
      </c>
      <c r="H617">
        <v>1.1000000000000001E-3</v>
      </c>
      <c r="I617">
        <v>-57.171300000000002</v>
      </c>
      <c r="J617">
        <v>170.18199999999999</v>
      </c>
      <c r="K617">
        <v>-1.4800000000000001E-2</v>
      </c>
      <c r="L617">
        <v>1</v>
      </c>
      <c r="M617">
        <v>3068.5560000000005</v>
      </c>
      <c r="N617">
        <f>-Table2[[#This Row],[right3]]</f>
        <v>-7.625</v>
      </c>
      <c r="O617" s="6">
        <v>7.7750000000000004</v>
      </c>
      <c r="P617" s="7">
        <v>7.625</v>
      </c>
      <c r="Q617">
        <f>Table2[[#This Row],[x2]]+Table2[[#This Row],[x]]*Table2[[#This Row],[right3]]</f>
        <v>-60.299837500000002</v>
      </c>
      <c r="R617">
        <f>Table2[[#This Row],[y2]]+Table2[[#This Row],[y]]*Table2[[#This Row],[right3]]</f>
        <v>177.136</v>
      </c>
      <c r="S617" s="1">
        <f>Table2[[#This Row],[x2]]-Table2[[#This Row],[x]]*Table2[[#This Row],[left]]</f>
        <v>-53.9812175</v>
      </c>
      <c r="T617" s="1">
        <f>Table2[[#This Row],[y2]]-Table2[[#This Row],[y]]*Table2[[#This Row],[left]]</f>
        <v>163.09119999999999</v>
      </c>
      <c r="U617" s="3">
        <f>Table2[[#This Row],[x2]]+Table2[[#This Row],[x]]*Table2[[#This Row],[dry_line]]</f>
        <v>-55.038191330000004</v>
      </c>
      <c r="V617" s="3">
        <f>Table2[[#This Row],[y2]]+Table2[[#This Row],[y]]*Table2[[#This Row],[dry_line]]</f>
        <v>165.4406032</v>
      </c>
      <c r="W617" s="3">
        <f>Table2[[#This Row],[z2]]+Table2[[#This Row],[z]]*Table2[[#This Row],[dry_line]]</f>
        <v>-2.0518790000000002E-2</v>
      </c>
      <c r="X617" s="3">
        <f>-Table2[[#This Row],[right3]]+Table2[[#This Row],[dry_line]]</f>
        <v>-12.8239</v>
      </c>
      <c r="Y617" s="3">
        <f>Table2[[#This Row],[left]]+Table2[[#This Row],[dry_line]]</f>
        <v>2.5761000000000003</v>
      </c>
    </row>
    <row r="618" spans="1:25" hidden="1" x14ac:dyDescent="0.25">
      <c r="A618">
        <v>616</v>
      </c>
      <c r="B618" t="b">
        <f>AND(Table2[[#This Row],[Row Labels]]&gt;=Sheet5!$J$43,Table2[[#This Row],[Row Labels]]&lt;=Sheet5!$K$43)</f>
        <v>0</v>
      </c>
      <c r="C618">
        <v>-5.2929000000000004</v>
      </c>
      <c r="D618">
        <f>-Table2[[#This Row],[dry_line]]</f>
        <v>5.2929000000000004</v>
      </c>
      <c r="E618">
        <v>-4.9894999999999996</v>
      </c>
      <c r="F618">
        <v>-0.41639999999999999</v>
      </c>
      <c r="G618">
        <v>0.90920000000000001</v>
      </c>
      <c r="H618">
        <v>1.1000000000000001E-3</v>
      </c>
      <c r="I618">
        <v>-61.759799999999998</v>
      </c>
      <c r="J618">
        <v>168.10550000000001</v>
      </c>
      <c r="K618">
        <v>-8.0799999999999997E-2</v>
      </c>
      <c r="L618">
        <v>1</v>
      </c>
      <c r="M618">
        <v>3073.5930000000008</v>
      </c>
      <c r="N618">
        <f>-Table2[[#This Row],[right3]]</f>
        <v>-7.7750000000000004</v>
      </c>
      <c r="O618" s="6">
        <v>7.8</v>
      </c>
      <c r="P618" s="7">
        <v>7.7750000000000004</v>
      </c>
      <c r="Q618">
        <f>Table2[[#This Row],[x2]]+Table2[[#This Row],[x]]*Table2[[#This Row],[right3]]</f>
        <v>-64.997309999999999</v>
      </c>
      <c r="R618">
        <f>Table2[[#This Row],[y2]]+Table2[[#This Row],[y]]*Table2[[#This Row],[right3]]</f>
        <v>175.17453</v>
      </c>
      <c r="S618" s="1">
        <f>Table2[[#This Row],[x2]]-Table2[[#This Row],[x]]*Table2[[#This Row],[left]]</f>
        <v>-58.511879999999998</v>
      </c>
      <c r="T618" s="1">
        <f>Table2[[#This Row],[y2]]-Table2[[#This Row],[y]]*Table2[[#This Row],[left]]</f>
        <v>161.01374000000001</v>
      </c>
      <c r="U618" s="3">
        <f>Table2[[#This Row],[x2]]+Table2[[#This Row],[x]]*Table2[[#This Row],[dry_line]]</f>
        <v>-59.55583644</v>
      </c>
      <c r="V618" s="3">
        <f>Table2[[#This Row],[y2]]+Table2[[#This Row],[y]]*Table2[[#This Row],[dry_line]]</f>
        <v>163.29319532</v>
      </c>
      <c r="W618" s="3">
        <f>Table2[[#This Row],[z2]]+Table2[[#This Row],[z]]*Table2[[#This Row],[dry_line]]</f>
        <v>-8.6622190000000002E-2</v>
      </c>
      <c r="X618" s="3">
        <f>-Table2[[#This Row],[right3]]+Table2[[#This Row],[dry_line]]</f>
        <v>-13.067900000000002</v>
      </c>
      <c r="Y618" s="3">
        <f>Table2[[#This Row],[left]]+Table2[[#This Row],[dry_line]]</f>
        <v>2.5070999999999994</v>
      </c>
    </row>
    <row r="619" spans="1:25" hidden="1" x14ac:dyDescent="0.25">
      <c r="A619">
        <v>617</v>
      </c>
      <c r="B619" t="b">
        <f>AND(Table2[[#This Row],[Row Labels]]&gt;=Sheet5!$J$43,Table2[[#This Row],[Row Labels]]&lt;=Sheet5!$K$43)</f>
        <v>0</v>
      </c>
      <c r="C619">
        <v>-5.3628999999999998</v>
      </c>
      <c r="D619">
        <f>-Table2[[#This Row],[dry_line]]</f>
        <v>5.3628999999999998</v>
      </c>
      <c r="E619">
        <v>-4.8399000000000001</v>
      </c>
      <c r="F619">
        <v>-0.42499999999999999</v>
      </c>
      <c r="G619">
        <v>0.9052</v>
      </c>
      <c r="H619">
        <v>-8.0000000000000004E-4</v>
      </c>
      <c r="I619">
        <v>-66.301400000000001</v>
      </c>
      <c r="J619">
        <v>166.00030000000001</v>
      </c>
      <c r="K619">
        <v>-0.1341</v>
      </c>
      <c r="L619">
        <v>1</v>
      </c>
      <c r="M619">
        <v>3078.5990000000002</v>
      </c>
      <c r="N619">
        <f>-Table2[[#This Row],[right3]]</f>
        <v>-7.9249999999999998</v>
      </c>
      <c r="O619" s="6">
        <v>7.875</v>
      </c>
      <c r="P619" s="7">
        <v>7.9249999999999998</v>
      </c>
      <c r="Q619">
        <f>Table2[[#This Row],[x2]]+Table2[[#This Row],[x]]*Table2[[#This Row],[right3]]</f>
        <v>-69.669525000000007</v>
      </c>
      <c r="R619">
        <f>Table2[[#This Row],[y2]]+Table2[[#This Row],[y]]*Table2[[#This Row],[right3]]</f>
        <v>173.17401000000001</v>
      </c>
      <c r="S619" s="1">
        <f>Table2[[#This Row],[x2]]-Table2[[#This Row],[x]]*Table2[[#This Row],[left]]</f>
        <v>-62.954525000000004</v>
      </c>
      <c r="T619" s="1">
        <f>Table2[[#This Row],[y2]]-Table2[[#This Row],[y]]*Table2[[#This Row],[left]]</f>
        <v>158.87185000000002</v>
      </c>
      <c r="U619" s="3">
        <f>Table2[[#This Row],[x2]]+Table2[[#This Row],[x]]*Table2[[#This Row],[dry_line]]</f>
        <v>-64.022167499999995</v>
      </c>
      <c r="V619" s="3">
        <f>Table2[[#This Row],[y2]]+Table2[[#This Row],[y]]*Table2[[#This Row],[dry_line]]</f>
        <v>161.14580292000002</v>
      </c>
      <c r="W619" s="3">
        <f>Table2[[#This Row],[z2]]+Table2[[#This Row],[z]]*Table2[[#This Row],[dry_line]]</f>
        <v>-0.12980967999999998</v>
      </c>
      <c r="X619" s="3">
        <f>-Table2[[#This Row],[right3]]+Table2[[#This Row],[dry_line]]</f>
        <v>-13.2879</v>
      </c>
      <c r="Y619" s="3">
        <f>Table2[[#This Row],[left]]+Table2[[#This Row],[dry_line]]</f>
        <v>2.5121000000000002</v>
      </c>
    </row>
    <row r="620" spans="1:25" hidden="1" x14ac:dyDescent="0.25">
      <c r="A620">
        <v>618</v>
      </c>
      <c r="B620" t="b">
        <f>AND(Table2[[#This Row],[Row Labels]]&gt;=Sheet5!$J$43,Table2[[#This Row],[Row Labels]]&lt;=Sheet5!$K$43)</f>
        <v>0</v>
      </c>
      <c r="C620">
        <v>-5.3339999999999996</v>
      </c>
      <c r="D620">
        <f>-Table2[[#This Row],[dry_line]]</f>
        <v>5.3339999999999996</v>
      </c>
      <c r="E620">
        <v>-4.6367000000000003</v>
      </c>
      <c r="F620">
        <v>-0.43290000000000001</v>
      </c>
      <c r="G620">
        <v>0.90139999999999998</v>
      </c>
      <c r="H620">
        <v>-2E-3</v>
      </c>
      <c r="I620">
        <v>-70.885400000000004</v>
      </c>
      <c r="J620">
        <v>163.8211</v>
      </c>
      <c r="K620">
        <v>-0.17449999999999999</v>
      </c>
      <c r="L620">
        <v>1</v>
      </c>
      <c r="M620">
        <v>3083.6749999999993</v>
      </c>
      <c r="N620">
        <f>-Table2[[#This Row],[right3]]</f>
        <v>-8.0749999999999993</v>
      </c>
      <c r="O620" s="6">
        <v>7.95</v>
      </c>
      <c r="P620" s="7">
        <v>8.0749999999999993</v>
      </c>
      <c r="Q620">
        <f>Table2[[#This Row],[x2]]+Table2[[#This Row],[x]]*Table2[[#This Row],[right3]]</f>
        <v>-74.3810675</v>
      </c>
      <c r="R620">
        <f>Table2[[#This Row],[y2]]+Table2[[#This Row],[y]]*Table2[[#This Row],[right3]]</f>
        <v>171.09990500000001</v>
      </c>
      <c r="S620" s="1">
        <f>Table2[[#This Row],[x2]]-Table2[[#This Row],[x]]*Table2[[#This Row],[left]]</f>
        <v>-67.44384500000001</v>
      </c>
      <c r="T620" s="1">
        <f>Table2[[#This Row],[y2]]-Table2[[#This Row],[y]]*Table2[[#This Row],[left]]</f>
        <v>156.65496999999999</v>
      </c>
      <c r="U620" s="3">
        <f>Table2[[#This Row],[x2]]+Table2[[#This Row],[x]]*Table2[[#This Row],[dry_line]]</f>
        <v>-68.576311400000009</v>
      </c>
      <c r="V620" s="3">
        <f>Table2[[#This Row],[y2]]+Table2[[#This Row],[y]]*Table2[[#This Row],[dry_line]]</f>
        <v>159.01303240000001</v>
      </c>
      <c r="W620" s="3">
        <f>Table2[[#This Row],[z2]]+Table2[[#This Row],[z]]*Table2[[#This Row],[dry_line]]</f>
        <v>-0.16383199999999998</v>
      </c>
      <c r="X620" s="3">
        <f>-Table2[[#This Row],[right3]]+Table2[[#This Row],[dry_line]]</f>
        <v>-13.408999999999999</v>
      </c>
      <c r="Y620" s="3">
        <f>Table2[[#This Row],[left]]+Table2[[#This Row],[dry_line]]</f>
        <v>2.6160000000000005</v>
      </c>
    </row>
    <row r="621" spans="1:25" hidden="1" x14ac:dyDescent="0.25">
      <c r="A621">
        <v>619</v>
      </c>
      <c r="B621" t="b">
        <f>AND(Table2[[#This Row],[Row Labels]]&gt;=Sheet5!$J$43,Table2[[#This Row],[Row Labels]]&lt;=Sheet5!$K$43)</f>
        <v>0</v>
      </c>
      <c r="C621">
        <v>-5.2046999999999999</v>
      </c>
      <c r="D621">
        <f>-Table2[[#This Row],[dry_line]]</f>
        <v>5.2046999999999999</v>
      </c>
      <c r="E621">
        <v>-4.3821000000000003</v>
      </c>
      <c r="F621">
        <v>-0.44090000000000001</v>
      </c>
      <c r="G621">
        <v>0.89749999999999996</v>
      </c>
      <c r="H621">
        <v>-2.2000000000000001E-3</v>
      </c>
      <c r="I621">
        <v>-75.398799999999994</v>
      </c>
      <c r="J621">
        <v>161.63149999999999</v>
      </c>
      <c r="K621">
        <v>-0.20599999999999999</v>
      </c>
      <c r="L621">
        <v>1</v>
      </c>
      <c r="M621">
        <v>3088.6919999999991</v>
      </c>
      <c r="N621">
        <f>-Table2[[#This Row],[right3]]</f>
        <v>-8.1</v>
      </c>
      <c r="O621" s="6">
        <v>8</v>
      </c>
      <c r="P621" s="7">
        <v>8.1</v>
      </c>
      <c r="Q621">
        <f>Table2[[#This Row],[x2]]+Table2[[#This Row],[x]]*Table2[[#This Row],[right3]]</f>
        <v>-78.970089999999999</v>
      </c>
      <c r="R621">
        <f>Table2[[#This Row],[y2]]+Table2[[#This Row],[y]]*Table2[[#This Row],[right3]]</f>
        <v>168.90124999999998</v>
      </c>
      <c r="S621" s="1">
        <f>Table2[[#This Row],[x2]]-Table2[[#This Row],[x]]*Table2[[#This Row],[left]]</f>
        <v>-71.871600000000001</v>
      </c>
      <c r="T621" s="1">
        <f>Table2[[#This Row],[y2]]-Table2[[#This Row],[y]]*Table2[[#This Row],[left]]</f>
        <v>154.45149999999998</v>
      </c>
      <c r="U621" s="3">
        <f>Table2[[#This Row],[x2]]+Table2[[#This Row],[x]]*Table2[[#This Row],[dry_line]]</f>
        <v>-73.104047769999994</v>
      </c>
      <c r="V621" s="3">
        <f>Table2[[#This Row],[y2]]+Table2[[#This Row],[y]]*Table2[[#This Row],[dry_line]]</f>
        <v>156.96028174999998</v>
      </c>
      <c r="W621" s="3">
        <f>Table2[[#This Row],[z2]]+Table2[[#This Row],[z]]*Table2[[#This Row],[dry_line]]</f>
        <v>-0.19454965999999999</v>
      </c>
      <c r="X621" s="3">
        <f>-Table2[[#This Row],[right3]]+Table2[[#This Row],[dry_line]]</f>
        <v>-13.3047</v>
      </c>
      <c r="Y621" s="3">
        <f>Table2[[#This Row],[left]]+Table2[[#This Row],[dry_line]]</f>
        <v>2.7953000000000001</v>
      </c>
    </row>
    <row r="622" spans="1:25" hidden="1" x14ac:dyDescent="0.25">
      <c r="A622">
        <v>620</v>
      </c>
      <c r="B622" t="b">
        <f>AND(Table2[[#This Row],[Row Labels]]&gt;=Sheet5!$J$43,Table2[[#This Row],[Row Labels]]&lt;=Sheet5!$K$43)</f>
        <v>0</v>
      </c>
      <c r="C622">
        <v>-4.9005999999999998</v>
      </c>
      <c r="D622">
        <f>-Table2[[#This Row],[dry_line]]</f>
        <v>4.9005999999999998</v>
      </c>
      <c r="E622">
        <v>-3.9964</v>
      </c>
      <c r="F622">
        <v>-0.4476</v>
      </c>
      <c r="G622">
        <v>0.89419999999999999</v>
      </c>
      <c r="H622">
        <v>-4.4000000000000003E-3</v>
      </c>
      <c r="I622">
        <v>-80.398499999999999</v>
      </c>
      <c r="J622">
        <v>159.1473</v>
      </c>
      <c r="K622">
        <v>-0.21970000000000001</v>
      </c>
      <c r="L622">
        <v>2</v>
      </c>
      <c r="M622">
        <v>3094.2740000000013</v>
      </c>
      <c r="N622">
        <f>-Table2[[#This Row],[right3]]</f>
        <v>-8.75</v>
      </c>
      <c r="O622" s="6">
        <v>8.0250000000000004</v>
      </c>
      <c r="P622" s="7">
        <v>8.75</v>
      </c>
      <c r="Q622">
        <f>Table2[[#This Row],[x2]]+Table2[[#This Row],[x]]*Table2[[#This Row],[right3]]</f>
        <v>-84.314999999999998</v>
      </c>
      <c r="R622">
        <f>Table2[[#This Row],[y2]]+Table2[[#This Row],[y]]*Table2[[#This Row],[right3]]</f>
        <v>166.97155000000001</v>
      </c>
      <c r="S622" s="1">
        <f>Table2[[#This Row],[x2]]-Table2[[#This Row],[x]]*Table2[[#This Row],[left]]</f>
        <v>-76.806510000000003</v>
      </c>
      <c r="T622" s="1">
        <f>Table2[[#This Row],[y2]]-Table2[[#This Row],[y]]*Table2[[#This Row],[left]]</f>
        <v>151.97134500000001</v>
      </c>
      <c r="U622" s="3">
        <f>Table2[[#This Row],[x2]]+Table2[[#This Row],[x]]*Table2[[#This Row],[dry_line]]</f>
        <v>-78.204991440000001</v>
      </c>
      <c r="V622" s="3">
        <f>Table2[[#This Row],[y2]]+Table2[[#This Row],[y]]*Table2[[#This Row],[dry_line]]</f>
        <v>154.76518347999999</v>
      </c>
      <c r="W622" s="3">
        <f>Table2[[#This Row],[z2]]+Table2[[#This Row],[z]]*Table2[[#This Row],[dry_line]]</f>
        <v>-0.19813736000000001</v>
      </c>
      <c r="X622" s="3">
        <f>-Table2[[#This Row],[right3]]+Table2[[#This Row],[dry_line]]</f>
        <v>-13.650600000000001</v>
      </c>
      <c r="Y622" s="3">
        <f>Table2[[#This Row],[left]]+Table2[[#This Row],[dry_line]]</f>
        <v>3.1244000000000005</v>
      </c>
    </row>
    <row r="623" spans="1:25" hidden="1" x14ac:dyDescent="0.25">
      <c r="A623">
        <v>621</v>
      </c>
      <c r="B623" t="b">
        <f>AND(Table2[[#This Row],[Row Labels]]&gt;=Sheet5!$J$43,Table2[[#This Row],[Row Labels]]&lt;=Sheet5!$K$43)</f>
        <v>0</v>
      </c>
      <c r="C623">
        <v>-4.4828999999999999</v>
      </c>
      <c r="D623">
        <f>-Table2[[#This Row],[dry_line]]</f>
        <v>4.4828999999999999</v>
      </c>
      <c r="E623">
        <v>-3.5508000000000002</v>
      </c>
      <c r="F623">
        <v>-0.45150000000000001</v>
      </c>
      <c r="G623">
        <v>0.89219999999999999</v>
      </c>
      <c r="H623">
        <v>-8.6999999999999994E-3</v>
      </c>
      <c r="I623">
        <v>-85.0107</v>
      </c>
      <c r="J623">
        <v>156.82079999999999</v>
      </c>
      <c r="K623">
        <v>-0.23630000000000001</v>
      </c>
      <c r="L623">
        <v>2</v>
      </c>
      <c r="M623">
        <v>3099.4399999999987</v>
      </c>
      <c r="N623">
        <f>-Table2[[#This Row],[right3]]</f>
        <v>-15.933</v>
      </c>
      <c r="O623" s="6">
        <v>7.75</v>
      </c>
      <c r="P623" s="7">
        <v>15.933</v>
      </c>
      <c r="Q623">
        <f>Table2[[#This Row],[x2]]+Table2[[#This Row],[x]]*Table2[[#This Row],[right3]]</f>
        <v>-92.204449499999996</v>
      </c>
      <c r="R623">
        <f>Table2[[#This Row],[y2]]+Table2[[#This Row],[y]]*Table2[[#This Row],[right3]]</f>
        <v>171.0362226</v>
      </c>
      <c r="S623" s="1">
        <f>Table2[[#This Row],[x2]]-Table2[[#This Row],[x]]*Table2[[#This Row],[left]]</f>
        <v>-81.511574999999993</v>
      </c>
      <c r="T623" s="1">
        <f>Table2[[#This Row],[y2]]-Table2[[#This Row],[y]]*Table2[[#This Row],[left]]</f>
        <v>149.90625</v>
      </c>
      <c r="U623" s="3">
        <f>Table2[[#This Row],[x2]]+Table2[[#This Row],[x]]*Table2[[#This Row],[dry_line]]</f>
        <v>-82.986670649999994</v>
      </c>
      <c r="V623" s="3">
        <f>Table2[[#This Row],[y2]]+Table2[[#This Row],[y]]*Table2[[#This Row],[dry_line]]</f>
        <v>152.82115661999998</v>
      </c>
      <c r="W623" s="3">
        <f>Table2[[#This Row],[z2]]+Table2[[#This Row],[z]]*Table2[[#This Row],[dry_line]]</f>
        <v>-0.19729877000000001</v>
      </c>
      <c r="X623" s="3">
        <f>-Table2[[#This Row],[right3]]+Table2[[#This Row],[dry_line]]</f>
        <v>-20.415900000000001</v>
      </c>
      <c r="Y623" s="3">
        <f>Table2[[#This Row],[left]]+Table2[[#This Row],[dry_line]]</f>
        <v>3.2671000000000001</v>
      </c>
    </row>
    <row r="624" spans="1:25" hidden="1" x14ac:dyDescent="0.25">
      <c r="A624">
        <v>622</v>
      </c>
      <c r="B624" t="b">
        <f>AND(Table2[[#This Row],[Row Labels]]&gt;=Sheet5!$J$43,Table2[[#This Row],[Row Labels]]&lt;=Sheet5!$K$43)</f>
        <v>0</v>
      </c>
      <c r="C624">
        <v>-4.0304000000000002</v>
      </c>
      <c r="D624">
        <f>-Table2[[#This Row],[dry_line]]</f>
        <v>4.0304000000000002</v>
      </c>
      <c r="E624">
        <v>-3.0718000000000001</v>
      </c>
      <c r="F624">
        <v>-0.45390000000000003</v>
      </c>
      <c r="G624">
        <v>0.89100000000000001</v>
      </c>
      <c r="H624">
        <v>-1.1599999999999999E-2</v>
      </c>
      <c r="I624">
        <v>-89.532499999999999</v>
      </c>
      <c r="J624">
        <v>154.5247</v>
      </c>
      <c r="K624">
        <v>-0.27100000000000002</v>
      </c>
      <c r="L624">
        <v>2</v>
      </c>
      <c r="M624">
        <v>3104.5119999999988</v>
      </c>
      <c r="N624">
        <f>-Table2[[#This Row],[right3]]</f>
        <v>-13.9</v>
      </c>
      <c r="O624" s="6">
        <v>7.0250000000000004</v>
      </c>
      <c r="P624" s="7">
        <v>13.9</v>
      </c>
      <c r="Q624">
        <f>Table2[[#This Row],[x2]]+Table2[[#This Row],[x]]*Table2[[#This Row],[right3]]</f>
        <v>-95.841710000000006</v>
      </c>
      <c r="R624">
        <f>Table2[[#This Row],[y2]]+Table2[[#This Row],[y]]*Table2[[#This Row],[right3]]</f>
        <v>166.90959999999998</v>
      </c>
      <c r="S624" s="1">
        <f>Table2[[#This Row],[x2]]-Table2[[#This Row],[x]]*Table2[[#This Row],[left]]</f>
        <v>-86.343852499999997</v>
      </c>
      <c r="T624" s="1">
        <f>Table2[[#This Row],[y2]]-Table2[[#This Row],[y]]*Table2[[#This Row],[left]]</f>
        <v>148.26542499999999</v>
      </c>
      <c r="U624" s="3">
        <f>Table2[[#This Row],[x2]]+Table2[[#This Row],[x]]*Table2[[#This Row],[dry_line]]</f>
        <v>-87.703101439999998</v>
      </c>
      <c r="V624" s="3">
        <f>Table2[[#This Row],[y2]]+Table2[[#This Row],[y]]*Table2[[#This Row],[dry_line]]</f>
        <v>150.9336136</v>
      </c>
      <c r="W624" s="3">
        <f>Table2[[#This Row],[z2]]+Table2[[#This Row],[z]]*Table2[[#This Row],[dry_line]]</f>
        <v>-0.22424736000000001</v>
      </c>
      <c r="X624" s="3">
        <f>-Table2[[#This Row],[right3]]+Table2[[#This Row],[dry_line]]</f>
        <v>-17.930399999999999</v>
      </c>
      <c r="Y624" s="3">
        <f>Table2[[#This Row],[left]]+Table2[[#This Row],[dry_line]]</f>
        <v>2.9946000000000002</v>
      </c>
    </row>
    <row r="625" spans="1:25" hidden="1" x14ac:dyDescent="0.25">
      <c r="A625">
        <v>623</v>
      </c>
      <c r="B625" t="b">
        <f>AND(Table2[[#This Row],[Row Labels]]&gt;=Sheet5!$J$43,Table2[[#This Row],[Row Labels]]&lt;=Sheet5!$K$43)</f>
        <v>0</v>
      </c>
      <c r="C625">
        <v>-3.4691000000000001</v>
      </c>
      <c r="D625">
        <f>-Table2[[#This Row],[dry_line]]</f>
        <v>3.4691000000000001</v>
      </c>
      <c r="E625">
        <v>-2.4853999999999998</v>
      </c>
      <c r="F625">
        <v>-0.45519999999999999</v>
      </c>
      <c r="G625">
        <v>0.89019999999999999</v>
      </c>
      <c r="H625">
        <v>-1.5699999999999999E-2</v>
      </c>
      <c r="I625">
        <v>-94.032200000000003</v>
      </c>
      <c r="J625">
        <v>152.22399999999999</v>
      </c>
      <c r="K625">
        <v>-0.31269999999999998</v>
      </c>
      <c r="L625">
        <v>2</v>
      </c>
      <c r="M625">
        <v>3109.5659999999989</v>
      </c>
      <c r="N625">
        <f>-Table2[[#This Row],[right3]]</f>
        <v>-11.3</v>
      </c>
      <c r="O625" s="6">
        <v>7.05</v>
      </c>
      <c r="P625" s="7">
        <v>11.3</v>
      </c>
      <c r="Q625">
        <f>Table2[[#This Row],[x2]]+Table2[[#This Row],[x]]*Table2[[#This Row],[right3]]</f>
        <v>-99.175960000000003</v>
      </c>
      <c r="R625">
        <f>Table2[[#This Row],[y2]]+Table2[[#This Row],[y]]*Table2[[#This Row],[right3]]</f>
        <v>162.28325999999998</v>
      </c>
      <c r="S625" s="1">
        <f>Table2[[#This Row],[x2]]-Table2[[#This Row],[x]]*Table2[[#This Row],[left]]</f>
        <v>-90.823040000000006</v>
      </c>
      <c r="T625" s="1">
        <f>Table2[[#This Row],[y2]]-Table2[[#This Row],[y]]*Table2[[#This Row],[left]]</f>
        <v>145.94808999999998</v>
      </c>
      <c r="U625" s="3">
        <f>Table2[[#This Row],[x2]]+Table2[[#This Row],[x]]*Table2[[#This Row],[dry_line]]</f>
        <v>-92.453065680000009</v>
      </c>
      <c r="V625" s="3">
        <f>Table2[[#This Row],[y2]]+Table2[[#This Row],[y]]*Table2[[#This Row],[dry_line]]</f>
        <v>149.13580718</v>
      </c>
      <c r="W625" s="3">
        <f>Table2[[#This Row],[z2]]+Table2[[#This Row],[z]]*Table2[[#This Row],[dry_line]]</f>
        <v>-0.25823512999999998</v>
      </c>
      <c r="X625" s="3">
        <f>-Table2[[#This Row],[right3]]+Table2[[#This Row],[dry_line]]</f>
        <v>-14.769100000000002</v>
      </c>
      <c r="Y625" s="3">
        <f>Table2[[#This Row],[left]]+Table2[[#This Row],[dry_line]]</f>
        <v>3.5808999999999997</v>
      </c>
    </row>
    <row r="626" spans="1:25" hidden="1" x14ac:dyDescent="0.25">
      <c r="A626">
        <v>624</v>
      </c>
      <c r="B626" t="b">
        <f>AND(Table2[[#This Row],[Row Labels]]&gt;=Sheet5!$J$43,Table2[[#This Row],[Row Labels]]&lt;=Sheet5!$K$43)</f>
        <v>0</v>
      </c>
      <c r="C626">
        <v>-2.7936000000000001</v>
      </c>
      <c r="D626">
        <f>-Table2[[#This Row],[dry_line]]</f>
        <v>2.7936000000000001</v>
      </c>
      <c r="E626">
        <v>-1.7374000000000001</v>
      </c>
      <c r="F626">
        <v>-0.45350000000000001</v>
      </c>
      <c r="G626">
        <v>0.89100000000000001</v>
      </c>
      <c r="H626">
        <v>-2.1399999999999999E-2</v>
      </c>
      <c r="I626">
        <v>-98.5364</v>
      </c>
      <c r="J626">
        <v>149.91909999999999</v>
      </c>
      <c r="K626">
        <v>-0.34889999999999999</v>
      </c>
      <c r="L626">
        <v>2</v>
      </c>
      <c r="M626">
        <v>3114.625</v>
      </c>
      <c r="N626">
        <f>-Table2[[#This Row],[right3]]</f>
        <v>-8.875</v>
      </c>
      <c r="O626" s="6">
        <v>7.1</v>
      </c>
      <c r="P626" s="7">
        <v>8.875</v>
      </c>
      <c r="Q626">
        <f>Table2[[#This Row],[x2]]+Table2[[#This Row],[x]]*Table2[[#This Row],[right3]]</f>
        <v>-102.5612125</v>
      </c>
      <c r="R626">
        <f>Table2[[#This Row],[y2]]+Table2[[#This Row],[y]]*Table2[[#This Row],[right3]]</f>
        <v>157.82672499999998</v>
      </c>
      <c r="S626" s="1">
        <f>Table2[[#This Row],[x2]]-Table2[[#This Row],[x]]*Table2[[#This Row],[left]]</f>
        <v>-95.316550000000007</v>
      </c>
      <c r="T626" s="1">
        <f>Table2[[#This Row],[y2]]-Table2[[#This Row],[y]]*Table2[[#This Row],[left]]</f>
        <v>143.59299999999999</v>
      </c>
      <c r="U626" s="3">
        <f>Table2[[#This Row],[x2]]+Table2[[#This Row],[x]]*Table2[[#This Row],[dry_line]]</f>
        <v>-97.269502399999993</v>
      </c>
      <c r="V626" s="3">
        <f>Table2[[#This Row],[y2]]+Table2[[#This Row],[y]]*Table2[[#This Row],[dry_line]]</f>
        <v>147.43000239999998</v>
      </c>
      <c r="W626" s="3">
        <f>Table2[[#This Row],[z2]]+Table2[[#This Row],[z]]*Table2[[#This Row],[dry_line]]</f>
        <v>-0.28911695999999998</v>
      </c>
      <c r="X626" s="3">
        <f>-Table2[[#This Row],[right3]]+Table2[[#This Row],[dry_line]]</f>
        <v>-11.6686</v>
      </c>
      <c r="Y626" s="3">
        <f>Table2[[#This Row],[left]]+Table2[[#This Row],[dry_line]]</f>
        <v>4.3064</v>
      </c>
    </row>
    <row r="627" spans="1:25" hidden="1" x14ac:dyDescent="0.25">
      <c r="A627">
        <v>625</v>
      </c>
      <c r="B627" t="b">
        <f>AND(Table2[[#This Row],[Row Labels]]&gt;=Sheet5!$J$43,Table2[[#This Row],[Row Labels]]&lt;=Sheet5!$K$43)</f>
        <v>0</v>
      </c>
      <c r="C627">
        <v>-2.0032999999999999</v>
      </c>
      <c r="D627">
        <f>-Table2[[#This Row],[dry_line]]</f>
        <v>2.0032999999999999</v>
      </c>
      <c r="E627">
        <v>-0.76770000000000005</v>
      </c>
      <c r="F627">
        <v>-0.44950000000000001</v>
      </c>
      <c r="G627">
        <v>0.89290000000000003</v>
      </c>
      <c r="H627">
        <v>-2.6800000000000001E-2</v>
      </c>
      <c r="I627">
        <v>-103.0378</v>
      </c>
      <c r="J627">
        <v>147.63849999999999</v>
      </c>
      <c r="K627">
        <v>-0.38640000000000002</v>
      </c>
      <c r="L627">
        <v>2</v>
      </c>
      <c r="M627">
        <v>3119.6719999999987</v>
      </c>
      <c r="N627">
        <f>-Table2[[#This Row],[right3]]</f>
        <v>-8.0500000000000007</v>
      </c>
      <c r="O627" s="6">
        <v>7.15</v>
      </c>
      <c r="P627" s="7">
        <v>8.0500000000000007</v>
      </c>
      <c r="Q627">
        <f>Table2[[#This Row],[x2]]+Table2[[#This Row],[x]]*Table2[[#This Row],[right3]]</f>
        <v>-106.65627500000001</v>
      </c>
      <c r="R627">
        <f>Table2[[#This Row],[y2]]+Table2[[#This Row],[y]]*Table2[[#This Row],[right3]]</f>
        <v>154.826345</v>
      </c>
      <c r="S627" s="1">
        <f>Table2[[#This Row],[x2]]-Table2[[#This Row],[x]]*Table2[[#This Row],[left]]</f>
        <v>-99.823875000000001</v>
      </c>
      <c r="T627" s="1">
        <f>Table2[[#This Row],[y2]]-Table2[[#This Row],[y]]*Table2[[#This Row],[left]]</f>
        <v>141.254265</v>
      </c>
      <c r="U627" s="3">
        <f>Table2[[#This Row],[x2]]+Table2[[#This Row],[x]]*Table2[[#This Row],[dry_line]]</f>
        <v>-102.13731665</v>
      </c>
      <c r="V627" s="3">
        <f>Table2[[#This Row],[y2]]+Table2[[#This Row],[y]]*Table2[[#This Row],[dry_line]]</f>
        <v>145.84975342999999</v>
      </c>
      <c r="W627" s="3">
        <f>Table2[[#This Row],[z2]]+Table2[[#This Row],[z]]*Table2[[#This Row],[dry_line]]</f>
        <v>-0.33271156000000002</v>
      </c>
      <c r="X627" s="3">
        <f>-Table2[[#This Row],[right3]]+Table2[[#This Row],[dry_line]]</f>
        <v>-10.0533</v>
      </c>
      <c r="Y627" s="3">
        <f>Table2[[#This Row],[left]]+Table2[[#This Row],[dry_line]]</f>
        <v>5.1467000000000009</v>
      </c>
    </row>
    <row r="628" spans="1:25" hidden="1" x14ac:dyDescent="0.25">
      <c r="A628">
        <v>626</v>
      </c>
      <c r="B628" t="b">
        <f>AND(Table2[[#This Row],[Row Labels]]&gt;=Sheet5!$J$43,Table2[[#This Row],[Row Labels]]&lt;=Sheet5!$K$43)</f>
        <v>0</v>
      </c>
      <c r="C628">
        <v>-0.80640000000000001</v>
      </c>
      <c r="D628">
        <f>-Table2[[#This Row],[dry_line]]</f>
        <v>0.80640000000000001</v>
      </c>
      <c r="E628">
        <v>0.55220000000000002</v>
      </c>
      <c r="F628">
        <v>-0.43859999999999999</v>
      </c>
      <c r="G628">
        <v>0.8982</v>
      </c>
      <c r="H628">
        <v>-3.0300000000000001E-2</v>
      </c>
      <c r="I628">
        <v>-107.55370000000001</v>
      </c>
      <c r="J628">
        <v>145.37729999999999</v>
      </c>
      <c r="K628">
        <v>-0.42259999999999998</v>
      </c>
      <c r="L628">
        <v>2</v>
      </c>
      <c r="M628">
        <v>3124.7220000000016</v>
      </c>
      <c r="N628">
        <f>-Table2[[#This Row],[right3]]</f>
        <v>-7.8250000000000002</v>
      </c>
      <c r="O628" s="6">
        <v>7.0750000000000002</v>
      </c>
      <c r="P628" s="7">
        <v>7.8250000000000002</v>
      </c>
      <c r="Q628">
        <f>Table2[[#This Row],[x2]]+Table2[[#This Row],[x]]*Table2[[#This Row],[right3]]</f>
        <v>-110.98574500000001</v>
      </c>
      <c r="R628">
        <f>Table2[[#This Row],[y2]]+Table2[[#This Row],[y]]*Table2[[#This Row],[right3]]</f>
        <v>152.40571499999999</v>
      </c>
      <c r="S628" s="1">
        <f>Table2[[#This Row],[x2]]-Table2[[#This Row],[x]]*Table2[[#This Row],[left]]</f>
        <v>-104.45060500000001</v>
      </c>
      <c r="T628" s="1">
        <f>Table2[[#This Row],[y2]]-Table2[[#This Row],[y]]*Table2[[#This Row],[left]]</f>
        <v>139.022535</v>
      </c>
      <c r="U628" s="3">
        <f>Table2[[#This Row],[x2]]+Table2[[#This Row],[x]]*Table2[[#This Row],[dry_line]]</f>
        <v>-107.20001296000001</v>
      </c>
      <c r="V628" s="3">
        <f>Table2[[#This Row],[y2]]+Table2[[#This Row],[y]]*Table2[[#This Row],[dry_line]]</f>
        <v>144.65299152</v>
      </c>
      <c r="W628" s="3">
        <f>Table2[[#This Row],[z2]]+Table2[[#This Row],[z]]*Table2[[#This Row],[dry_line]]</f>
        <v>-0.39816607999999998</v>
      </c>
      <c r="X628" s="3">
        <f>-Table2[[#This Row],[right3]]+Table2[[#This Row],[dry_line]]</f>
        <v>-8.6313999999999993</v>
      </c>
      <c r="Y628" s="3">
        <f>Table2[[#This Row],[left]]+Table2[[#This Row],[dry_line]]</f>
        <v>6.2686000000000002</v>
      </c>
    </row>
    <row r="629" spans="1:25" hidden="1" x14ac:dyDescent="0.25">
      <c r="A629">
        <v>627</v>
      </c>
      <c r="B629" t="b">
        <f>AND(Table2[[#This Row],[Row Labels]]&gt;=Sheet5!$J$43,Table2[[#This Row],[Row Labels]]&lt;=Sheet5!$K$43)</f>
        <v>0</v>
      </c>
      <c r="C629">
        <v>0.78869999999999996</v>
      </c>
      <c r="D629">
        <f>-Table2[[#This Row],[dry_line]]</f>
        <v>-0.78869999999999996</v>
      </c>
      <c r="E629">
        <v>2.1993</v>
      </c>
      <c r="F629">
        <v>-0.40050000000000002</v>
      </c>
      <c r="G629">
        <v>0.91559999999999997</v>
      </c>
      <c r="H629">
        <v>-3.5400000000000001E-2</v>
      </c>
      <c r="I629">
        <v>-112.1028</v>
      </c>
      <c r="J629">
        <v>143.2099</v>
      </c>
      <c r="K629">
        <v>-0.44969999999999999</v>
      </c>
      <c r="L629">
        <v>2</v>
      </c>
      <c r="M629">
        <v>3129.7609999999986</v>
      </c>
      <c r="N629">
        <f>-Table2[[#This Row],[right3]]</f>
        <v>-7.65</v>
      </c>
      <c r="O629" s="6">
        <v>7.4749999999999996</v>
      </c>
      <c r="P629" s="7">
        <v>7.65</v>
      </c>
      <c r="Q629">
        <f>Table2[[#This Row],[x2]]+Table2[[#This Row],[x]]*Table2[[#This Row],[right3]]</f>
        <v>-115.166625</v>
      </c>
      <c r="R629">
        <f>Table2[[#This Row],[y2]]+Table2[[#This Row],[y]]*Table2[[#This Row],[right3]]</f>
        <v>150.21424000000002</v>
      </c>
      <c r="S629" s="1">
        <f>Table2[[#This Row],[x2]]-Table2[[#This Row],[x]]*Table2[[#This Row],[left]]</f>
        <v>-109.10906250000001</v>
      </c>
      <c r="T629" s="1">
        <f>Table2[[#This Row],[y2]]-Table2[[#This Row],[y]]*Table2[[#This Row],[left]]</f>
        <v>136.36579</v>
      </c>
      <c r="U629" s="3">
        <f>Table2[[#This Row],[x2]]+Table2[[#This Row],[x]]*Table2[[#This Row],[dry_line]]</f>
        <v>-112.41867435</v>
      </c>
      <c r="V629" s="3">
        <f>Table2[[#This Row],[y2]]+Table2[[#This Row],[y]]*Table2[[#This Row],[dry_line]]</f>
        <v>143.93203371999999</v>
      </c>
      <c r="W629" s="3">
        <f>Table2[[#This Row],[z2]]+Table2[[#This Row],[z]]*Table2[[#This Row],[dry_line]]</f>
        <v>-0.47761998</v>
      </c>
      <c r="X629" s="3">
        <f>-Table2[[#This Row],[right3]]+Table2[[#This Row],[dry_line]]</f>
        <v>-6.8613</v>
      </c>
      <c r="Y629" s="3">
        <f>Table2[[#This Row],[left]]+Table2[[#This Row],[dry_line]]</f>
        <v>8.2637</v>
      </c>
    </row>
    <row r="630" spans="1:25" hidden="1" x14ac:dyDescent="0.25">
      <c r="A630">
        <v>628</v>
      </c>
      <c r="B630" t="b">
        <f>AND(Table2[[#This Row],[Row Labels]]&gt;=Sheet5!$J$43,Table2[[#This Row],[Row Labels]]&lt;=Sheet5!$K$43)</f>
        <v>0</v>
      </c>
      <c r="C630">
        <v>2.4691000000000001</v>
      </c>
      <c r="D630">
        <f>-Table2[[#This Row],[dry_line]]</f>
        <v>-2.4691000000000001</v>
      </c>
      <c r="E630">
        <v>3.8828</v>
      </c>
      <c r="F630">
        <v>-0.28570000000000001</v>
      </c>
      <c r="G630">
        <v>0.95750000000000002</v>
      </c>
      <c r="H630">
        <v>-3.9E-2</v>
      </c>
      <c r="I630">
        <v>-116.7491</v>
      </c>
      <c r="J630">
        <v>141.35149999999999</v>
      </c>
      <c r="K630">
        <v>-0.51180000000000003</v>
      </c>
      <c r="L630">
        <v>2</v>
      </c>
      <c r="M630">
        <v>3134.7659999999996</v>
      </c>
      <c r="N630">
        <f>-Table2[[#This Row],[right3]]</f>
        <v>-7.3</v>
      </c>
      <c r="O630" s="6">
        <v>8.3249999999999993</v>
      </c>
      <c r="P630" s="7">
        <v>7.3</v>
      </c>
      <c r="Q630">
        <f>Table2[[#This Row],[x2]]+Table2[[#This Row],[x]]*Table2[[#This Row],[right3]]</f>
        <v>-118.83471</v>
      </c>
      <c r="R630">
        <f>Table2[[#This Row],[y2]]+Table2[[#This Row],[y]]*Table2[[#This Row],[right3]]</f>
        <v>148.34124999999997</v>
      </c>
      <c r="S630" s="1">
        <f>Table2[[#This Row],[x2]]-Table2[[#This Row],[x]]*Table2[[#This Row],[left]]</f>
        <v>-114.3706475</v>
      </c>
      <c r="T630" s="1">
        <f>Table2[[#This Row],[y2]]-Table2[[#This Row],[y]]*Table2[[#This Row],[left]]</f>
        <v>133.3803125</v>
      </c>
      <c r="U630" s="3">
        <f>Table2[[#This Row],[x2]]+Table2[[#This Row],[x]]*Table2[[#This Row],[dry_line]]</f>
        <v>-117.45452186999999</v>
      </c>
      <c r="V630" s="3">
        <f>Table2[[#This Row],[y2]]+Table2[[#This Row],[y]]*Table2[[#This Row],[dry_line]]</f>
        <v>143.71566324999998</v>
      </c>
      <c r="W630" s="3">
        <f>Table2[[#This Row],[z2]]+Table2[[#This Row],[z]]*Table2[[#This Row],[dry_line]]</f>
        <v>-0.60809489999999999</v>
      </c>
      <c r="X630" s="3">
        <f>-Table2[[#This Row],[right3]]+Table2[[#This Row],[dry_line]]</f>
        <v>-4.8308999999999997</v>
      </c>
      <c r="Y630" s="3">
        <f>Table2[[#This Row],[left]]+Table2[[#This Row],[dry_line]]</f>
        <v>10.7941</v>
      </c>
    </row>
    <row r="631" spans="1:25" hidden="1" x14ac:dyDescent="0.25">
      <c r="A631">
        <v>629</v>
      </c>
      <c r="B631" t="b">
        <f>AND(Table2[[#This Row],[Row Labels]]&gt;=Sheet5!$J$43,Table2[[#This Row],[Row Labels]]&lt;=Sheet5!$K$43)</f>
        <v>0</v>
      </c>
      <c r="C631">
        <v>3.68</v>
      </c>
      <c r="D631">
        <f>-Table2[[#This Row],[dry_line]]</f>
        <v>-3.68</v>
      </c>
      <c r="E631">
        <v>4.9497</v>
      </c>
      <c r="F631">
        <v>-4.07E-2</v>
      </c>
      <c r="G631">
        <v>0.99839999999999995</v>
      </c>
      <c r="H631">
        <v>-3.8399999999999997E-2</v>
      </c>
      <c r="I631">
        <v>-121.7029</v>
      </c>
      <c r="J631">
        <v>140.34</v>
      </c>
      <c r="K631">
        <v>-0.5968</v>
      </c>
      <c r="L631">
        <v>2</v>
      </c>
      <c r="M631">
        <v>3139.8230000000003</v>
      </c>
      <c r="N631">
        <f>-Table2[[#This Row],[right3]]</f>
        <v>-7.7</v>
      </c>
      <c r="O631" s="6">
        <v>9.2249999999999996</v>
      </c>
      <c r="P631" s="7">
        <v>7.7</v>
      </c>
      <c r="Q631">
        <f>Table2[[#This Row],[x2]]+Table2[[#This Row],[x]]*Table2[[#This Row],[right3]]</f>
        <v>-122.01629</v>
      </c>
      <c r="R631">
        <f>Table2[[#This Row],[y2]]+Table2[[#This Row],[y]]*Table2[[#This Row],[right3]]</f>
        <v>148.02768</v>
      </c>
      <c r="S631" s="1">
        <f>Table2[[#This Row],[x2]]-Table2[[#This Row],[x]]*Table2[[#This Row],[left]]</f>
        <v>-121.3274425</v>
      </c>
      <c r="T631" s="1">
        <f>Table2[[#This Row],[y2]]-Table2[[#This Row],[y]]*Table2[[#This Row],[left]]</f>
        <v>131.12976</v>
      </c>
      <c r="U631" s="3">
        <f>Table2[[#This Row],[x2]]+Table2[[#This Row],[x]]*Table2[[#This Row],[dry_line]]</f>
        <v>-121.852676</v>
      </c>
      <c r="V631" s="3">
        <f>Table2[[#This Row],[y2]]+Table2[[#This Row],[y]]*Table2[[#This Row],[dry_line]]</f>
        <v>144.01411200000001</v>
      </c>
      <c r="W631" s="3">
        <f>Table2[[#This Row],[z2]]+Table2[[#This Row],[z]]*Table2[[#This Row],[dry_line]]</f>
        <v>-0.73811199999999999</v>
      </c>
      <c r="X631" s="3">
        <f>-Table2[[#This Row],[right3]]+Table2[[#This Row],[dry_line]]</f>
        <v>-4.0199999999999996</v>
      </c>
      <c r="Y631" s="3">
        <f>Table2[[#This Row],[left]]+Table2[[#This Row],[dry_line]]</f>
        <v>12.904999999999999</v>
      </c>
    </row>
    <row r="632" spans="1:25" hidden="1" x14ac:dyDescent="0.25">
      <c r="A632">
        <v>630</v>
      </c>
      <c r="B632" t="b">
        <f>AND(Table2[[#This Row],[Row Labels]]&gt;=Sheet5!$J$43,Table2[[#This Row],[Row Labels]]&lt;=Sheet5!$K$43)</f>
        <v>0</v>
      </c>
      <c r="C632">
        <v>3.9491999999999998</v>
      </c>
      <c r="D632">
        <f>-Table2[[#This Row],[dry_line]]</f>
        <v>-3.9491999999999998</v>
      </c>
      <c r="E632">
        <v>5.0765000000000002</v>
      </c>
      <c r="F632">
        <v>0.27189999999999998</v>
      </c>
      <c r="G632">
        <v>0.96160000000000001</v>
      </c>
      <c r="H632">
        <v>-3.6900000000000002E-2</v>
      </c>
      <c r="I632">
        <v>-126.7238</v>
      </c>
      <c r="J632">
        <v>140.93799999999999</v>
      </c>
      <c r="K632">
        <v>-0.67759999999999998</v>
      </c>
      <c r="L632">
        <v>2</v>
      </c>
      <c r="M632">
        <v>3144.880000000001</v>
      </c>
      <c r="N632">
        <f>-Table2[[#This Row],[right3]]</f>
        <v>-6.125</v>
      </c>
      <c r="O632" s="6">
        <v>9.85</v>
      </c>
      <c r="P632" s="7">
        <v>6.125</v>
      </c>
      <c r="Q632">
        <f>Table2[[#This Row],[x2]]+Table2[[#This Row],[x]]*Table2[[#This Row],[right3]]</f>
        <v>-125.0584125</v>
      </c>
      <c r="R632">
        <f>Table2[[#This Row],[y2]]+Table2[[#This Row],[y]]*Table2[[#This Row],[right3]]</f>
        <v>146.8278</v>
      </c>
      <c r="S632" s="1">
        <f>Table2[[#This Row],[x2]]-Table2[[#This Row],[x]]*Table2[[#This Row],[left]]</f>
        <v>-129.40201500000001</v>
      </c>
      <c r="T632" s="1">
        <f>Table2[[#This Row],[y2]]-Table2[[#This Row],[y]]*Table2[[#This Row],[left]]</f>
        <v>131.46624</v>
      </c>
      <c r="U632" s="3">
        <f>Table2[[#This Row],[x2]]+Table2[[#This Row],[x]]*Table2[[#This Row],[dry_line]]</f>
        <v>-125.65001252</v>
      </c>
      <c r="V632" s="3">
        <f>Table2[[#This Row],[y2]]+Table2[[#This Row],[y]]*Table2[[#This Row],[dry_line]]</f>
        <v>144.73555071999999</v>
      </c>
      <c r="W632" s="3">
        <f>Table2[[#This Row],[z2]]+Table2[[#This Row],[z]]*Table2[[#This Row],[dry_line]]</f>
        <v>-0.82332547999999994</v>
      </c>
      <c r="X632" s="3">
        <f>-Table2[[#This Row],[right3]]+Table2[[#This Row],[dry_line]]</f>
        <v>-2.1758000000000002</v>
      </c>
      <c r="Y632" s="3">
        <f>Table2[[#This Row],[left]]+Table2[[#This Row],[dry_line]]</f>
        <v>13.799199999999999</v>
      </c>
    </row>
    <row r="633" spans="1:25" hidden="1" x14ac:dyDescent="0.25">
      <c r="A633">
        <v>631</v>
      </c>
      <c r="B633" t="b">
        <f>AND(Table2[[#This Row],[Row Labels]]&gt;=Sheet5!$J$43,Table2[[#This Row],[Row Labels]]&lt;=Sheet5!$K$43)</f>
        <v>0</v>
      </c>
      <c r="C633">
        <v>3.4702999999999999</v>
      </c>
      <c r="D633">
        <f>-Table2[[#This Row],[dry_line]]</f>
        <v>-3.4702999999999999</v>
      </c>
      <c r="E633">
        <v>4.4153000000000002</v>
      </c>
      <c r="F633">
        <v>0.55310000000000004</v>
      </c>
      <c r="G633">
        <v>0.83289999999999997</v>
      </c>
      <c r="H633">
        <v>-2.1100000000000001E-2</v>
      </c>
      <c r="I633">
        <v>-131.27520000000001</v>
      </c>
      <c r="J633">
        <v>143.0385</v>
      </c>
      <c r="K633">
        <v>-0.80810000000000004</v>
      </c>
      <c r="L633">
        <v>2</v>
      </c>
      <c r="M633">
        <v>3149.8940000000002</v>
      </c>
      <c r="N633">
        <f>-Table2[[#This Row],[right3]]</f>
        <v>-5.7</v>
      </c>
      <c r="O633" s="6">
        <v>10.025</v>
      </c>
      <c r="P633" s="7">
        <v>5.7</v>
      </c>
      <c r="Q633">
        <f>Table2[[#This Row],[x2]]+Table2[[#This Row],[x]]*Table2[[#This Row],[right3]]</f>
        <v>-128.12253000000001</v>
      </c>
      <c r="R633">
        <f>Table2[[#This Row],[y2]]+Table2[[#This Row],[y]]*Table2[[#This Row],[right3]]</f>
        <v>147.78603000000001</v>
      </c>
      <c r="S633" s="1">
        <f>Table2[[#This Row],[x2]]-Table2[[#This Row],[x]]*Table2[[#This Row],[left]]</f>
        <v>-136.82002750000001</v>
      </c>
      <c r="T633" s="1">
        <f>Table2[[#This Row],[y2]]-Table2[[#This Row],[y]]*Table2[[#This Row],[left]]</f>
        <v>134.68867750000001</v>
      </c>
      <c r="U633" s="3">
        <f>Table2[[#This Row],[x2]]+Table2[[#This Row],[x]]*Table2[[#This Row],[dry_line]]</f>
        <v>-129.35577707000002</v>
      </c>
      <c r="V633" s="3">
        <f>Table2[[#This Row],[y2]]+Table2[[#This Row],[y]]*Table2[[#This Row],[dry_line]]</f>
        <v>145.92891287</v>
      </c>
      <c r="W633" s="3">
        <f>Table2[[#This Row],[z2]]+Table2[[#This Row],[z]]*Table2[[#This Row],[dry_line]]</f>
        <v>-0.88132333000000007</v>
      </c>
      <c r="X633" s="3">
        <f>-Table2[[#This Row],[right3]]+Table2[[#This Row],[dry_line]]</f>
        <v>-2.2297000000000002</v>
      </c>
      <c r="Y633" s="3">
        <f>Table2[[#This Row],[left]]+Table2[[#This Row],[dry_line]]</f>
        <v>13.4953</v>
      </c>
    </row>
    <row r="634" spans="1:25" hidden="1" x14ac:dyDescent="0.25">
      <c r="A634">
        <v>632</v>
      </c>
      <c r="B634" t="b">
        <f>AND(Table2[[#This Row],[Row Labels]]&gt;=Sheet5!$J$43,Table2[[#This Row],[Row Labels]]&lt;=Sheet5!$K$43)</f>
        <v>0</v>
      </c>
      <c r="C634">
        <v>2.1953</v>
      </c>
      <c r="D634">
        <f>-Table2[[#This Row],[dry_line]]</f>
        <v>-2.1953</v>
      </c>
      <c r="E634">
        <v>2.7437999999999998</v>
      </c>
      <c r="F634">
        <v>0.75290000000000001</v>
      </c>
      <c r="G634">
        <v>0.65820000000000001</v>
      </c>
      <c r="H634">
        <v>-2.5000000000000001E-3</v>
      </c>
      <c r="I634">
        <v>-135.0343</v>
      </c>
      <c r="J634">
        <v>146.4511</v>
      </c>
      <c r="K634">
        <v>-0.89259999999999995</v>
      </c>
      <c r="L634">
        <v>2</v>
      </c>
      <c r="M634">
        <v>3154.9720000000016</v>
      </c>
      <c r="N634">
        <f>-Table2[[#This Row],[right3]]</f>
        <v>-6.4749999999999996</v>
      </c>
      <c r="O634" s="6">
        <v>9.7249999999999996</v>
      </c>
      <c r="P634" s="7">
        <v>6.4749999999999996</v>
      </c>
      <c r="Q634">
        <f>Table2[[#This Row],[x2]]+Table2[[#This Row],[x]]*Table2[[#This Row],[right3]]</f>
        <v>-130.15927250000001</v>
      </c>
      <c r="R634">
        <f>Table2[[#This Row],[y2]]+Table2[[#This Row],[y]]*Table2[[#This Row],[right3]]</f>
        <v>150.71294499999999</v>
      </c>
      <c r="S634" s="1">
        <f>Table2[[#This Row],[x2]]-Table2[[#This Row],[x]]*Table2[[#This Row],[left]]</f>
        <v>-142.35625250000001</v>
      </c>
      <c r="T634" s="1">
        <f>Table2[[#This Row],[y2]]-Table2[[#This Row],[y]]*Table2[[#This Row],[left]]</f>
        <v>140.050105</v>
      </c>
      <c r="U634" s="3">
        <f>Table2[[#This Row],[x2]]+Table2[[#This Row],[x]]*Table2[[#This Row],[dry_line]]</f>
        <v>-133.38145863</v>
      </c>
      <c r="V634" s="3">
        <f>Table2[[#This Row],[y2]]+Table2[[#This Row],[y]]*Table2[[#This Row],[dry_line]]</f>
        <v>147.89604646000001</v>
      </c>
      <c r="W634" s="3">
        <f>Table2[[#This Row],[z2]]+Table2[[#This Row],[z]]*Table2[[#This Row],[dry_line]]</f>
        <v>-0.89808824999999992</v>
      </c>
      <c r="X634" s="3">
        <f>-Table2[[#This Row],[right3]]+Table2[[#This Row],[dry_line]]</f>
        <v>-4.2797000000000001</v>
      </c>
      <c r="Y634" s="3">
        <f>Table2[[#This Row],[left]]+Table2[[#This Row],[dry_line]]</f>
        <v>11.920299999999999</v>
      </c>
    </row>
    <row r="635" spans="1:25" hidden="1" x14ac:dyDescent="0.25">
      <c r="A635">
        <v>633</v>
      </c>
      <c r="B635" t="b">
        <f>AND(Table2[[#This Row],[Row Labels]]&gt;=Sheet5!$J$43,Table2[[#This Row],[Row Labels]]&lt;=Sheet5!$K$43)</f>
        <v>0</v>
      </c>
      <c r="C635">
        <v>0.42199999999999999</v>
      </c>
      <c r="D635">
        <f>-Table2[[#This Row],[dry_line]]</f>
        <v>-0.42199999999999999</v>
      </c>
      <c r="E635">
        <v>0.33110000000000001</v>
      </c>
      <c r="F635">
        <v>0.8508</v>
      </c>
      <c r="G635">
        <v>0.52549999999999997</v>
      </c>
      <c r="H635">
        <v>6.4000000000000003E-3</v>
      </c>
      <c r="I635">
        <v>-137.88140000000001</v>
      </c>
      <c r="J635">
        <v>150.5949</v>
      </c>
      <c r="K635">
        <v>-0.88380000000000003</v>
      </c>
      <c r="L635">
        <v>2</v>
      </c>
      <c r="M635">
        <v>3160</v>
      </c>
      <c r="N635">
        <f>-Table2[[#This Row],[right3]]</f>
        <v>-5.9</v>
      </c>
      <c r="O635" s="6">
        <v>9.25</v>
      </c>
      <c r="P635" s="7">
        <v>5.9</v>
      </c>
      <c r="Q635">
        <f>Table2[[#This Row],[x2]]+Table2[[#This Row],[x]]*Table2[[#This Row],[right3]]</f>
        <v>-132.86168000000001</v>
      </c>
      <c r="R635">
        <f>Table2[[#This Row],[y2]]+Table2[[#This Row],[y]]*Table2[[#This Row],[right3]]</f>
        <v>153.69534999999999</v>
      </c>
      <c r="S635" s="1">
        <f>Table2[[#This Row],[x2]]-Table2[[#This Row],[x]]*Table2[[#This Row],[left]]</f>
        <v>-145.75130000000001</v>
      </c>
      <c r="T635" s="1">
        <f>Table2[[#This Row],[y2]]-Table2[[#This Row],[y]]*Table2[[#This Row],[left]]</f>
        <v>145.734025</v>
      </c>
      <c r="U635" s="3">
        <f>Table2[[#This Row],[x2]]+Table2[[#This Row],[x]]*Table2[[#This Row],[dry_line]]</f>
        <v>-137.52236240000002</v>
      </c>
      <c r="V635" s="3">
        <f>Table2[[#This Row],[y2]]+Table2[[#This Row],[y]]*Table2[[#This Row],[dry_line]]</f>
        <v>150.81666099999998</v>
      </c>
      <c r="W635" s="3">
        <f>Table2[[#This Row],[z2]]+Table2[[#This Row],[z]]*Table2[[#This Row],[dry_line]]</f>
        <v>-0.88109920000000008</v>
      </c>
      <c r="X635" s="3">
        <f>-Table2[[#This Row],[right3]]+Table2[[#This Row],[dry_line]]</f>
        <v>-5.4780000000000006</v>
      </c>
      <c r="Y635" s="3">
        <f>Table2[[#This Row],[left]]+Table2[[#This Row],[dry_line]]</f>
        <v>9.6720000000000006</v>
      </c>
    </row>
    <row r="636" spans="1:25" hidden="1" x14ac:dyDescent="0.25">
      <c r="A636">
        <v>634</v>
      </c>
      <c r="B636" t="b">
        <f>AND(Table2[[#This Row],[Row Labels]]&gt;=Sheet5!$J$43,Table2[[#This Row],[Row Labels]]&lt;=Sheet5!$K$43)</f>
        <v>0</v>
      </c>
      <c r="C636">
        <v>-0.50229999999999997</v>
      </c>
      <c r="D636">
        <f>-Table2[[#This Row],[dry_line]]</f>
        <v>0.50229999999999997</v>
      </c>
      <c r="E636">
        <v>-1.9751000000000001</v>
      </c>
      <c r="F636">
        <v>0.87549999999999994</v>
      </c>
      <c r="G636">
        <v>0.48320000000000002</v>
      </c>
      <c r="H636">
        <v>1.14E-2</v>
      </c>
      <c r="I636">
        <v>-140.32169999999999</v>
      </c>
      <c r="J636">
        <v>155.01089999999999</v>
      </c>
      <c r="K636">
        <v>-0.85509999999999997</v>
      </c>
      <c r="L636">
        <v>2</v>
      </c>
      <c r="M636">
        <v>3165.0449999999983</v>
      </c>
      <c r="N636">
        <f>-Table2[[#This Row],[right3]]</f>
        <v>-6.0750000000000002</v>
      </c>
      <c r="O636" s="6">
        <v>9.25</v>
      </c>
      <c r="P636" s="7">
        <v>6.0750000000000002</v>
      </c>
      <c r="Q636">
        <f>Table2[[#This Row],[x2]]+Table2[[#This Row],[x]]*Table2[[#This Row],[right3]]</f>
        <v>-135.0030375</v>
      </c>
      <c r="R636">
        <f>Table2[[#This Row],[y2]]+Table2[[#This Row],[y]]*Table2[[#This Row],[right3]]</f>
        <v>157.94633999999999</v>
      </c>
      <c r="S636" s="1">
        <f>Table2[[#This Row],[x2]]-Table2[[#This Row],[x]]*Table2[[#This Row],[left]]</f>
        <v>-148.420075</v>
      </c>
      <c r="T636" s="1">
        <f>Table2[[#This Row],[y2]]-Table2[[#This Row],[y]]*Table2[[#This Row],[left]]</f>
        <v>150.54129999999998</v>
      </c>
      <c r="U636" s="3">
        <f>Table2[[#This Row],[x2]]+Table2[[#This Row],[x]]*Table2[[#This Row],[dry_line]]</f>
        <v>-140.76146365</v>
      </c>
      <c r="V636" s="3">
        <f>Table2[[#This Row],[y2]]+Table2[[#This Row],[y]]*Table2[[#This Row],[dry_line]]</f>
        <v>154.76818864000001</v>
      </c>
      <c r="W636" s="3">
        <f>Table2[[#This Row],[z2]]+Table2[[#This Row],[z]]*Table2[[#This Row],[dry_line]]</f>
        <v>-0.86082621999999998</v>
      </c>
      <c r="X636" s="3">
        <f>-Table2[[#This Row],[right3]]+Table2[[#This Row],[dry_line]]</f>
        <v>-6.5773000000000001</v>
      </c>
      <c r="Y636" s="3">
        <f>Table2[[#This Row],[left]]+Table2[[#This Row],[dry_line]]</f>
        <v>8.7477</v>
      </c>
    </row>
    <row r="637" spans="1:25" hidden="1" x14ac:dyDescent="0.25">
      <c r="A637">
        <v>635</v>
      </c>
      <c r="B637" t="b">
        <f>AND(Table2[[#This Row],[Row Labels]]&gt;=Sheet5!$J$43,Table2[[#This Row],[Row Labels]]&lt;=Sheet5!$K$43)</f>
        <v>0</v>
      </c>
      <c r="C637">
        <v>-1.1200000000000001</v>
      </c>
      <c r="D637">
        <f>-Table2[[#This Row],[dry_line]]</f>
        <v>1.1200000000000001</v>
      </c>
      <c r="E637">
        <v>-3.4607000000000001</v>
      </c>
      <c r="F637">
        <v>0.8649</v>
      </c>
      <c r="G637">
        <v>0.50170000000000003</v>
      </c>
      <c r="H637">
        <v>1.66E-2</v>
      </c>
      <c r="I637">
        <v>-142.7544</v>
      </c>
      <c r="J637">
        <v>159.42330000000001</v>
      </c>
      <c r="K637">
        <v>-0.8236</v>
      </c>
      <c r="L637">
        <v>2</v>
      </c>
      <c r="M637">
        <v>3170.0839999999989</v>
      </c>
      <c r="N637">
        <f>-Table2[[#This Row],[right3]]</f>
        <v>-6.25</v>
      </c>
      <c r="O637" s="6">
        <v>9.1999999999999993</v>
      </c>
      <c r="P637" s="7">
        <v>6.25</v>
      </c>
      <c r="Q637">
        <f>Table2[[#This Row],[x2]]+Table2[[#This Row],[x]]*Table2[[#This Row],[right3]]</f>
        <v>-137.34877500000002</v>
      </c>
      <c r="R637">
        <f>Table2[[#This Row],[y2]]+Table2[[#This Row],[y]]*Table2[[#This Row],[right3]]</f>
        <v>162.55892500000002</v>
      </c>
      <c r="S637" s="1">
        <f>Table2[[#This Row],[x2]]-Table2[[#This Row],[x]]*Table2[[#This Row],[left]]</f>
        <v>-150.71147999999999</v>
      </c>
      <c r="T637" s="1">
        <f>Table2[[#This Row],[y2]]-Table2[[#This Row],[y]]*Table2[[#This Row],[left]]</f>
        <v>154.80766</v>
      </c>
      <c r="U637" s="3">
        <f>Table2[[#This Row],[x2]]+Table2[[#This Row],[x]]*Table2[[#This Row],[dry_line]]</f>
        <v>-143.72308799999999</v>
      </c>
      <c r="V637" s="3">
        <f>Table2[[#This Row],[y2]]+Table2[[#This Row],[y]]*Table2[[#This Row],[dry_line]]</f>
        <v>158.86139600000001</v>
      </c>
      <c r="W637" s="3">
        <f>Table2[[#This Row],[z2]]+Table2[[#This Row],[z]]*Table2[[#This Row],[dry_line]]</f>
        <v>-0.84219200000000005</v>
      </c>
      <c r="X637" s="3">
        <f>-Table2[[#This Row],[right3]]+Table2[[#This Row],[dry_line]]</f>
        <v>-7.37</v>
      </c>
      <c r="Y637" s="3">
        <f>Table2[[#This Row],[left]]+Table2[[#This Row],[dry_line]]</f>
        <v>8.0799999999999983</v>
      </c>
    </row>
    <row r="638" spans="1:25" hidden="1" x14ac:dyDescent="0.25">
      <c r="A638">
        <v>636</v>
      </c>
      <c r="B638" t="b">
        <f>AND(Table2[[#This Row],[Row Labels]]&gt;=Sheet5!$J$43,Table2[[#This Row],[Row Labels]]&lt;=Sheet5!$K$43)</f>
        <v>0</v>
      </c>
      <c r="C638">
        <v>-1.50295</v>
      </c>
      <c r="D638">
        <f>-Table2[[#This Row],[dry_line]]</f>
        <v>1.50295</v>
      </c>
      <c r="E638">
        <v>-4.3120000000000003</v>
      </c>
      <c r="F638">
        <v>0.83699999999999997</v>
      </c>
      <c r="G638">
        <v>0.54679999999999995</v>
      </c>
      <c r="H638">
        <v>2.1499999999999998E-2</v>
      </c>
      <c r="I638">
        <v>-145.3955</v>
      </c>
      <c r="J638">
        <v>163.75470000000001</v>
      </c>
      <c r="K638">
        <v>-0.79320000000000002</v>
      </c>
      <c r="L638">
        <v>2</v>
      </c>
      <c r="M638">
        <v>3175.1569999999992</v>
      </c>
      <c r="N638">
        <f>-Table2[[#This Row],[right3]]</f>
        <v>-6.65</v>
      </c>
      <c r="O638" s="6">
        <v>8.9499999999999993</v>
      </c>
      <c r="P638" s="7">
        <v>6.65</v>
      </c>
      <c r="Q638">
        <f>Table2[[#This Row],[x2]]+Table2[[#This Row],[x]]*Table2[[#This Row],[right3]]</f>
        <v>-139.82945000000001</v>
      </c>
      <c r="R638">
        <f>Table2[[#This Row],[y2]]+Table2[[#This Row],[y]]*Table2[[#This Row],[right3]]</f>
        <v>167.39092000000002</v>
      </c>
      <c r="S638" s="1">
        <f>Table2[[#This Row],[x2]]-Table2[[#This Row],[x]]*Table2[[#This Row],[left]]</f>
        <v>-152.88665</v>
      </c>
      <c r="T638" s="1">
        <f>Table2[[#This Row],[y2]]-Table2[[#This Row],[y]]*Table2[[#This Row],[left]]</f>
        <v>158.86084000000002</v>
      </c>
      <c r="U638" s="3">
        <f>Table2[[#This Row],[x2]]+Table2[[#This Row],[x]]*Table2[[#This Row],[dry_line]]</f>
        <v>-146.65346915000001</v>
      </c>
      <c r="V638" s="3">
        <f>Table2[[#This Row],[y2]]+Table2[[#This Row],[y]]*Table2[[#This Row],[dry_line]]</f>
        <v>162.93288694</v>
      </c>
      <c r="W638" s="3">
        <f>Table2[[#This Row],[z2]]+Table2[[#This Row],[z]]*Table2[[#This Row],[dry_line]]</f>
        <v>-0.82551342500000002</v>
      </c>
      <c r="X638" s="3">
        <f>-Table2[[#This Row],[right3]]+Table2[[#This Row],[dry_line]]</f>
        <v>-8.1529500000000006</v>
      </c>
      <c r="Y638" s="3">
        <f>Table2[[#This Row],[left]]+Table2[[#This Row],[dry_line]]</f>
        <v>7.4470499999999991</v>
      </c>
    </row>
    <row r="639" spans="1:25" hidden="1" x14ac:dyDescent="0.25">
      <c r="A639">
        <v>637</v>
      </c>
      <c r="B639" t="b">
        <f>AND(Table2[[#This Row],[Row Labels]]&gt;=Sheet5!$J$43,Table2[[#This Row],[Row Labels]]&lt;=Sheet5!$K$43)</f>
        <v>0</v>
      </c>
      <c r="C639">
        <v>-1.8858999999999999</v>
      </c>
      <c r="D639">
        <f>-Table2[[#This Row],[dry_line]]</f>
        <v>1.8858999999999999</v>
      </c>
      <c r="E639">
        <v>-4.9696999999999996</v>
      </c>
      <c r="F639">
        <v>0.79779999999999995</v>
      </c>
      <c r="G639">
        <v>0.60219999999999996</v>
      </c>
      <c r="H639">
        <v>2.8199999999999999E-2</v>
      </c>
      <c r="I639">
        <v>-148.3237</v>
      </c>
      <c r="J639">
        <v>167.946</v>
      </c>
      <c r="K639">
        <v>-0.78979999999999995</v>
      </c>
      <c r="L639">
        <v>2</v>
      </c>
      <c r="M639">
        <v>3180.2700000000004</v>
      </c>
      <c r="N639">
        <f>-Table2[[#This Row],[right3]]</f>
        <v>-6.65</v>
      </c>
      <c r="O639" s="6">
        <v>8.375</v>
      </c>
      <c r="P639" s="7">
        <v>6.65</v>
      </c>
      <c r="Q639">
        <f>Table2[[#This Row],[x2]]+Table2[[#This Row],[x]]*Table2[[#This Row],[right3]]</f>
        <v>-143.01832999999999</v>
      </c>
      <c r="R639">
        <f>Table2[[#This Row],[y2]]+Table2[[#This Row],[y]]*Table2[[#This Row],[right3]]</f>
        <v>171.95062999999999</v>
      </c>
      <c r="S639" s="1">
        <f>Table2[[#This Row],[x2]]-Table2[[#This Row],[x]]*Table2[[#This Row],[left]]</f>
        <v>-155.00527500000001</v>
      </c>
      <c r="T639" s="1">
        <f>Table2[[#This Row],[y2]]-Table2[[#This Row],[y]]*Table2[[#This Row],[left]]</f>
        <v>162.90257499999998</v>
      </c>
      <c r="U639" s="3">
        <f>Table2[[#This Row],[x2]]+Table2[[#This Row],[x]]*Table2[[#This Row],[dry_line]]</f>
        <v>-149.82827101999999</v>
      </c>
      <c r="V639" s="3">
        <f>Table2[[#This Row],[y2]]+Table2[[#This Row],[y]]*Table2[[#This Row],[dry_line]]</f>
        <v>166.81031102</v>
      </c>
      <c r="W639" s="3">
        <f>Table2[[#This Row],[z2]]+Table2[[#This Row],[z]]*Table2[[#This Row],[dry_line]]</f>
        <v>-0.84298237999999992</v>
      </c>
      <c r="X639" s="3">
        <f>-Table2[[#This Row],[right3]]+Table2[[#This Row],[dry_line]]</f>
        <v>-8.5358999999999998</v>
      </c>
      <c r="Y639" s="3">
        <f>Table2[[#This Row],[left]]+Table2[[#This Row],[dry_line]]</f>
        <v>6.4891000000000005</v>
      </c>
    </row>
    <row r="640" spans="1:25" hidden="1" x14ac:dyDescent="0.25">
      <c r="A640">
        <v>638</v>
      </c>
      <c r="B640" t="b">
        <f>AND(Table2[[#This Row],[Row Labels]]&gt;=Sheet5!$J$43,Table2[[#This Row],[Row Labels]]&lt;=Sheet5!$K$43)</f>
        <v>0</v>
      </c>
      <c r="C640">
        <v>-2.3578000000000001</v>
      </c>
      <c r="D640">
        <f>-Table2[[#This Row],[dry_line]]</f>
        <v>2.3578000000000001</v>
      </c>
      <c r="E640">
        <v>-5.6604000000000001</v>
      </c>
      <c r="F640">
        <v>0.74</v>
      </c>
      <c r="G640">
        <v>0.67179999999999995</v>
      </c>
      <c r="H640">
        <v>3.3799999999999997E-2</v>
      </c>
      <c r="I640">
        <v>-151.495</v>
      </c>
      <c r="J640">
        <v>171.83410000000001</v>
      </c>
      <c r="K640">
        <v>-0.76859999999999995</v>
      </c>
      <c r="L640">
        <v>2</v>
      </c>
      <c r="M640">
        <v>3185.2870000000003</v>
      </c>
      <c r="N640">
        <f>-Table2[[#This Row],[right3]]</f>
        <v>-6.45</v>
      </c>
      <c r="O640" s="6">
        <v>7.875</v>
      </c>
      <c r="P640" s="7">
        <v>6.45</v>
      </c>
      <c r="Q640">
        <f>Table2[[#This Row],[x2]]+Table2[[#This Row],[x]]*Table2[[#This Row],[right3]]</f>
        <v>-146.72200000000001</v>
      </c>
      <c r="R640">
        <f>Table2[[#This Row],[y2]]+Table2[[#This Row],[y]]*Table2[[#This Row],[right3]]</f>
        <v>176.16721000000001</v>
      </c>
      <c r="S640" s="1">
        <f>Table2[[#This Row],[x2]]-Table2[[#This Row],[x]]*Table2[[#This Row],[left]]</f>
        <v>-157.32249999999999</v>
      </c>
      <c r="T640" s="1">
        <f>Table2[[#This Row],[y2]]-Table2[[#This Row],[y]]*Table2[[#This Row],[left]]</f>
        <v>166.54367500000001</v>
      </c>
      <c r="U640" s="3">
        <f>Table2[[#This Row],[x2]]+Table2[[#This Row],[x]]*Table2[[#This Row],[dry_line]]</f>
        <v>-153.23977200000002</v>
      </c>
      <c r="V640" s="3">
        <f>Table2[[#This Row],[y2]]+Table2[[#This Row],[y]]*Table2[[#This Row],[dry_line]]</f>
        <v>170.25012996000001</v>
      </c>
      <c r="W640" s="3">
        <f>Table2[[#This Row],[z2]]+Table2[[#This Row],[z]]*Table2[[#This Row],[dry_line]]</f>
        <v>-0.84829363999999996</v>
      </c>
      <c r="X640" s="3">
        <f>-Table2[[#This Row],[right3]]+Table2[[#This Row],[dry_line]]</f>
        <v>-8.8078000000000003</v>
      </c>
      <c r="Y640" s="3">
        <f>Table2[[#This Row],[left]]+Table2[[#This Row],[dry_line]]</f>
        <v>5.5171999999999999</v>
      </c>
    </row>
    <row r="641" spans="1:25" hidden="1" x14ac:dyDescent="0.25">
      <c r="A641">
        <v>639</v>
      </c>
      <c r="B641" t="b">
        <f>AND(Table2[[#This Row],[Row Labels]]&gt;=Sheet5!$J$43,Table2[[#This Row],[Row Labels]]&lt;=Sheet5!$K$43)</f>
        <v>0</v>
      </c>
      <c r="C641">
        <v>-2.9727999999999999</v>
      </c>
      <c r="D641">
        <f>-Table2[[#This Row],[dry_line]]</f>
        <v>2.9727999999999999</v>
      </c>
      <c r="E641">
        <v>-6.3272000000000004</v>
      </c>
      <c r="F641">
        <v>0.6532</v>
      </c>
      <c r="G641">
        <v>0.75609999999999999</v>
      </c>
      <c r="H641">
        <v>3.9800000000000002E-2</v>
      </c>
      <c r="I641">
        <v>-155.05359999999999</v>
      </c>
      <c r="J641">
        <v>175.35669999999999</v>
      </c>
      <c r="K641">
        <v>-0.72819999999999996</v>
      </c>
      <c r="L641">
        <v>2</v>
      </c>
      <c r="M641">
        <v>3190.2949999999983</v>
      </c>
      <c r="N641">
        <f>-Table2[[#This Row],[right3]]</f>
        <v>-6.05</v>
      </c>
      <c r="O641" s="6">
        <v>7.65</v>
      </c>
      <c r="P641" s="7">
        <v>6.05</v>
      </c>
      <c r="Q641">
        <f>Table2[[#This Row],[x2]]+Table2[[#This Row],[x]]*Table2[[#This Row],[right3]]</f>
        <v>-151.10173999999998</v>
      </c>
      <c r="R641">
        <f>Table2[[#This Row],[y2]]+Table2[[#This Row],[y]]*Table2[[#This Row],[right3]]</f>
        <v>179.931105</v>
      </c>
      <c r="S641" s="1">
        <f>Table2[[#This Row],[x2]]-Table2[[#This Row],[x]]*Table2[[#This Row],[left]]</f>
        <v>-160.05058</v>
      </c>
      <c r="T641" s="1">
        <f>Table2[[#This Row],[y2]]-Table2[[#This Row],[y]]*Table2[[#This Row],[left]]</f>
        <v>169.57253499999999</v>
      </c>
      <c r="U641" s="3">
        <f>Table2[[#This Row],[x2]]+Table2[[#This Row],[x]]*Table2[[#This Row],[dry_line]]</f>
        <v>-156.99543295999999</v>
      </c>
      <c r="V641" s="3">
        <f>Table2[[#This Row],[y2]]+Table2[[#This Row],[y]]*Table2[[#This Row],[dry_line]]</f>
        <v>173.10896592</v>
      </c>
      <c r="W641" s="3">
        <f>Table2[[#This Row],[z2]]+Table2[[#This Row],[z]]*Table2[[#This Row],[dry_line]]</f>
        <v>-0.84651743999999995</v>
      </c>
      <c r="X641" s="3">
        <f>-Table2[[#This Row],[right3]]+Table2[[#This Row],[dry_line]]</f>
        <v>-9.0228000000000002</v>
      </c>
      <c r="Y641" s="3">
        <f>Table2[[#This Row],[left]]+Table2[[#This Row],[dry_line]]</f>
        <v>4.6772000000000009</v>
      </c>
    </row>
    <row r="642" spans="1:25" hidden="1" x14ac:dyDescent="0.25">
      <c r="A642">
        <v>640</v>
      </c>
      <c r="B642" t="b">
        <f>AND(Table2[[#This Row],[Row Labels]]&gt;=Sheet5!$J$43,Table2[[#This Row],[Row Labels]]&lt;=Sheet5!$K$43)</f>
        <v>0</v>
      </c>
      <c r="C642">
        <v>-3.5560999999999998</v>
      </c>
      <c r="D642">
        <f>-Table2[[#This Row],[dry_line]]</f>
        <v>3.5560999999999998</v>
      </c>
      <c r="E642">
        <v>-6.8361000000000001</v>
      </c>
      <c r="F642">
        <v>0.53810000000000002</v>
      </c>
      <c r="G642">
        <v>0.84160000000000001</v>
      </c>
      <c r="H642">
        <v>4.5199999999999997E-2</v>
      </c>
      <c r="I642">
        <v>-159.07220000000001</v>
      </c>
      <c r="J642">
        <v>178.37559999999999</v>
      </c>
      <c r="K642">
        <v>-0.6885</v>
      </c>
      <c r="L642">
        <v>2</v>
      </c>
      <c r="M642">
        <v>3195.3209999999999</v>
      </c>
      <c r="N642">
        <f>-Table2[[#This Row],[right3]]</f>
        <v>-5.5750000000000002</v>
      </c>
      <c r="O642" s="6">
        <v>7.6</v>
      </c>
      <c r="P642" s="7">
        <v>5.5750000000000002</v>
      </c>
      <c r="Q642">
        <f>Table2[[#This Row],[x2]]+Table2[[#This Row],[x]]*Table2[[#This Row],[right3]]</f>
        <v>-156.0722925</v>
      </c>
      <c r="R642">
        <f>Table2[[#This Row],[y2]]+Table2[[#This Row],[y]]*Table2[[#This Row],[right3]]</f>
        <v>183.06752</v>
      </c>
      <c r="S642" s="1">
        <f>Table2[[#This Row],[x2]]-Table2[[#This Row],[x]]*Table2[[#This Row],[left]]</f>
        <v>-163.16176000000002</v>
      </c>
      <c r="T642" s="1">
        <f>Table2[[#This Row],[y2]]-Table2[[#This Row],[y]]*Table2[[#This Row],[left]]</f>
        <v>171.97943999999998</v>
      </c>
      <c r="U642" s="3">
        <f>Table2[[#This Row],[x2]]+Table2[[#This Row],[x]]*Table2[[#This Row],[dry_line]]</f>
        <v>-160.98573741000001</v>
      </c>
      <c r="V642" s="3">
        <f>Table2[[#This Row],[y2]]+Table2[[#This Row],[y]]*Table2[[#This Row],[dry_line]]</f>
        <v>175.38278624</v>
      </c>
      <c r="W642" s="3">
        <f>Table2[[#This Row],[z2]]+Table2[[#This Row],[z]]*Table2[[#This Row],[dry_line]]</f>
        <v>-0.84923572000000003</v>
      </c>
      <c r="X642" s="3">
        <f>-Table2[[#This Row],[right3]]+Table2[[#This Row],[dry_line]]</f>
        <v>-9.1311</v>
      </c>
      <c r="Y642" s="3">
        <f>Table2[[#This Row],[left]]+Table2[[#This Row],[dry_line]]</f>
        <v>4.0438999999999998</v>
      </c>
    </row>
    <row r="643" spans="1:25" hidden="1" x14ac:dyDescent="0.25">
      <c r="A643">
        <v>641</v>
      </c>
      <c r="B643" t="b">
        <f>AND(Table2[[#This Row],[Row Labels]]&gt;=Sheet5!$J$43,Table2[[#This Row],[Row Labels]]&lt;=Sheet5!$K$43)</f>
        <v>0</v>
      </c>
      <c r="C643">
        <v>-4.0510000000000002</v>
      </c>
      <c r="D643">
        <f>-Table2[[#This Row],[dry_line]]</f>
        <v>4.0510000000000002</v>
      </c>
      <c r="E643">
        <v>-7.1593</v>
      </c>
      <c r="F643">
        <v>0.40649999999999997</v>
      </c>
      <c r="G643">
        <v>0.9123</v>
      </c>
      <c r="H643">
        <v>4.8500000000000001E-2</v>
      </c>
      <c r="I643">
        <v>-163.5547</v>
      </c>
      <c r="J643">
        <v>180.78749999999999</v>
      </c>
      <c r="K643">
        <v>-0.63970000000000005</v>
      </c>
      <c r="L643">
        <v>2</v>
      </c>
      <c r="M643">
        <v>3200.4110000000001</v>
      </c>
      <c r="N643">
        <f>-Table2[[#This Row],[right3]]</f>
        <v>-5.125</v>
      </c>
      <c r="O643" s="6">
        <v>8.25</v>
      </c>
      <c r="P643" s="7">
        <v>5.125</v>
      </c>
      <c r="Q643">
        <f>Table2[[#This Row],[x2]]+Table2[[#This Row],[x]]*Table2[[#This Row],[right3]]</f>
        <v>-161.47138749999999</v>
      </c>
      <c r="R643">
        <f>Table2[[#This Row],[y2]]+Table2[[#This Row],[y]]*Table2[[#This Row],[right3]]</f>
        <v>185.46303749999998</v>
      </c>
      <c r="S643" s="1">
        <f>Table2[[#This Row],[x2]]-Table2[[#This Row],[x]]*Table2[[#This Row],[left]]</f>
        <v>-166.90832499999999</v>
      </c>
      <c r="T643" s="1">
        <f>Table2[[#This Row],[y2]]-Table2[[#This Row],[y]]*Table2[[#This Row],[left]]</f>
        <v>173.26102499999999</v>
      </c>
      <c r="U643" s="3">
        <f>Table2[[#This Row],[x2]]+Table2[[#This Row],[x]]*Table2[[#This Row],[dry_line]]</f>
        <v>-165.20143149999998</v>
      </c>
      <c r="V643" s="3">
        <f>Table2[[#This Row],[y2]]+Table2[[#This Row],[y]]*Table2[[#This Row],[dry_line]]</f>
        <v>177.09177270000001</v>
      </c>
      <c r="W643" s="3">
        <f>Table2[[#This Row],[z2]]+Table2[[#This Row],[z]]*Table2[[#This Row],[dry_line]]</f>
        <v>-0.83617350000000012</v>
      </c>
      <c r="X643" s="3">
        <f>-Table2[[#This Row],[right3]]+Table2[[#This Row],[dry_line]]</f>
        <v>-9.1760000000000002</v>
      </c>
      <c r="Y643" s="3">
        <f>Table2[[#This Row],[left]]+Table2[[#This Row],[dry_line]]</f>
        <v>4.1989999999999998</v>
      </c>
    </row>
    <row r="644" spans="1:25" hidden="1" x14ac:dyDescent="0.25">
      <c r="A644">
        <v>642</v>
      </c>
      <c r="B644" t="b">
        <f>AND(Table2[[#This Row],[Row Labels]]&gt;=Sheet5!$J$43,Table2[[#This Row],[Row Labels]]&lt;=Sheet5!$K$43)</f>
        <v>0</v>
      </c>
      <c r="C644">
        <v>-4.4474</v>
      </c>
      <c r="D644">
        <f>-Table2[[#This Row],[dry_line]]</f>
        <v>4.4474</v>
      </c>
      <c r="E644">
        <v>-7.3022</v>
      </c>
      <c r="F644">
        <v>0.26740000000000003</v>
      </c>
      <c r="G644">
        <v>0.96209999999999996</v>
      </c>
      <c r="H644">
        <v>5.3400000000000003E-2</v>
      </c>
      <c r="I644">
        <v>-168.29089999999999</v>
      </c>
      <c r="J644">
        <v>182.4777</v>
      </c>
      <c r="K644">
        <v>-0.58160000000000001</v>
      </c>
      <c r="L644">
        <v>2</v>
      </c>
      <c r="M644">
        <v>3205.4399999999987</v>
      </c>
      <c r="N644">
        <f>-Table2[[#This Row],[right3]]</f>
        <v>-4.6749999999999998</v>
      </c>
      <c r="O644" s="6">
        <v>8.1750000000000007</v>
      </c>
      <c r="P644" s="7">
        <v>4.6749999999999998</v>
      </c>
      <c r="Q644">
        <f>Table2[[#This Row],[x2]]+Table2[[#This Row],[x]]*Table2[[#This Row],[right3]]</f>
        <v>-167.04080500000001</v>
      </c>
      <c r="R644">
        <f>Table2[[#This Row],[y2]]+Table2[[#This Row],[y]]*Table2[[#This Row],[right3]]</f>
        <v>186.9755175</v>
      </c>
      <c r="S644" s="1">
        <f>Table2[[#This Row],[x2]]-Table2[[#This Row],[x]]*Table2[[#This Row],[left]]</f>
        <v>-170.47689499999998</v>
      </c>
      <c r="T644" s="1">
        <f>Table2[[#This Row],[y2]]-Table2[[#This Row],[y]]*Table2[[#This Row],[left]]</f>
        <v>174.61253249999999</v>
      </c>
      <c r="U644" s="3">
        <f>Table2[[#This Row],[x2]]+Table2[[#This Row],[x]]*Table2[[#This Row],[dry_line]]</f>
        <v>-169.48013476</v>
      </c>
      <c r="V644" s="3">
        <f>Table2[[#This Row],[y2]]+Table2[[#This Row],[y]]*Table2[[#This Row],[dry_line]]</f>
        <v>178.19885646</v>
      </c>
      <c r="W644" s="3">
        <f>Table2[[#This Row],[z2]]+Table2[[#This Row],[z]]*Table2[[#This Row],[dry_line]]</f>
        <v>-0.81909116000000004</v>
      </c>
      <c r="X644" s="3">
        <f>-Table2[[#This Row],[right3]]+Table2[[#This Row],[dry_line]]</f>
        <v>-9.122399999999999</v>
      </c>
      <c r="Y644" s="3">
        <f>Table2[[#This Row],[left]]+Table2[[#This Row],[dry_line]]</f>
        <v>3.7276000000000007</v>
      </c>
    </row>
    <row r="645" spans="1:25" hidden="1" x14ac:dyDescent="0.25">
      <c r="A645">
        <v>643</v>
      </c>
      <c r="B645" t="b">
        <f>AND(Table2[[#This Row],[Row Labels]]&gt;=Sheet5!$J$43,Table2[[#This Row],[Row Labels]]&lt;=Sheet5!$K$43)</f>
        <v>0</v>
      </c>
      <c r="C645">
        <v>-4.7561</v>
      </c>
      <c r="D645">
        <f>-Table2[[#This Row],[dry_line]]</f>
        <v>4.7561</v>
      </c>
      <c r="E645">
        <v>-7.2752999999999997</v>
      </c>
      <c r="F645">
        <v>0.1225</v>
      </c>
      <c r="G645">
        <v>0.99080000000000001</v>
      </c>
      <c r="H645">
        <v>5.7799999999999997E-2</v>
      </c>
      <c r="I645">
        <v>-173.19649999999999</v>
      </c>
      <c r="J645">
        <v>183.4622</v>
      </c>
      <c r="K645">
        <v>-0.54830000000000001</v>
      </c>
      <c r="L645">
        <v>2</v>
      </c>
      <c r="M645">
        <v>3210.4439999999995</v>
      </c>
      <c r="N645">
        <f>-Table2[[#This Row],[right3]]</f>
        <v>-4.2249999999999996</v>
      </c>
      <c r="O645" s="6">
        <v>8.1</v>
      </c>
      <c r="P645" s="7">
        <v>4.2249999999999996</v>
      </c>
      <c r="Q645">
        <f>Table2[[#This Row],[x2]]+Table2[[#This Row],[x]]*Table2[[#This Row],[right3]]</f>
        <v>-172.67893749999999</v>
      </c>
      <c r="R645">
        <f>Table2[[#This Row],[y2]]+Table2[[#This Row],[y]]*Table2[[#This Row],[right3]]</f>
        <v>187.64832999999999</v>
      </c>
      <c r="S645" s="1">
        <f>Table2[[#This Row],[x2]]-Table2[[#This Row],[x]]*Table2[[#This Row],[left]]</f>
        <v>-174.18875</v>
      </c>
      <c r="T645" s="1">
        <f>Table2[[#This Row],[y2]]-Table2[[#This Row],[y]]*Table2[[#This Row],[left]]</f>
        <v>175.43672000000001</v>
      </c>
      <c r="U645" s="3">
        <f>Table2[[#This Row],[x2]]+Table2[[#This Row],[x]]*Table2[[#This Row],[dry_line]]</f>
        <v>-173.77912225</v>
      </c>
      <c r="V645" s="3">
        <f>Table2[[#This Row],[y2]]+Table2[[#This Row],[y]]*Table2[[#This Row],[dry_line]]</f>
        <v>178.74985612</v>
      </c>
      <c r="W645" s="3">
        <f>Table2[[#This Row],[z2]]+Table2[[#This Row],[z]]*Table2[[#This Row],[dry_line]]</f>
        <v>-0.82320258000000002</v>
      </c>
      <c r="X645" s="3">
        <f>-Table2[[#This Row],[right3]]+Table2[[#This Row],[dry_line]]</f>
        <v>-8.9810999999999996</v>
      </c>
      <c r="Y645" s="3">
        <f>Table2[[#This Row],[left]]+Table2[[#This Row],[dry_line]]</f>
        <v>3.3438999999999997</v>
      </c>
    </row>
    <row r="646" spans="1:25" hidden="1" x14ac:dyDescent="0.25">
      <c r="A646">
        <v>644</v>
      </c>
      <c r="B646" t="b">
        <f>AND(Table2[[#This Row],[Row Labels]]&gt;=Sheet5!$J$43,Table2[[#This Row],[Row Labels]]&lt;=Sheet5!$K$43)</f>
        <v>0</v>
      </c>
      <c r="C646">
        <v>-5.0095000000000001</v>
      </c>
      <c r="D646">
        <f>-Table2[[#This Row],[dry_line]]</f>
        <v>5.0095000000000001</v>
      </c>
      <c r="E646">
        <v>-7.1338999999999997</v>
      </c>
      <c r="F646">
        <v>-2.41E-2</v>
      </c>
      <c r="G646">
        <v>0.99790000000000001</v>
      </c>
      <c r="H646">
        <v>5.96E-2</v>
      </c>
      <c r="I646">
        <v>-178.25229999999999</v>
      </c>
      <c r="J646">
        <v>183.70529999999999</v>
      </c>
      <c r="K646">
        <v>-0.50870000000000004</v>
      </c>
      <c r="L646">
        <v>2</v>
      </c>
      <c r="M646">
        <v>3215.5060000000012</v>
      </c>
      <c r="N646">
        <f>-Table2[[#This Row],[right3]]</f>
        <v>-3.8250000000000002</v>
      </c>
      <c r="O646" s="6">
        <v>8.0250000000000004</v>
      </c>
      <c r="P646" s="7">
        <v>3.8250000000000002</v>
      </c>
      <c r="Q646">
        <f>Table2[[#This Row],[x2]]+Table2[[#This Row],[x]]*Table2[[#This Row],[right3]]</f>
        <v>-178.3444825</v>
      </c>
      <c r="R646">
        <f>Table2[[#This Row],[y2]]+Table2[[#This Row],[y]]*Table2[[#This Row],[right3]]</f>
        <v>187.5222675</v>
      </c>
      <c r="S646" s="1">
        <f>Table2[[#This Row],[x2]]-Table2[[#This Row],[x]]*Table2[[#This Row],[left]]</f>
        <v>-178.0588975</v>
      </c>
      <c r="T646" s="1">
        <f>Table2[[#This Row],[y2]]-Table2[[#This Row],[y]]*Table2[[#This Row],[left]]</f>
        <v>175.69715249999999</v>
      </c>
      <c r="U646" s="3">
        <f>Table2[[#This Row],[x2]]+Table2[[#This Row],[x]]*Table2[[#This Row],[dry_line]]</f>
        <v>-178.13157104999999</v>
      </c>
      <c r="V646" s="3">
        <f>Table2[[#This Row],[y2]]+Table2[[#This Row],[y]]*Table2[[#This Row],[dry_line]]</f>
        <v>178.70631994999999</v>
      </c>
      <c r="W646" s="3">
        <f>Table2[[#This Row],[z2]]+Table2[[#This Row],[z]]*Table2[[#This Row],[dry_line]]</f>
        <v>-0.80726620000000004</v>
      </c>
      <c r="X646" s="3">
        <f>-Table2[[#This Row],[right3]]+Table2[[#This Row],[dry_line]]</f>
        <v>-8.8345000000000002</v>
      </c>
      <c r="Y646" s="3">
        <f>Table2[[#This Row],[left]]+Table2[[#This Row],[dry_line]]</f>
        <v>3.0155000000000003</v>
      </c>
    </row>
    <row r="647" spans="1:25" hidden="1" x14ac:dyDescent="0.25">
      <c r="A647">
        <v>645</v>
      </c>
      <c r="B647" t="b">
        <f>AND(Table2[[#This Row],[Row Labels]]&gt;=Sheet5!$J$43,Table2[[#This Row],[Row Labels]]&lt;=Sheet5!$K$43)</f>
        <v>0</v>
      </c>
      <c r="C647">
        <v>-5.1909999999999998</v>
      </c>
      <c r="D647">
        <f>-Table2[[#This Row],[dry_line]]</f>
        <v>5.1909999999999998</v>
      </c>
      <c r="E647">
        <v>-6.8868999999999998</v>
      </c>
      <c r="F647">
        <v>-0.17330000000000001</v>
      </c>
      <c r="G647">
        <v>0.98299999999999998</v>
      </c>
      <c r="H647">
        <v>6.1400000000000003E-2</v>
      </c>
      <c r="I647">
        <v>-183.2527</v>
      </c>
      <c r="J647">
        <v>183.21469999999999</v>
      </c>
      <c r="K647">
        <v>-0.46949999999999997</v>
      </c>
      <c r="L647">
        <v>2</v>
      </c>
      <c r="M647">
        <v>3220.5299999999988</v>
      </c>
      <c r="N647">
        <f>-Table2[[#This Row],[right3]]</f>
        <v>-3.375</v>
      </c>
      <c r="O647" s="6">
        <v>8</v>
      </c>
      <c r="P647" s="7">
        <v>3.375</v>
      </c>
      <c r="Q647">
        <f>Table2[[#This Row],[x2]]+Table2[[#This Row],[x]]*Table2[[#This Row],[right3]]</f>
        <v>-183.83758750000001</v>
      </c>
      <c r="R647">
        <f>Table2[[#This Row],[y2]]+Table2[[#This Row],[y]]*Table2[[#This Row],[right3]]</f>
        <v>186.53232499999999</v>
      </c>
      <c r="S647" s="1">
        <f>Table2[[#This Row],[x2]]-Table2[[#This Row],[x]]*Table2[[#This Row],[left]]</f>
        <v>-181.8663</v>
      </c>
      <c r="T647" s="1">
        <f>Table2[[#This Row],[y2]]-Table2[[#This Row],[y]]*Table2[[#This Row],[left]]</f>
        <v>175.35069999999999</v>
      </c>
      <c r="U647" s="3">
        <f>Table2[[#This Row],[x2]]+Table2[[#This Row],[x]]*Table2[[#This Row],[dry_line]]</f>
        <v>-182.3530997</v>
      </c>
      <c r="V647" s="3">
        <f>Table2[[#This Row],[y2]]+Table2[[#This Row],[y]]*Table2[[#This Row],[dry_line]]</f>
        <v>178.11194699999999</v>
      </c>
      <c r="W647" s="3">
        <f>Table2[[#This Row],[z2]]+Table2[[#This Row],[z]]*Table2[[#This Row],[dry_line]]</f>
        <v>-0.78822740000000002</v>
      </c>
      <c r="X647" s="3">
        <f>-Table2[[#This Row],[right3]]+Table2[[#This Row],[dry_line]]</f>
        <v>-8.5659999999999989</v>
      </c>
      <c r="Y647" s="3">
        <f>Table2[[#This Row],[left]]+Table2[[#This Row],[dry_line]]</f>
        <v>2.8090000000000002</v>
      </c>
    </row>
    <row r="648" spans="1:25" hidden="1" x14ac:dyDescent="0.25">
      <c r="A648">
        <v>646</v>
      </c>
      <c r="B648" t="b">
        <f>AND(Table2[[#This Row],[Row Labels]]&gt;=Sheet5!$J$43,Table2[[#This Row],[Row Labels]]&lt;=Sheet5!$K$43)</f>
        <v>0</v>
      </c>
      <c r="C648">
        <v>-5.2591999999999999</v>
      </c>
      <c r="D648">
        <f>-Table2[[#This Row],[dry_line]]</f>
        <v>5.2591999999999999</v>
      </c>
      <c r="E648">
        <v>-6.4752999999999998</v>
      </c>
      <c r="F648">
        <v>-0.3231</v>
      </c>
      <c r="G648">
        <v>0.94430000000000003</v>
      </c>
      <c r="H648">
        <v>6.2700000000000006E-2</v>
      </c>
      <c r="I648">
        <v>-188.11789999999999</v>
      </c>
      <c r="J648">
        <v>181.9614</v>
      </c>
      <c r="K648">
        <v>-0.43440000000000001</v>
      </c>
      <c r="L648">
        <v>2</v>
      </c>
      <c r="M648">
        <v>3225.5540000000001</v>
      </c>
      <c r="N648">
        <f>-Table2[[#This Row],[right3]]</f>
        <v>-3.0750000000000002</v>
      </c>
      <c r="O648" s="6">
        <v>7.9749999999999996</v>
      </c>
      <c r="P648" s="7">
        <v>3.0750000000000002</v>
      </c>
      <c r="Q648">
        <f>Table2[[#This Row],[x2]]+Table2[[#This Row],[x]]*Table2[[#This Row],[right3]]</f>
        <v>-189.11143249999998</v>
      </c>
      <c r="R648">
        <f>Table2[[#This Row],[y2]]+Table2[[#This Row],[y]]*Table2[[#This Row],[right3]]</f>
        <v>184.86512249999998</v>
      </c>
      <c r="S648" s="1">
        <f>Table2[[#This Row],[x2]]-Table2[[#This Row],[x]]*Table2[[#This Row],[left]]</f>
        <v>-185.5411775</v>
      </c>
      <c r="T648" s="1">
        <f>Table2[[#This Row],[y2]]-Table2[[#This Row],[y]]*Table2[[#This Row],[left]]</f>
        <v>174.43060750000001</v>
      </c>
      <c r="U648" s="3">
        <f>Table2[[#This Row],[x2]]+Table2[[#This Row],[x]]*Table2[[#This Row],[dry_line]]</f>
        <v>-186.41865247999999</v>
      </c>
      <c r="V648" s="3">
        <f>Table2[[#This Row],[y2]]+Table2[[#This Row],[y]]*Table2[[#This Row],[dry_line]]</f>
        <v>176.99513744000001</v>
      </c>
      <c r="W648" s="3">
        <f>Table2[[#This Row],[z2]]+Table2[[#This Row],[z]]*Table2[[#This Row],[dry_line]]</f>
        <v>-0.76415184000000003</v>
      </c>
      <c r="X648" s="3">
        <f>-Table2[[#This Row],[right3]]+Table2[[#This Row],[dry_line]]</f>
        <v>-8.3341999999999992</v>
      </c>
      <c r="Y648" s="3">
        <f>Table2[[#This Row],[left]]+Table2[[#This Row],[dry_line]]</f>
        <v>2.7157999999999998</v>
      </c>
    </row>
    <row r="649" spans="1:25" hidden="1" x14ac:dyDescent="0.25">
      <c r="A649">
        <v>647</v>
      </c>
      <c r="B649" t="b">
        <f>AND(Table2[[#This Row],[Row Labels]]&gt;=Sheet5!$J$43,Table2[[#This Row],[Row Labels]]&lt;=Sheet5!$K$43)</f>
        <v>0</v>
      </c>
      <c r="C649">
        <v>-5.1779999999999999</v>
      </c>
      <c r="D649">
        <f>-Table2[[#This Row],[dry_line]]</f>
        <v>5.1779999999999999</v>
      </c>
      <c r="E649">
        <v>-5.9062000000000001</v>
      </c>
      <c r="F649">
        <v>-0.46439999999999998</v>
      </c>
      <c r="G649">
        <v>0.88339999999999996</v>
      </c>
      <c r="H649">
        <v>6.2600000000000003E-2</v>
      </c>
      <c r="I649">
        <v>-192.77969999999999</v>
      </c>
      <c r="J649">
        <v>179.95089999999999</v>
      </c>
      <c r="K649">
        <v>-0.41710000000000003</v>
      </c>
      <c r="L649">
        <v>2</v>
      </c>
      <c r="M649">
        <v>3230.6310000000012</v>
      </c>
      <c r="N649">
        <f>-Table2[[#This Row],[right3]]</f>
        <v>-3.15</v>
      </c>
      <c r="O649" s="6">
        <v>7.7625000000000002</v>
      </c>
      <c r="P649" s="7">
        <v>3.15</v>
      </c>
      <c r="Q649">
        <f>Table2[[#This Row],[x2]]+Table2[[#This Row],[x]]*Table2[[#This Row],[right3]]</f>
        <v>-194.24256</v>
      </c>
      <c r="R649">
        <f>Table2[[#This Row],[y2]]+Table2[[#This Row],[y]]*Table2[[#This Row],[right3]]</f>
        <v>182.73361</v>
      </c>
      <c r="S649" s="1">
        <f>Table2[[#This Row],[x2]]-Table2[[#This Row],[x]]*Table2[[#This Row],[left]]</f>
        <v>-189.17479499999999</v>
      </c>
      <c r="T649" s="1">
        <f>Table2[[#This Row],[y2]]-Table2[[#This Row],[y]]*Table2[[#This Row],[left]]</f>
        <v>173.09350749999999</v>
      </c>
      <c r="U649" s="3">
        <f>Table2[[#This Row],[x2]]+Table2[[#This Row],[x]]*Table2[[#This Row],[dry_line]]</f>
        <v>-190.3750368</v>
      </c>
      <c r="V649" s="3">
        <f>Table2[[#This Row],[y2]]+Table2[[#This Row],[y]]*Table2[[#This Row],[dry_line]]</f>
        <v>175.37665479999998</v>
      </c>
      <c r="W649" s="3">
        <f>Table2[[#This Row],[z2]]+Table2[[#This Row],[z]]*Table2[[#This Row],[dry_line]]</f>
        <v>-0.74124279999999998</v>
      </c>
      <c r="X649" s="3">
        <f>-Table2[[#This Row],[right3]]+Table2[[#This Row],[dry_line]]</f>
        <v>-8.3279999999999994</v>
      </c>
      <c r="Y649" s="3">
        <f>Table2[[#This Row],[left]]+Table2[[#This Row],[dry_line]]</f>
        <v>2.5845000000000002</v>
      </c>
    </row>
    <row r="650" spans="1:25" hidden="1" x14ac:dyDescent="0.25">
      <c r="A650">
        <v>648</v>
      </c>
      <c r="B650" t="b">
        <f>AND(Table2[[#This Row],[Row Labels]]&gt;=Sheet5!$J$43,Table2[[#This Row],[Row Labels]]&lt;=Sheet5!$K$43)</f>
        <v>0</v>
      </c>
      <c r="C650">
        <v>-4.9360999999999997</v>
      </c>
      <c r="D650">
        <f>-Table2[[#This Row],[dry_line]]</f>
        <v>4.9360999999999997</v>
      </c>
      <c r="E650">
        <v>-5.2069000000000001</v>
      </c>
      <c r="F650">
        <v>-0.59189999999999998</v>
      </c>
      <c r="G650">
        <v>0.80359999999999998</v>
      </c>
      <c r="H650">
        <v>6.25E-2</v>
      </c>
      <c r="I650">
        <v>-197.0986</v>
      </c>
      <c r="J650">
        <v>177.23949999999999</v>
      </c>
      <c r="K650">
        <v>-0.41839999999999999</v>
      </c>
      <c r="L650">
        <v>2</v>
      </c>
      <c r="M650">
        <v>3235.7309999999998</v>
      </c>
      <c r="N650">
        <f>-Table2[[#This Row],[right3]]</f>
        <v>-3.5249999999999999</v>
      </c>
      <c r="O650" s="6">
        <v>7.55</v>
      </c>
      <c r="P650" s="7">
        <v>3.5249999999999999</v>
      </c>
      <c r="Q650">
        <f>Table2[[#This Row],[x2]]+Table2[[#This Row],[x]]*Table2[[#This Row],[right3]]</f>
        <v>-199.1850475</v>
      </c>
      <c r="R650">
        <f>Table2[[#This Row],[y2]]+Table2[[#This Row],[y]]*Table2[[#This Row],[right3]]</f>
        <v>180.07219000000001</v>
      </c>
      <c r="S650" s="1">
        <f>Table2[[#This Row],[x2]]-Table2[[#This Row],[x]]*Table2[[#This Row],[left]]</f>
        <v>-192.62975500000002</v>
      </c>
      <c r="T650" s="1">
        <f>Table2[[#This Row],[y2]]-Table2[[#This Row],[y]]*Table2[[#This Row],[left]]</f>
        <v>171.17231999999998</v>
      </c>
      <c r="U650" s="3">
        <f>Table2[[#This Row],[x2]]+Table2[[#This Row],[x]]*Table2[[#This Row],[dry_line]]</f>
        <v>-194.17692241</v>
      </c>
      <c r="V650" s="3">
        <f>Table2[[#This Row],[y2]]+Table2[[#This Row],[y]]*Table2[[#This Row],[dry_line]]</f>
        <v>173.27285003999998</v>
      </c>
      <c r="W650" s="3">
        <f>Table2[[#This Row],[z2]]+Table2[[#This Row],[z]]*Table2[[#This Row],[dry_line]]</f>
        <v>-0.72690624999999998</v>
      </c>
      <c r="X650" s="3">
        <f>-Table2[[#This Row],[right3]]+Table2[[#This Row],[dry_line]]</f>
        <v>-8.4611000000000001</v>
      </c>
      <c r="Y650" s="3">
        <f>Table2[[#This Row],[left]]+Table2[[#This Row],[dry_line]]</f>
        <v>2.6139000000000001</v>
      </c>
    </row>
    <row r="651" spans="1:25" hidden="1" x14ac:dyDescent="0.25">
      <c r="A651">
        <v>649</v>
      </c>
      <c r="B651" t="b">
        <f>AND(Table2[[#This Row],[Row Labels]]&gt;=Sheet5!$J$43,Table2[[#This Row],[Row Labels]]&lt;=Sheet5!$K$43)</f>
        <v>0</v>
      </c>
      <c r="C651">
        <v>-4.5548999999999999</v>
      </c>
      <c r="D651">
        <f>-Table2[[#This Row],[dry_line]]</f>
        <v>4.5548999999999999</v>
      </c>
      <c r="E651">
        <v>-4.4260999999999999</v>
      </c>
      <c r="F651">
        <v>-0.6976</v>
      </c>
      <c r="G651">
        <v>0.7137</v>
      </c>
      <c r="H651">
        <v>6.2700000000000006E-2</v>
      </c>
      <c r="I651">
        <v>-200.96459999999999</v>
      </c>
      <c r="J651">
        <v>173.92259999999999</v>
      </c>
      <c r="K651">
        <v>-0.4239</v>
      </c>
      <c r="L651">
        <v>2</v>
      </c>
      <c r="M651">
        <v>3240.8250000000007</v>
      </c>
      <c r="N651">
        <f>-Table2[[#This Row],[right3]]</f>
        <v>-3.9</v>
      </c>
      <c r="O651" s="6">
        <v>7.125</v>
      </c>
      <c r="P651" s="7">
        <v>3.9</v>
      </c>
      <c r="Q651">
        <f>Table2[[#This Row],[x2]]+Table2[[#This Row],[x]]*Table2[[#This Row],[right3]]</f>
        <v>-203.68523999999999</v>
      </c>
      <c r="R651">
        <f>Table2[[#This Row],[y2]]+Table2[[#This Row],[y]]*Table2[[#This Row],[right3]]</f>
        <v>176.70603</v>
      </c>
      <c r="S651" s="1">
        <f>Table2[[#This Row],[x2]]-Table2[[#This Row],[x]]*Table2[[#This Row],[left]]</f>
        <v>-195.99419999999998</v>
      </c>
      <c r="T651" s="1">
        <f>Table2[[#This Row],[y2]]-Table2[[#This Row],[y]]*Table2[[#This Row],[left]]</f>
        <v>168.83748749999998</v>
      </c>
      <c r="U651" s="3">
        <f>Table2[[#This Row],[x2]]+Table2[[#This Row],[x]]*Table2[[#This Row],[dry_line]]</f>
        <v>-197.78710175999998</v>
      </c>
      <c r="V651" s="3">
        <f>Table2[[#This Row],[y2]]+Table2[[#This Row],[y]]*Table2[[#This Row],[dry_line]]</f>
        <v>170.67176787</v>
      </c>
      <c r="W651" s="3">
        <f>Table2[[#This Row],[z2]]+Table2[[#This Row],[z]]*Table2[[#This Row],[dry_line]]</f>
        <v>-0.70949222999999995</v>
      </c>
      <c r="X651" s="3">
        <f>-Table2[[#This Row],[right3]]+Table2[[#This Row],[dry_line]]</f>
        <v>-8.4549000000000003</v>
      </c>
      <c r="Y651" s="3">
        <f>Table2[[#This Row],[left]]+Table2[[#This Row],[dry_line]]</f>
        <v>2.5701000000000001</v>
      </c>
    </row>
    <row r="652" spans="1:25" hidden="1" x14ac:dyDescent="0.25">
      <c r="A652">
        <v>650</v>
      </c>
      <c r="B652" t="b">
        <f>AND(Table2[[#This Row],[Row Labels]]&gt;=Sheet5!$J$43,Table2[[#This Row],[Row Labels]]&lt;=Sheet5!$K$43)</f>
        <v>0</v>
      </c>
      <c r="C652">
        <v>-4.1234000000000002</v>
      </c>
      <c r="D652">
        <f>-Table2[[#This Row],[dry_line]]</f>
        <v>4.1234000000000002</v>
      </c>
      <c r="E652">
        <v>-3.6757</v>
      </c>
      <c r="F652">
        <v>-0.77829999999999999</v>
      </c>
      <c r="G652">
        <v>0.62509999999999999</v>
      </c>
      <c r="H652">
        <v>5.9799999999999999E-2</v>
      </c>
      <c r="I652">
        <v>-204.3689</v>
      </c>
      <c r="J652">
        <v>170.13589999999999</v>
      </c>
      <c r="K652">
        <v>-0.44519999999999998</v>
      </c>
      <c r="L652">
        <v>2</v>
      </c>
      <c r="M652">
        <v>3245.9170000000013</v>
      </c>
      <c r="N652">
        <f>-Table2[[#This Row],[right3]]</f>
        <v>-4.2249999999999996</v>
      </c>
      <c r="O652" s="6">
        <v>6.8250000000000002</v>
      </c>
      <c r="P652" s="7">
        <v>4.2249999999999996</v>
      </c>
      <c r="Q652">
        <f>Table2[[#This Row],[x2]]+Table2[[#This Row],[x]]*Table2[[#This Row],[right3]]</f>
        <v>-207.6572175</v>
      </c>
      <c r="R652">
        <f>Table2[[#This Row],[y2]]+Table2[[#This Row],[y]]*Table2[[#This Row],[right3]]</f>
        <v>172.77694750000001</v>
      </c>
      <c r="S652" s="1">
        <f>Table2[[#This Row],[x2]]-Table2[[#This Row],[x]]*Table2[[#This Row],[left]]</f>
        <v>-199.05700250000001</v>
      </c>
      <c r="T652" s="1">
        <f>Table2[[#This Row],[y2]]-Table2[[#This Row],[y]]*Table2[[#This Row],[left]]</f>
        <v>165.86959249999998</v>
      </c>
      <c r="U652" s="3">
        <f>Table2[[#This Row],[x2]]+Table2[[#This Row],[x]]*Table2[[#This Row],[dry_line]]</f>
        <v>-201.15965778</v>
      </c>
      <c r="V652" s="3">
        <f>Table2[[#This Row],[y2]]+Table2[[#This Row],[y]]*Table2[[#This Row],[dry_line]]</f>
        <v>167.55836266</v>
      </c>
      <c r="W652" s="3">
        <f>Table2[[#This Row],[z2]]+Table2[[#This Row],[z]]*Table2[[#This Row],[dry_line]]</f>
        <v>-0.69177931999999998</v>
      </c>
      <c r="X652" s="3">
        <f>-Table2[[#This Row],[right3]]+Table2[[#This Row],[dry_line]]</f>
        <v>-8.3483999999999998</v>
      </c>
      <c r="Y652" s="3">
        <f>Table2[[#This Row],[left]]+Table2[[#This Row],[dry_line]]</f>
        <v>2.7016</v>
      </c>
    </row>
    <row r="653" spans="1:25" hidden="1" x14ac:dyDescent="0.25">
      <c r="A653">
        <v>651</v>
      </c>
      <c r="B653" t="b">
        <f>AND(Table2[[#This Row],[Row Labels]]&gt;=Sheet5!$J$43,Table2[[#This Row],[Row Labels]]&lt;=Sheet5!$K$43)</f>
        <v>0</v>
      </c>
      <c r="C653">
        <v>-3.7357999999999998</v>
      </c>
      <c r="D653">
        <f>-Table2[[#This Row],[dry_line]]</f>
        <v>3.7357999999999998</v>
      </c>
      <c r="E653">
        <v>-3.0586000000000002</v>
      </c>
      <c r="F653">
        <v>-0.8468</v>
      </c>
      <c r="G653">
        <v>0.52849999999999997</v>
      </c>
      <c r="H653">
        <v>6.0100000000000001E-2</v>
      </c>
      <c r="I653">
        <v>-207.32050000000001</v>
      </c>
      <c r="J653">
        <v>166.01050000000001</v>
      </c>
      <c r="K653">
        <v>-0.44269999999999998</v>
      </c>
      <c r="L653">
        <v>2</v>
      </c>
      <c r="M653">
        <v>3250.9890000000014</v>
      </c>
      <c r="N653">
        <f>-Table2[[#This Row],[right3]]</f>
        <v>-4.4000000000000004</v>
      </c>
      <c r="O653" s="6">
        <v>6.65</v>
      </c>
      <c r="P653" s="7">
        <v>4.4000000000000004</v>
      </c>
      <c r="Q653">
        <f>Table2[[#This Row],[x2]]+Table2[[#This Row],[x]]*Table2[[#This Row],[right3]]</f>
        <v>-211.04642000000001</v>
      </c>
      <c r="R653">
        <f>Table2[[#This Row],[y2]]+Table2[[#This Row],[y]]*Table2[[#This Row],[right3]]</f>
        <v>168.33590000000001</v>
      </c>
      <c r="S653" s="1">
        <f>Table2[[#This Row],[x2]]-Table2[[#This Row],[x]]*Table2[[#This Row],[left]]</f>
        <v>-201.68928</v>
      </c>
      <c r="T653" s="1">
        <f>Table2[[#This Row],[y2]]-Table2[[#This Row],[y]]*Table2[[#This Row],[left]]</f>
        <v>162.49597500000002</v>
      </c>
      <c r="U653" s="3">
        <f>Table2[[#This Row],[x2]]+Table2[[#This Row],[x]]*Table2[[#This Row],[dry_line]]</f>
        <v>-204.15702456</v>
      </c>
      <c r="V653" s="3">
        <f>Table2[[#This Row],[y2]]+Table2[[#This Row],[y]]*Table2[[#This Row],[dry_line]]</f>
        <v>164.0361297</v>
      </c>
      <c r="W653" s="3">
        <f>Table2[[#This Row],[z2]]+Table2[[#This Row],[z]]*Table2[[#This Row],[dry_line]]</f>
        <v>-0.66722157999999998</v>
      </c>
      <c r="X653" s="3">
        <f>-Table2[[#This Row],[right3]]+Table2[[#This Row],[dry_line]]</f>
        <v>-8.1357999999999997</v>
      </c>
      <c r="Y653" s="3">
        <f>Table2[[#This Row],[left]]+Table2[[#This Row],[dry_line]]</f>
        <v>2.9142000000000006</v>
      </c>
    </row>
    <row r="654" spans="1:25" hidden="1" x14ac:dyDescent="0.25">
      <c r="A654">
        <v>652</v>
      </c>
      <c r="B654" t="b">
        <f>AND(Table2[[#This Row],[Row Labels]]&gt;=Sheet5!$J$43,Table2[[#This Row],[Row Labels]]&lt;=Sheet5!$K$43)</f>
        <v>0</v>
      </c>
      <c r="C654">
        <v>-3.2946</v>
      </c>
      <c r="D654">
        <f>-Table2[[#This Row],[dry_line]]</f>
        <v>3.2946</v>
      </c>
      <c r="E654">
        <v>-2.4935</v>
      </c>
      <c r="F654">
        <v>-0.90949999999999998</v>
      </c>
      <c r="G654">
        <v>0.41170000000000001</v>
      </c>
      <c r="H654">
        <v>5.7500000000000002E-2</v>
      </c>
      <c r="I654">
        <v>-209.73650000000001</v>
      </c>
      <c r="J654">
        <v>161.5359</v>
      </c>
      <c r="K654">
        <v>-0.4521</v>
      </c>
      <c r="L654">
        <v>2</v>
      </c>
      <c r="M654">
        <v>3256.0740000000005</v>
      </c>
      <c r="N654">
        <f>-Table2[[#This Row],[right3]]</f>
        <v>-4.4749999999999996</v>
      </c>
      <c r="O654" s="6">
        <v>6.55</v>
      </c>
      <c r="P654" s="7">
        <v>4.4749999999999996</v>
      </c>
      <c r="Q654">
        <f>Table2[[#This Row],[x2]]+Table2[[#This Row],[x]]*Table2[[#This Row],[right3]]</f>
        <v>-213.8065125</v>
      </c>
      <c r="R654">
        <f>Table2[[#This Row],[y2]]+Table2[[#This Row],[y]]*Table2[[#This Row],[right3]]</f>
        <v>163.37825749999999</v>
      </c>
      <c r="S654" s="1">
        <f>Table2[[#This Row],[x2]]-Table2[[#This Row],[x]]*Table2[[#This Row],[left]]</f>
        <v>-203.77927500000001</v>
      </c>
      <c r="T654" s="1">
        <f>Table2[[#This Row],[y2]]-Table2[[#This Row],[y]]*Table2[[#This Row],[left]]</f>
        <v>158.83926500000001</v>
      </c>
      <c r="U654" s="3">
        <f>Table2[[#This Row],[x2]]+Table2[[#This Row],[x]]*Table2[[#This Row],[dry_line]]</f>
        <v>-206.74006130000001</v>
      </c>
      <c r="V654" s="3">
        <f>Table2[[#This Row],[y2]]+Table2[[#This Row],[y]]*Table2[[#This Row],[dry_line]]</f>
        <v>160.17951317999999</v>
      </c>
      <c r="W654" s="3">
        <f>Table2[[#This Row],[z2]]+Table2[[#This Row],[z]]*Table2[[#This Row],[dry_line]]</f>
        <v>-0.64153950000000004</v>
      </c>
      <c r="X654" s="3">
        <f>-Table2[[#This Row],[right3]]+Table2[[#This Row],[dry_line]]</f>
        <v>-7.7695999999999996</v>
      </c>
      <c r="Y654" s="3">
        <f>Table2[[#This Row],[left]]+Table2[[#This Row],[dry_line]]</f>
        <v>3.2553999999999998</v>
      </c>
    </row>
    <row r="655" spans="1:25" hidden="1" x14ac:dyDescent="0.25">
      <c r="A655">
        <v>653</v>
      </c>
      <c r="B655" t="b">
        <f>AND(Table2[[#This Row],[Row Labels]]&gt;=Sheet5!$J$43,Table2[[#This Row],[Row Labels]]&lt;=Sheet5!$K$43)</f>
        <v>0</v>
      </c>
      <c r="C655">
        <v>-2.7025999999999999</v>
      </c>
      <c r="D655">
        <f>-Table2[[#This Row],[dry_line]]</f>
        <v>2.7025999999999999</v>
      </c>
      <c r="E655">
        <v>-1.8515999999999999</v>
      </c>
      <c r="F655">
        <v>-0.95840000000000003</v>
      </c>
      <c r="G655">
        <v>0.28029999999999999</v>
      </c>
      <c r="H655">
        <v>5.4300000000000001E-2</v>
      </c>
      <c r="I655">
        <v>-211.47929999999999</v>
      </c>
      <c r="J655">
        <v>156.82660000000001</v>
      </c>
      <c r="K655">
        <v>-0.46949999999999997</v>
      </c>
      <c r="L655">
        <v>2</v>
      </c>
      <c r="M655">
        <v>3261.0960000000014</v>
      </c>
      <c r="N655">
        <f>-Table2[[#This Row],[right3]]</f>
        <v>-4.5250000000000004</v>
      </c>
      <c r="O655" s="6">
        <v>6.3250000000000002</v>
      </c>
      <c r="P655" s="7">
        <v>4.5250000000000004</v>
      </c>
      <c r="Q655">
        <f>Table2[[#This Row],[x2]]+Table2[[#This Row],[x]]*Table2[[#This Row],[right3]]</f>
        <v>-215.81605999999999</v>
      </c>
      <c r="R655">
        <f>Table2[[#This Row],[y2]]+Table2[[#This Row],[y]]*Table2[[#This Row],[right3]]</f>
        <v>158.09495750000002</v>
      </c>
      <c r="S655" s="1">
        <f>Table2[[#This Row],[x2]]-Table2[[#This Row],[x]]*Table2[[#This Row],[left]]</f>
        <v>-205.41741999999999</v>
      </c>
      <c r="T655" s="1">
        <f>Table2[[#This Row],[y2]]-Table2[[#This Row],[y]]*Table2[[#This Row],[left]]</f>
        <v>155.05370250000001</v>
      </c>
      <c r="U655" s="3">
        <f>Table2[[#This Row],[x2]]+Table2[[#This Row],[x]]*Table2[[#This Row],[dry_line]]</f>
        <v>-208.88912815999998</v>
      </c>
      <c r="V655" s="3">
        <f>Table2[[#This Row],[y2]]+Table2[[#This Row],[y]]*Table2[[#This Row],[dry_line]]</f>
        <v>156.06906122000001</v>
      </c>
      <c r="W655" s="3">
        <f>Table2[[#This Row],[z2]]+Table2[[#This Row],[z]]*Table2[[#This Row],[dry_line]]</f>
        <v>-0.61625118000000001</v>
      </c>
      <c r="X655" s="3">
        <f>-Table2[[#This Row],[right3]]+Table2[[#This Row],[dry_line]]</f>
        <v>-7.2276000000000007</v>
      </c>
      <c r="Y655" s="3">
        <f>Table2[[#This Row],[left]]+Table2[[#This Row],[dry_line]]</f>
        <v>3.6224000000000003</v>
      </c>
    </row>
    <row r="656" spans="1:25" hidden="1" x14ac:dyDescent="0.25">
      <c r="A656">
        <v>654</v>
      </c>
      <c r="B656" t="b">
        <f>AND(Table2[[#This Row],[Row Labels]]&gt;=Sheet5!$J$43,Table2[[#This Row],[Row Labels]]&lt;=Sheet5!$K$43)</f>
        <v>0</v>
      </c>
      <c r="C656">
        <v>-1.9224000000000001</v>
      </c>
      <c r="D656">
        <f>-Table2[[#This Row],[dry_line]]</f>
        <v>1.9224000000000001</v>
      </c>
      <c r="E656">
        <v>-1.0872999999999999</v>
      </c>
      <c r="F656">
        <v>-0.98719999999999997</v>
      </c>
      <c r="G656">
        <v>0.15079999999999999</v>
      </c>
      <c r="H656">
        <v>5.1200000000000002E-2</v>
      </c>
      <c r="I656">
        <v>-212.54929999999999</v>
      </c>
      <c r="J656">
        <v>151.92679999999999</v>
      </c>
      <c r="K656">
        <v>-0.4899</v>
      </c>
      <c r="L656">
        <v>2</v>
      </c>
      <c r="M656">
        <v>3266.1110000000008</v>
      </c>
      <c r="N656">
        <f>-Table2[[#This Row],[right3]]</f>
        <v>-4.5750000000000002</v>
      </c>
      <c r="O656" s="6">
        <v>5.55</v>
      </c>
      <c r="P656" s="7">
        <v>4.5750000000000002</v>
      </c>
      <c r="Q656">
        <f>Table2[[#This Row],[x2]]+Table2[[#This Row],[x]]*Table2[[#This Row],[right3]]</f>
        <v>-217.06573999999998</v>
      </c>
      <c r="R656">
        <f>Table2[[#This Row],[y2]]+Table2[[#This Row],[y]]*Table2[[#This Row],[right3]]</f>
        <v>152.61670999999998</v>
      </c>
      <c r="S656" s="1">
        <f>Table2[[#This Row],[x2]]-Table2[[#This Row],[x]]*Table2[[#This Row],[left]]</f>
        <v>-207.07033999999999</v>
      </c>
      <c r="T656" s="1">
        <f>Table2[[#This Row],[y2]]-Table2[[#This Row],[y]]*Table2[[#This Row],[left]]</f>
        <v>151.08985999999999</v>
      </c>
      <c r="U656" s="3">
        <f>Table2[[#This Row],[x2]]+Table2[[#This Row],[x]]*Table2[[#This Row],[dry_line]]</f>
        <v>-210.65150671999999</v>
      </c>
      <c r="V656" s="3">
        <f>Table2[[#This Row],[y2]]+Table2[[#This Row],[y]]*Table2[[#This Row],[dry_line]]</f>
        <v>151.63690208</v>
      </c>
      <c r="W656" s="3">
        <f>Table2[[#This Row],[z2]]+Table2[[#This Row],[z]]*Table2[[#This Row],[dry_line]]</f>
        <v>-0.58832688</v>
      </c>
      <c r="X656" s="3">
        <f>-Table2[[#This Row],[right3]]+Table2[[#This Row],[dry_line]]</f>
        <v>-6.4974000000000007</v>
      </c>
      <c r="Y656" s="3">
        <f>Table2[[#This Row],[left]]+Table2[[#This Row],[dry_line]]</f>
        <v>3.6275999999999997</v>
      </c>
    </row>
    <row r="657" spans="1:25" hidden="1" x14ac:dyDescent="0.25">
      <c r="A657">
        <v>655</v>
      </c>
      <c r="B657" t="b">
        <f>AND(Table2[[#This Row],[Row Labels]]&gt;=Sheet5!$J$43,Table2[[#This Row],[Row Labels]]&lt;=Sheet5!$K$43)</f>
        <v>0</v>
      </c>
      <c r="C657">
        <v>-0.96889999999999998</v>
      </c>
      <c r="D657">
        <f>-Table2[[#This Row],[dry_line]]</f>
        <v>0.96889999999999998</v>
      </c>
      <c r="E657">
        <v>-0.17249999999999999</v>
      </c>
      <c r="F657">
        <v>-0.99829999999999997</v>
      </c>
      <c r="G657">
        <v>3.5299999999999998E-2</v>
      </c>
      <c r="H657">
        <v>4.7100000000000003E-2</v>
      </c>
      <c r="I657">
        <v>-213.00059999999999</v>
      </c>
      <c r="J657">
        <v>146.8844</v>
      </c>
      <c r="K657">
        <v>-0.51049999999999995</v>
      </c>
      <c r="L657">
        <v>2</v>
      </c>
      <c r="M657">
        <v>3271.1739999999991</v>
      </c>
      <c r="N657">
        <f>-Table2[[#This Row],[right3]]</f>
        <v>-5.75</v>
      </c>
      <c r="O657" s="6">
        <v>5.625</v>
      </c>
      <c r="P657" s="7">
        <v>5.75</v>
      </c>
      <c r="Q657">
        <f>Table2[[#This Row],[x2]]+Table2[[#This Row],[x]]*Table2[[#This Row],[right3]]</f>
        <v>-218.740825</v>
      </c>
      <c r="R657">
        <f>Table2[[#This Row],[y2]]+Table2[[#This Row],[y]]*Table2[[#This Row],[right3]]</f>
        <v>147.08737500000001</v>
      </c>
      <c r="S657" s="1">
        <f>Table2[[#This Row],[x2]]-Table2[[#This Row],[x]]*Table2[[#This Row],[left]]</f>
        <v>-207.38516249999998</v>
      </c>
      <c r="T657" s="1">
        <f>Table2[[#This Row],[y2]]-Table2[[#This Row],[y]]*Table2[[#This Row],[left]]</f>
        <v>146.68583749999999</v>
      </c>
      <c r="U657" s="3">
        <f>Table2[[#This Row],[x2]]+Table2[[#This Row],[x]]*Table2[[#This Row],[dry_line]]</f>
        <v>-212.03334712999998</v>
      </c>
      <c r="V657" s="3">
        <f>Table2[[#This Row],[y2]]+Table2[[#This Row],[y]]*Table2[[#This Row],[dry_line]]</f>
        <v>146.85019783000001</v>
      </c>
      <c r="W657" s="3">
        <f>Table2[[#This Row],[z2]]+Table2[[#This Row],[z]]*Table2[[#This Row],[dry_line]]</f>
        <v>-0.55613519</v>
      </c>
      <c r="X657" s="3">
        <f>-Table2[[#This Row],[right3]]+Table2[[#This Row],[dry_line]]</f>
        <v>-6.7188999999999997</v>
      </c>
      <c r="Y657" s="3">
        <f>Table2[[#This Row],[left]]+Table2[[#This Row],[dry_line]]</f>
        <v>4.6561000000000003</v>
      </c>
    </row>
    <row r="658" spans="1:25" hidden="1" x14ac:dyDescent="0.25">
      <c r="A658">
        <v>656</v>
      </c>
      <c r="B658" t="b">
        <f>AND(Table2[[#This Row],[Row Labels]]&gt;=Sheet5!$J$43,Table2[[#This Row],[Row Labels]]&lt;=Sheet5!$K$43)</f>
        <v>0</v>
      </c>
      <c r="C658">
        <v>0.10249999999999999</v>
      </c>
      <c r="D658">
        <f>-Table2[[#This Row],[dry_line]]</f>
        <v>-0.10249999999999999</v>
      </c>
      <c r="E658">
        <v>0.92020000000000002</v>
      </c>
      <c r="F658">
        <v>-0.99770000000000003</v>
      </c>
      <c r="G658">
        <v>-5.3100000000000001E-2</v>
      </c>
      <c r="H658">
        <v>4.1599999999999998E-2</v>
      </c>
      <c r="I658">
        <v>-212.90880000000001</v>
      </c>
      <c r="J658">
        <v>141.81829999999999</v>
      </c>
      <c r="K658">
        <v>-0.52639999999999998</v>
      </c>
      <c r="L658">
        <v>2</v>
      </c>
      <c r="M658">
        <v>3276.2410000000018</v>
      </c>
      <c r="N658">
        <f>-Table2[[#This Row],[right3]]</f>
        <v>-5.4749999999999996</v>
      </c>
      <c r="O658" s="6">
        <v>5.9</v>
      </c>
      <c r="P658" s="7">
        <v>5.4749999999999996</v>
      </c>
      <c r="Q658">
        <f>Table2[[#This Row],[x2]]+Table2[[#This Row],[x]]*Table2[[#This Row],[right3]]</f>
        <v>-218.37120750000003</v>
      </c>
      <c r="R658">
        <f>Table2[[#This Row],[y2]]+Table2[[#This Row],[y]]*Table2[[#This Row],[right3]]</f>
        <v>141.52757750000001</v>
      </c>
      <c r="S658" s="1">
        <f>Table2[[#This Row],[x2]]-Table2[[#This Row],[x]]*Table2[[#This Row],[left]]</f>
        <v>-207.02237000000002</v>
      </c>
      <c r="T658" s="1">
        <f>Table2[[#This Row],[y2]]-Table2[[#This Row],[y]]*Table2[[#This Row],[left]]</f>
        <v>142.13158999999999</v>
      </c>
      <c r="U658" s="3">
        <f>Table2[[#This Row],[x2]]+Table2[[#This Row],[x]]*Table2[[#This Row],[dry_line]]</f>
        <v>-213.01106425</v>
      </c>
      <c r="V658" s="3">
        <f>Table2[[#This Row],[y2]]+Table2[[#This Row],[y]]*Table2[[#This Row],[dry_line]]</f>
        <v>141.81285725000001</v>
      </c>
      <c r="W658" s="3">
        <f>Table2[[#This Row],[z2]]+Table2[[#This Row],[z]]*Table2[[#This Row],[dry_line]]</f>
        <v>-0.52213599999999993</v>
      </c>
      <c r="X658" s="3">
        <f>-Table2[[#This Row],[right3]]+Table2[[#This Row],[dry_line]]</f>
        <v>-5.3724999999999996</v>
      </c>
      <c r="Y658" s="3">
        <f>Table2[[#This Row],[left]]+Table2[[#This Row],[dry_line]]</f>
        <v>6.0025000000000004</v>
      </c>
    </row>
    <row r="659" spans="1:25" hidden="1" x14ac:dyDescent="0.25">
      <c r="A659">
        <v>657</v>
      </c>
      <c r="B659" t="b">
        <f>AND(Table2[[#This Row],[Row Labels]]&gt;=Sheet5!$J$43,Table2[[#This Row],[Row Labels]]&lt;=Sheet5!$K$43)</f>
        <v>0</v>
      </c>
      <c r="C659">
        <v>1.0868</v>
      </c>
      <c r="D659">
        <f>-Table2[[#This Row],[dry_line]]</f>
        <v>-1.0868</v>
      </c>
      <c r="E659">
        <v>1.9918</v>
      </c>
      <c r="F659">
        <v>-0.99370000000000003</v>
      </c>
      <c r="G659">
        <v>-0.1052</v>
      </c>
      <c r="H659">
        <v>3.7699999999999997E-2</v>
      </c>
      <c r="I659">
        <v>-212.4649</v>
      </c>
      <c r="J659">
        <v>136.8049</v>
      </c>
      <c r="K659">
        <v>-0.53500000000000003</v>
      </c>
      <c r="L659">
        <v>2</v>
      </c>
      <c r="M659">
        <v>3281.2740000000013</v>
      </c>
      <c r="N659">
        <f>-Table2[[#This Row],[right3]]</f>
        <v>-5.25</v>
      </c>
      <c r="O659" s="6">
        <v>6.125</v>
      </c>
      <c r="P659" s="7">
        <v>5.25</v>
      </c>
      <c r="Q659">
        <f>Table2[[#This Row],[x2]]+Table2[[#This Row],[x]]*Table2[[#This Row],[right3]]</f>
        <v>-217.681825</v>
      </c>
      <c r="R659">
        <f>Table2[[#This Row],[y2]]+Table2[[#This Row],[y]]*Table2[[#This Row],[right3]]</f>
        <v>136.2526</v>
      </c>
      <c r="S659" s="1">
        <f>Table2[[#This Row],[x2]]-Table2[[#This Row],[x]]*Table2[[#This Row],[left]]</f>
        <v>-206.37848750000001</v>
      </c>
      <c r="T659" s="1">
        <f>Table2[[#This Row],[y2]]-Table2[[#This Row],[y]]*Table2[[#This Row],[left]]</f>
        <v>137.44925000000001</v>
      </c>
      <c r="U659" s="3">
        <f>Table2[[#This Row],[x2]]+Table2[[#This Row],[x]]*Table2[[#This Row],[dry_line]]</f>
        <v>-213.54485316</v>
      </c>
      <c r="V659" s="3">
        <f>Table2[[#This Row],[y2]]+Table2[[#This Row],[y]]*Table2[[#This Row],[dry_line]]</f>
        <v>136.69056864000001</v>
      </c>
      <c r="W659" s="3">
        <f>Table2[[#This Row],[z2]]+Table2[[#This Row],[z]]*Table2[[#This Row],[dry_line]]</f>
        <v>-0.49402764000000005</v>
      </c>
      <c r="X659" s="3">
        <f>-Table2[[#This Row],[right3]]+Table2[[#This Row],[dry_line]]</f>
        <v>-4.1631999999999998</v>
      </c>
      <c r="Y659" s="3">
        <f>Table2[[#This Row],[left]]+Table2[[#This Row],[dry_line]]</f>
        <v>7.2118000000000002</v>
      </c>
    </row>
    <row r="660" spans="1:25" hidden="1" x14ac:dyDescent="0.25">
      <c r="A660">
        <v>658</v>
      </c>
      <c r="B660" t="b">
        <f>AND(Table2[[#This Row],[Row Labels]]&gt;=Sheet5!$J$43,Table2[[#This Row],[Row Labels]]&lt;=Sheet5!$K$43)</f>
        <v>0</v>
      </c>
      <c r="C660">
        <v>1.9278</v>
      </c>
      <c r="D660">
        <f>-Table2[[#This Row],[dry_line]]</f>
        <v>-1.9278</v>
      </c>
      <c r="E660">
        <v>2.8727</v>
      </c>
      <c r="F660">
        <v>-0.99050000000000005</v>
      </c>
      <c r="G660">
        <v>-0.13350000000000001</v>
      </c>
      <c r="H660">
        <v>3.2800000000000003E-2</v>
      </c>
      <c r="I660">
        <v>-211.85050000000001</v>
      </c>
      <c r="J660">
        <v>131.8142</v>
      </c>
      <c r="K660">
        <v>-0.55700000000000005</v>
      </c>
      <c r="L660">
        <v>2</v>
      </c>
      <c r="M660">
        <v>3286.3019999999997</v>
      </c>
      <c r="N660">
        <f>-Table2[[#This Row],[right3]]</f>
        <v>-5.0999999999999996</v>
      </c>
      <c r="O660" s="6">
        <v>6.25</v>
      </c>
      <c r="P660" s="7">
        <v>5.0999999999999996</v>
      </c>
      <c r="Q660">
        <f>Table2[[#This Row],[x2]]+Table2[[#This Row],[x]]*Table2[[#This Row],[right3]]</f>
        <v>-216.90205</v>
      </c>
      <c r="R660">
        <f>Table2[[#This Row],[y2]]+Table2[[#This Row],[y]]*Table2[[#This Row],[right3]]</f>
        <v>131.13335000000001</v>
      </c>
      <c r="S660" s="1">
        <f>Table2[[#This Row],[x2]]-Table2[[#This Row],[x]]*Table2[[#This Row],[left]]</f>
        <v>-205.659875</v>
      </c>
      <c r="T660" s="1">
        <f>Table2[[#This Row],[y2]]-Table2[[#This Row],[y]]*Table2[[#This Row],[left]]</f>
        <v>132.64857499999999</v>
      </c>
      <c r="U660" s="3">
        <f>Table2[[#This Row],[x2]]+Table2[[#This Row],[x]]*Table2[[#This Row],[dry_line]]</f>
        <v>-213.7599859</v>
      </c>
      <c r="V660" s="3">
        <f>Table2[[#This Row],[y2]]+Table2[[#This Row],[y]]*Table2[[#This Row],[dry_line]]</f>
        <v>131.55683869999999</v>
      </c>
      <c r="W660" s="3">
        <f>Table2[[#This Row],[z2]]+Table2[[#This Row],[z]]*Table2[[#This Row],[dry_line]]</f>
        <v>-0.49376816000000007</v>
      </c>
      <c r="X660" s="3">
        <f>-Table2[[#This Row],[right3]]+Table2[[#This Row],[dry_line]]</f>
        <v>-3.1721999999999997</v>
      </c>
      <c r="Y660" s="3">
        <f>Table2[[#This Row],[left]]+Table2[[#This Row],[dry_line]]</f>
        <v>8.1777999999999995</v>
      </c>
    </row>
    <row r="661" spans="1:25" hidden="1" x14ac:dyDescent="0.25">
      <c r="A661">
        <v>659</v>
      </c>
      <c r="B661" t="b">
        <f>AND(Table2[[#This Row],[Row Labels]]&gt;=Sheet5!$J$43,Table2[[#This Row],[Row Labels]]&lt;=Sheet5!$K$43)</f>
        <v>0</v>
      </c>
      <c r="C661">
        <v>2.5026000000000002</v>
      </c>
      <c r="D661">
        <f>-Table2[[#This Row],[dry_line]]</f>
        <v>-2.5026000000000002</v>
      </c>
      <c r="E661">
        <v>3.5125999999999999</v>
      </c>
      <c r="F661">
        <v>-0.98719999999999997</v>
      </c>
      <c r="G661">
        <v>-0.15670000000000001</v>
      </c>
      <c r="H661">
        <v>2.9700000000000001E-2</v>
      </c>
      <c r="I661">
        <v>-211.1155</v>
      </c>
      <c r="J661">
        <v>126.7809</v>
      </c>
      <c r="K661">
        <v>-0.57050000000000001</v>
      </c>
      <c r="L661">
        <v>2</v>
      </c>
      <c r="M661">
        <v>3291.3889999999992</v>
      </c>
      <c r="N661">
        <f>-Table2[[#This Row],[right3]]</f>
        <v>-5.0750000000000002</v>
      </c>
      <c r="O661" s="6">
        <v>6.3</v>
      </c>
      <c r="P661" s="7">
        <v>5.0750000000000002</v>
      </c>
      <c r="Q661">
        <f>Table2[[#This Row],[x2]]+Table2[[#This Row],[x]]*Table2[[#This Row],[right3]]</f>
        <v>-216.12554</v>
      </c>
      <c r="R661">
        <f>Table2[[#This Row],[y2]]+Table2[[#This Row],[y]]*Table2[[#This Row],[right3]]</f>
        <v>125.9856475</v>
      </c>
      <c r="S661" s="1">
        <f>Table2[[#This Row],[x2]]-Table2[[#This Row],[x]]*Table2[[#This Row],[left]]</f>
        <v>-204.89614</v>
      </c>
      <c r="T661" s="1">
        <f>Table2[[#This Row],[y2]]-Table2[[#This Row],[y]]*Table2[[#This Row],[left]]</f>
        <v>127.76811000000001</v>
      </c>
      <c r="U661" s="3">
        <f>Table2[[#This Row],[x2]]+Table2[[#This Row],[x]]*Table2[[#This Row],[dry_line]]</f>
        <v>-213.58606671999999</v>
      </c>
      <c r="V661" s="3">
        <f>Table2[[#This Row],[y2]]+Table2[[#This Row],[y]]*Table2[[#This Row],[dry_line]]</f>
        <v>126.38874258</v>
      </c>
      <c r="W661" s="3">
        <f>Table2[[#This Row],[z2]]+Table2[[#This Row],[z]]*Table2[[#This Row],[dry_line]]</f>
        <v>-0.49617277999999998</v>
      </c>
      <c r="X661" s="3">
        <f>-Table2[[#This Row],[right3]]+Table2[[#This Row],[dry_line]]</f>
        <v>-2.5724</v>
      </c>
      <c r="Y661" s="3">
        <f>Table2[[#This Row],[left]]+Table2[[#This Row],[dry_line]]</f>
        <v>8.8026</v>
      </c>
    </row>
    <row r="662" spans="1:25" hidden="1" x14ac:dyDescent="0.25">
      <c r="A662">
        <v>660</v>
      </c>
      <c r="B662" t="b">
        <f>AND(Table2[[#This Row],[Row Labels]]&gt;=Sheet5!$J$43,Table2[[#This Row],[Row Labels]]&lt;=Sheet5!$K$43)</f>
        <v>0</v>
      </c>
      <c r="C662">
        <v>2.8271000000000002</v>
      </c>
      <c r="D662">
        <f>-Table2[[#This Row],[dry_line]]</f>
        <v>-2.8271000000000002</v>
      </c>
      <c r="E662">
        <v>3.9916</v>
      </c>
      <c r="F662">
        <v>-0.98329999999999995</v>
      </c>
      <c r="G662">
        <v>-0.1802</v>
      </c>
      <c r="H662">
        <v>2.6499999999999999E-2</v>
      </c>
      <c r="I662">
        <v>-210.25030000000001</v>
      </c>
      <c r="J662">
        <v>121.7312</v>
      </c>
      <c r="K662">
        <v>-0.57550000000000001</v>
      </c>
      <c r="L662">
        <v>2</v>
      </c>
      <c r="M662">
        <v>3296.5119999999988</v>
      </c>
      <c r="N662">
        <f>-Table2[[#This Row],[right3]]</f>
        <v>-5.15</v>
      </c>
      <c r="O662" s="6">
        <v>6.2249999999999996</v>
      </c>
      <c r="P662" s="7">
        <v>5.15</v>
      </c>
      <c r="Q662">
        <f>Table2[[#This Row],[x2]]+Table2[[#This Row],[x]]*Table2[[#This Row],[right3]]</f>
        <v>-215.31429500000002</v>
      </c>
      <c r="R662">
        <f>Table2[[#This Row],[y2]]+Table2[[#This Row],[y]]*Table2[[#This Row],[right3]]</f>
        <v>120.80316999999999</v>
      </c>
      <c r="S662" s="1">
        <f>Table2[[#This Row],[x2]]-Table2[[#This Row],[x]]*Table2[[#This Row],[left]]</f>
        <v>-204.12925750000002</v>
      </c>
      <c r="T662" s="1">
        <f>Table2[[#This Row],[y2]]-Table2[[#This Row],[y]]*Table2[[#This Row],[left]]</f>
        <v>122.85294500000001</v>
      </c>
      <c r="U662" s="3">
        <f>Table2[[#This Row],[x2]]+Table2[[#This Row],[x]]*Table2[[#This Row],[dry_line]]</f>
        <v>-213.03018743000001</v>
      </c>
      <c r="V662" s="3">
        <f>Table2[[#This Row],[y2]]+Table2[[#This Row],[y]]*Table2[[#This Row],[dry_line]]</f>
        <v>121.22175658</v>
      </c>
      <c r="W662" s="3">
        <f>Table2[[#This Row],[z2]]+Table2[[#This Row],[z]]*Table2[[#This Row],[dry_line]]</f>
        <v>-0.50058184999999999</v>
      </c>
      <c r="X662" s="3">
        <f>-Table2[[#This Row],[right3]]+Table2[[#This Row],[dry_line]]</f>
        <v>-2.3229000000000002</v>
      </c>
      <c r="Y662" s="3">
        <f>Table2[[#This Row],[left]]+Table2[[#This Row],[dry_line]]</f>
        <v>9.0520999999999994</v>
      </c>
    </row>
    <row r="663" spans="1:25" hidden="1" x14ac:dyDescent="0.25">
      <c r="A663">
        <v>661</v>
      </c>
      <c r="B663" t="b">
        <f>AND(Table2[[#This Row],[Row Labels]]&gt;=Sheet5!$J$43,Table2[[#This Row],[Row Labels]]&lt;=Sheet5!$K$43)</f>
        <v>0</v>
      </c>
      <c r="C663">
        <v>2.9363000000000001</v>
      </c>
      <c r="D663">
        <f>-Table2[[#This Row],[dry_line]]</f>
        <v>-2.9363000000000001</v>
      </c>
      <c r="E663">
        <v>4.4009999999999998</v>
      </c>
      <c r="F663">
        <v>-0.97989999999999999</v>
      </c>
      <c r="G663">
        <v>-0.1981</v>
      </c>
      <c r="H663">
        <v>2.3E-2</v>
      </c>
      <c r="I663">
        <v>-209.28970000000001</v>
      </c>
      <c r="J663">
        <v>116.8176</v>
      </c>
      <c r="K663">
        <v>-0.57189999999999996</v>
      </c>
      <c r="L663">
        <v>2</v>
      </c>
      <c r="M663">
        <v>3301.5190000000002</v>
      </c>
      <c r="N663">
        <f>-Table2[[#This Row],[right3]]</f>
        <v>-5.35</v>
      </c>
      <c r="O663" s="6">
        <v>6.05</v>
      </c>
      <c r="P663" s="7">
        <v>5.35</v>
      </c>
      <c r="Q663">
        <f>Table2[[#This Row],[x2]]+Table2[[#This Row],[x]]*Table2[[#This Row],[right3]]</f>
        <v>-214.53216500000002</v>
      </c>
      <c r="R663">
        <f>Table2[[#This Row],[y2]]+Table2[[#This Row],[y]]*Table2[[#This Row],[right3]]</f>
        <v>115.75776499999999</v>
      </c>
      <c r="S663" s="1">
        <f>Table2[[#This Row],[x2]]-Table2[[#This Row],[x]]*Table2[[#This Row],[left]]</f>
        <v>-203.36130500000002</v>
      </c>
      <c r="T663" s="1">
        <f>Table2[[#This Row],[y2]]-Table2[[#This Row],[y]]*Table2[[#This Row],[left]]</f>
        <v>118.016105</v>
      </c>
      <c r="U663" s="3">
        <f>Table2[[#This Row],[x2]]+Table2[[#This Row],[x]]*Table2[[#This Row],[dry_line]]</f>
        <v>-212.16698037</v>
      </c>
      <c r="V663" s="3">
        <f>Table2[[#This Row],[y2]]+Table2[[#This Row],[y]]*Table2[[#This Row],[dry_line]]</f>
        <v>116.23591897</v>
      </c>
      <c r="W663" s="3">
        <f>Table2[[#This Row],[z2]]+Table2[[#This Row],[z]]*Table2[[#This Row],[dry_line]]</f>
        <v>-0.50436510000000001</v>
      </c>
      <c r="X663" s="3">
        <f>-Table2[[#This Row],[right3]]+Table2[[#This Row],[dry_line]]</f>
        <v>-2.4136999999999995</v>
      </c>
      <c r="Y663" s="3">
        <f>Table2[[#This Row],[left]]+Table2[[#This Row],[dry_line]]</f>
        <v>8.9863</v>
      </c>
    </row>
    <row r="664" spans="1:25" hidden="1" x14ac:dyDescent="0.25">
      <c r="A664">
        <v>662</v>
      </c>
      <c r="B664" t="b">
        <f>AND(Table2[[#This Row],[Row Labels]]&gt;=Sheet5!$J$43,Table2[[#This Row],[Row Labels]]&lt;=Sheet5!$K$43)</f>
        <v>0</v>
      </c>
      <c r="C664">
        <v>2.8102999999999998</v>
      </c>
      <c r="D664">
        <f>-Table2[[#This Row],[dry_line]]</f>
        <v>-2.8102999999999998</v>
      </c>
      <c r="E664">
        <v>4.7664999999999997</v>
      </c>
      <c r="F664">
        <v>-0.97850000000000004</v>
      </c>
      <c r="G664">
        <v>-0.20549999999999999</v>
      </c>
      <c r="H664">
        <v>1.9E-2</v>
      </c>
      <c r="I664">
        <v>-208.24250000000001</v>
      </c>
      <c r="J664">
        <v>111.8022</v>
      </c>
      <c r="K664">
        <v>-0.54930000000000001</v>
      </c>
      <c r="L664">
        <v>2</v>
      </c>
      <c r="M664">
        <v>3306.6419999999998</v>
      </c>
      <c r="N664">
        <f>-Table2[[#This Row],[right3]]</f>
        <v>-5.6</v>
      </c>
      <c r="O664" s="6">
        <v>5.8250000000000002</v>
      </c>
      <c r="P664" s="7">
        <v>5.6</v>
      </c>
      <c r="Q664">
        <f>Table2[[#This Row],[x2]]+Table2[[#This Row],[x]]*Table2[[#This Row],[right3]]</f>
        <v>-213.72210000000001</v>
      </c>
      <c r="R664">
        <f>Table2[[#This Row],[y2]]+Table2[[#This Row],[y]]*Table2[[#This Row],[right3]]</f>
        <v>110.6514</v>
      </c>
      <c r="S664" s="1">
        <f>Table2[[#This Row],[x2]]-Table2[[#This Row],[x]]*Table2[[#This Row],[left]]</f>
        <v>-202.54273750000002</v>
      </c>
      <c r="T664" s="1">
        <f>Table2[[#This Row],[y2]]-Table2[[#This Row],[y]]*Table2[[#This Row],[left]]</f>
        <v>112.99923749999999</v>
      </c>
      <c r="U664" s="3">
        <f>Table2[[#This Row],[x2]]+Table2[[#This Row],[x]]*Table2[[#This Row],[dry_line]]</f>
        <v>-210.99237855000001</v>
      </c>
      <c r="V664" s="3">
        <f>Table2[[#This Row],[y2]]+Table2[[#This Row],[y]]*Table2[[#This Row],[dry_line]]</f>
        <v>111.22468334999999</v>
      </c>
      <c r="W664" s="3">
        <f>Table2[[#This Row],[z2]]+Table2[[#This Row],[z]]*Table2[[#This Row],[dry_line]]</f>
        <v>-0.49590430000000002</v>
      </c>
      <c r="X664" s="3">
        <f>-Table2[[#This Row],[right3]]+Table2[[#This Row],[dry_line]]</f>
        <v>-2.7896999999999998</v>
      </c>
      <c r="Y664" s="3">
        <f>Table2[[#This Row],[left]]+Table2[[#This Row],[dry_line]]</f>
        <v>8.6353000000000009</v>
      </c>
    </row>
    <row r="665" spans="1:25" hidden="1" x14ac:dyDescent="0.25">
      <c r="A665">
        <v>663</v>
      </c>
      <c r="B665" t="b">
        <f>AND(Table2[[#This Row],[Row Labels]]&gt;=Sheet5!$J$43,Table2[[#This Row],[Row Labels]]&lt;=Sheet5!$K$43)</f>
        <v>0</v>
      </c>
      <c r="C665">
        <v>2.5952999999999999</v>
      </c>
      <c r="D665">
        <f>-Table2[[#This Row],[dry_line]]</f>
        <v>-2.5952999999999999</v>
      </c>
      <c r="E665">
        <v>5.0621</v>
      </c>
      <c r="F665">
        <v>-0.97889999999999999</v>
      </c>
      <c r="G665">
        <v>-0.20369999999999999</v>
      </c>
      <c r="H665">
        <v>1.47E-2</v>
      </c>
      <c r="I665">
        <v>-207.18950000000001</v>
      </c>
      <c r="J665">
        <v>106.821</v>
      </c>
      <c r="K665">
        <v>-0.52370000000000005</v>
      </c>
      <c r="L665">
        <v>2</v>
      </c>
      <c r="M665">
        <v>3311.7330000000002</v>
      </c>
      <c r="N665">
        <f>-Table2[[#This Row],[right3]]</f>
        <v>-5.875</v>
      </c>
      <c r="O665" s="6">
        <v>5.5750000000000002</v>
      </c>
      <c r="P665" s="7">
        <v>5.875</v>
      </c>
      <c r="Q665">
        <f>Table2[[#This Row],[x2]]+Table2[[#This Row],[x]]*Table2[[#This Row],[right3]]</f>
        <v>-212.9405375</v>
      </c>
      <c r="R665">
        <f>Table2[[#This Row],[y2]]+Table2[[#This Row],[y]]*Table2[[#This Row],[right3]]</f>
        <v>105.6242625</v>
      </c>
      <c r="S665" s="1">
        <f>Table2[[#This Row],[x2]]-Table2[[#This Row],[x]]*Table2[[#This Row],[left]]</f>
        <v>-201.73213250000001</v>
      </c>
      <c r="T665" s="1">
        <f>Table2[[#This Row],[y2]]-Table2[[#This Row],[y]]*Table2[[#This Row],[left]]</f>
        <v>107.9566275</v>
      </c>
      <c r="U665" s="3">
        <f>Table2[[#This Row],[x2]]+Table2[[#This Row],[x]]*Table2[[#This Row],[dry_line]]</f>
        <v>-209.73003917</v>
      </c>
      <c r="V665" s="3">
        <f>Table2[[#This Row],[y2]]+Table2[[#This Row],[y]]*Table2[[#This Row],[dry_line]]</f>
        <v>106.29233739</v>
      </c>
      <c r="W665" s="3">
        <f>Table2[[#This Row],[z2]]+Table2[[#This Row],[z]]*Table2[[#This Row],[dry_line]]</f>
        <v>-0.48554909000000007</v>
      </c>
      <c r="X665" s="3">
        <f>-Table2[[#This Row],[right3]]+Table2[[#This Row],[dry_line]]</f>
        <v>-3.2797000000000001</v>
      </c>
      <c r="Y665" s="3">
        <f>Table2[[#This Row],[left]]+Table2[[#This Row],[dry_line]]</f>
        <v>8.170300000000001</v>
      </c>
    </row>
    <row r="666" spans="1:25" hidden="1" x14ac:dyDescent="0.25">
      <c r="A666">
        <v>664</v>
      </c>
      <c r="B666" t="b">
        <f>AND(Table2[[#This Row],[Row Labels]]&gt;=Sheet5!$J$43,Table2[[#This Row],[Row Labels]]&lt;=Sheet5!$K$43)</f>
        <v>0</v>
      </c>
      <c r="C666">
        <v>2.2744</v>
      </c>
      <c r="D666">
        <f>-Table2[[#This Row],[dry_line]]</f>
        <v>-2.2744</v>
      </c>
      <c r="E666">
        <v>5.2451999999999996</v>
      </c>
      <c r="F666">
        <v>-0.98040000000000005</v>
      </c>
      <c r="G666">
        <v>-0.19670000000000001</v>
      </c>
      <c r="H666">
        <v>1.15E-2</v>
      </c>
      <c r="I666">
        <v>-206.1782</v>
      </c>
      <c r="J666">
        <v>101.8873</v>
      </c>
      <c r="K666">
        <v>-0.49459999999999998</v>
      </c>
      <c r="L666">
        <v>2</v>
      </c>
      <c r="M666">
        <v>3316.7700000000004</v>
      </c>
      <c r="N666">
        <f>-Table2[[#This Row],[right3]]</f>
        <v>-6.1</v>
      </c>
      <c r="O666" s="6">
        <v>5.375</v>
      </c>
      <c r="P666" s="7">
        <v>6.1</v>
      </c>
      <c r="Q666">
        <f>Table2[[#This Row],[x2]]+Table2[[#This Row],[x]]*Table2[[#This Row],[right3]]</f>
        <v>-212.15863999999999</v>
      </c>
      <c r="R666">
        <f>Table2[[#This Row],[y2]]+Table2[[#This Row],[y]]*Table2[[#This Row],[right3]]</f>
        <v>100.68742999999999</v>
      </c>
      <c r="S666" s="1">
        <f>Table2[[#This Row],[x2]]-Table2[[#This Row],[x]]*Table2[[#This Row],[left]]</f>
        <v>-200.90854999999999</v>
      </c>
      <c r="T666" s="1">
        <f>Table2[[#This Row],[y2]]-Table2[[#This Row],[y]]*Table2[[#This Row],[left]]</f>
        <v>102.94456249999999</v>
      </c>
      <c r="U666" s="3">
        <f>Table2[[#This Row],[x2]]+Table2[[#This Row],[x]]*Table2[[#This Row],[dry_line]]</f>
        <v>-208.40802176</v>
      </c>
      <c r="V666" s="3">
        <f>Table2[[#This Row],[y2]]+Table2[[#This Row],[y]]*Table2[[#This Row],[dry_line]]</f>
        <v>101.43992552</v>
      </c>
      <c r="W666" s="3">
        <f>Table2[[#This Row],[z2]]+Table2[[#This Row],[z]]*Table2[[#This Row],[dry_line]]</f>
        <v>-0.46844439999999998</v>
      </c>
      <c r="X666" s="3">
        <f>-Table2[[#This Row],[right3]]+Table2[[#This Row],[dry_line]]</f>
        <v>-3.8255999999999997</v>
      </c>
      <c r="Y666" s="3">
        <f>Table2[[#This Row],[left]]+Table2[[#This Row],[dry_line]]</f>
        <v>7.6494</v>
      </c>
    </row>
    <row r="667" spans="1:25" hidden="1" x14ac:dyDescent="0.25">
      <c r="A667">
        <v>665</v>
      </c>
      <c r="B667" t="b">
        <f>AND(Table2[[#This Row],[Row Labels]]&gt;=Sheet5!$J$43,Table2[[#This Row],[Row Labels]]&lt;=Sheet5!$K$43)</f>
        <v>0</v>
      </c>
      <c r="C667">
        <v>1.9944999999999999</v>
      </c>
      <c r="D667">
        <f>-Table2[[#This Row],[dry_line]]</f>
        <v>-1.9944999999999999</v>
      </c>
      <c r="E667">
        <v>5.2956000000000003</v>
      </c>
      <c r="F667">
        <v>-0.98209999999999997</v>
      </c>
      <c r="G667">
        <v>-0.18840000000000001</v>
      </c>
      <c r="H667">
        <v>7.4999999999999997E-3</v>
      </c>
      <c r="I667">
        <v>-205.20769999999999</v>
      </c>
      <c r="J667">
        <v>96.948099999999997</v>
      </c>
      <c r="K667">
        <v>-0.44790000000000002</v>
      </c>
      <c r="L667">
        <v>2</v>
      </c>
      <c r="M667">
        <v>3321.8040000000001</v>
      </c>
      <c r="N667">
        <f>-Table2[[#This Row],[right3]]</f>
        <v>-6.2750000000000004</v>
      </c>
      <c r="O667" s="6">
        <v>5.2</v>
      </c>
      <c r="P667" s="7">
        <v>6.2750000000000004</v>
      </c>
      <c r="Q667">
        <f>Table2[[#This Row],[x2]]+Table2[[#This Row],[x]]*Table2[[#This Row],[right3]]</f>
        <v>-211.37037749999999</v>
      </c>
      <c r="R667">
        <f>Table2[[#This Row],[y2]]+Table2[[#This Row],[y]]*Table2[[#This Row],[right3]]</f>
        <v>95.765889999999999</v>
      </c>
      <c r="S667" s="1">
        <f>Table2[[#This Row],[x2]]-Table2[[#This Row],[x]]*Table2[[#This Row],[left]]</f>
        <v>-200.10077999999999</v>
      </c>
      <c r="T667" s="1">
        <f>Table2[[#This Row],[y2]]-Table2[[#This Row],[y]]*Table2[[#This Row],[left]]</f>
        <v>97.927779999999998</v>
      </c>
      <c r="U667" s="3">
        <f>Table2[[#This Row],[x2]]+Table2[[#This Row],[x]]*Table2[[#This Row],[dry_line]]</f>
        <v>-207.16649844999998</v>
      </c>
      <c r="V667" s="3">
        <f>Table2[[#This Row],[y2]]+Table2[[#This Row],[y]]*Table2[[#This Row],[dry_line]]</f>
        <v>96.572336199999995</v>
      </c>
      <c r="W667" s="3">
        <f>Table2[[#This Row],[z2]]+Table2[[#This Row],[z]]*Table2[[#This Row],[dry_line]]</f>
        <v>-0.43294125</v>
      </c>
      <c r="X667" s="3">
        <f>-Table2[[#This Row],[right3]]+Table2[[#This Row],[dry_line]]</f>
        <v>-4.2805</v>
      </c>
      <c r="Y667" s="3">
        <f>Table2[[#This Row],[left]]+Table2[[#This Row],[dry_line]]</f>
        <v>7.1944999999999997</v>
      </c>
    </row>
    <row r="668" spans="1:25" hidden="1" x14ac:dyDescent="0.25">
      <c r="A668">
        <v>666</v>
      </c>
      <c r="B668" t="b">
        <f>AND(Table2[[#This Row],[Row Labels]]&gt;=Sheet5!$J$43,Table2[[#This Row],[Row Labels]]&lt;=Sheet5!$K$43)</f>
        <v>0</v>
      </c>
      <c r="C668">
        <v>1.7344999999999999</v>
      </c>
      <c r="D668">
        <f>-Table2[[#This Row],[dry_line]]</f>
        <v>-1.7344999999999999</v>
      </c>
      <c r="E668">
        <v>5.1825999999999999</v>
      </c>
      <c r="F668">
        <v>-0.98350000000000004</v>
      </c>
      <c r="G668">
        <v>-0.1807</v>
      </c>
      <c r="H668">
        <v>3.5000000000000001E-3</v>
      </c>
      <c r="I668">
        <v>-204.28460000000001</v>
      </c>
      <c r="J668">
        <v>92.018799999999999</v>
      </c>
      <c r="K668">
        <v>-0.40339999999999998</v>
      </c>
      <c r="L668">
        <v>2</v>
      </c>
      <c r="M668">
        <v>3326.8189999999995</v>
      </c>
      <c r="N668">
        <f>-Table2[[#This Row],[right3]]</f>
        <v>-6.4249999999999998</v>
      </c>
      <c r="O668" s="6">
        <v>5.0750000000000002</v>
      </c>
      <c r="P668" s="7">
        <v>6.4249999999999998</v>
      </c>
      <c r="Q668">
        <f>Table2[[#This Row],[x2]]+Table2[[#This Row],[x]]*Table2[[#This Row],[right3]]</f>
        <v>-210.6035875</v>
      </c>
      <c r="R668">
        <f>Table2[[#This Row],[y2]]+Table2[[#This Row],[y]]*Table2[[#This Row],[right3]]</f>
        <v>90.857802500000005</v>
      </c>
      <c r="S668" s="1">
        <f>Table2[[#This Row],[x2]]-Table2[[#This Row],[x]]*Table2[[#This Row],[left]]</f>
        <v>-199.29333750000001</v>
      </c>
      <c r="T668" s="1">
        <f>Table2[[#This Row],[y2]]-Table2[[#This Row],[y]]*Table2[[#This Row],[left]]</f>
        <v>92.935852499999996</v>
      </c>
      <c r="U668" s="3">
        <f>Table2[[#This Row],[x2]]+Table2[[#This Row],[x]]*Table2[[#This Row],[dry_line]]</f>
        <v>-205.99048075000002</v>
      </c>
      <c r="V668" s="3">
        <f>Table2[[#This Row],[y2]]+Table2[[#This Row],[y]]*Table2[[#This Row],[dry_line]]</f>
        <v>91.705375849999996</v>
      </c>
      <c r="W668" s="3">
        <f>Table2[[#This Row],[z2]]+Table2[[#This Row],[z]]*Table2[[#This Row],[dry_line]]</f>
        <v>-0.39732924999999997</v>
      </c>
      <c r="X668" s="3">
        <f>-Table2[[#This Row],[right3]]+Table2[[#This Row],[dry_line]]</f>
        <v>-4.6905000000000001</v>
      </c>
      <c r="Y668" s="3">
        <f>Table2[[#This Row],[left]]+Table2[[#This Row],[dry_line]]</f>
        <v>6.8094999999999999</v>
      </c>
    </row>
    <row r="669" spans="1:25" hidden="1" x14ac:dyDescent="0.25">
      <c r="A669">
        <v>667</v>
      </c>
      <c r="B669" t="b">
        <f>AND(Table2[[#This Row],[Row Labels]]&gt;=Sheet5!$J$43,Table2[[#This Row],[Row Labels]]&lt;=Sheet5!$K$43)</f>
        <v>0</v>
      </c>
      <c r="C669">
        <v>1.4869000000000001</v>
      </c>
      <c r="D669">
        <f>-Table2[[#This Row],[dry_line]]</f>
        <v>-1.4869000000000001</v>
      </c>
      <c r="E669">
        <v>4.9241000000000001</v>
      </c>
      <c r="F669">
        <v>-0.98429999999999995</v>
      </c>
      <c r="G669">
        <v>-0.17630000000000001</v>
      </c>
      <c r="H669">
        <v>1.2999999999999999E-3</v>
      </c>
      <c r="I669">
        <v>-203.38659999999999</v>
      </c>
      <c r="J669">
        <v>87.039500000000004</v>
      </c>
      <c r="K669">
        <v>-0.35580000000000001</v>
      </c>
      <c r="L669">
        <v>2</v>
      </c>
      <c r="M669">
        <v>3331.8790000000008</v>
      </c>
      <c r="N669">
        <f>-Table2[[#This Row],[right3]]</f>
        <v>-6.2249999999999996</v>
      </c>
      <c r="O669" s="6">
        <v>5</v>
      </c>
      <c r="P669" s="7">
        <v>6.2249999999999996</v>
      </c>
      <c r="Q669">
        <f>Table2[[#This Row],[x2]]+Table2[[#This Row],[x]]*Table2[[#This Row],[right3]]</f>
        <v>-209.51386749999998</v>
      </c>
      <c r="R669">
        <f>Table2[[#This Row],[y2]]+Table2[[#This Row],[y]]*Table2[[#This Row],[right3]]</f>
        <v>85.94203250000001</v>
      </c>
      <c r="S669" s="1">
        <f>Table2[[#This Row],[x2]]-Table2[[#This Row],[x]]*Table2[[#This Row],[left]]</f>
        <v>-198.46509999999998</v>
      </c>
      <c r="T669" s="1">
        <f>Table2[[#This Row],[y2]]-Table2[[#This Row],[y]]*Table2[[#This Row],[left]]</f>
        <v>87.921000000000006</v>
      </c>
      <c r="U669" s="3">
        <f>Table2[[#This Row],[x2]]+Table2[[#This Row],[x]]*Table2[[#This Row],[dry_line]]</f>
        <v>-204.85015566999999</v>
      </c>
      <c r="V669" s="3">
        <f>Table2[[#This Row],[y2]]+Table2[[#This Row],[y]]*Table2[[#This Row],[dry_line]]</f>
        <v>86.777359529999998</v>
      </c>
      <c r="W669" s="3">
        <f>Table2[[#This Row],[z2]]+Table2[[#This Row],[z]]*Table2[[#This Row],[dry_line]]</f>
        <v>-0.35386703000000003</v>
      </c>
      <c r="X669" s="3">
        <f>-Table2[[#This Row],[right3]]+Table2[[#This Row],[dry_line]]</f>
        <v>-4.7380999999999993</v>
      </c>
      <c r="Y669" s="3">
        <f>Table2[[#This Row],[left]]+Table2[[#This Row],[dry_line]]</f>
        <v>6.4869000000000003</v>
      </c>
    </row>
    <row r="670" spans="1:25" hidden="1" x14ac:dyDescent="0.25">
      <c r="A670">
        <v>668</v>
      </c>
      <c r="B670" t="b">
        <f>AND(Table2[[#This Row],[Row Labels]]&gt;=Sheet5!$J$43,Table2[[#This Row],[Row Labels]]&lt;=Sheet5!$K$43)</f>
        <v>0</v>
      </c>
      <c r="C670">
        <v>1.2298</v>
      </c>
      <c r="D670">
        <f>-Table2[[#This Row],[dry_line]]</f>
        <v>-1.2298</v>
      </c>
      <c r="E670">
        <v>4.6092000000000004</v>
      </c>
      <c r="F670">
        <v>-0.98450000000000004</v>
      </c>
      <c r="G670">
        <v>-0.17549999999999999</v>
      </c>
      <c r="H670">
        <v>4.0000000000000002E-4</v>
      </c>
      <c r="I670">
        <v>-202.4862</v>
      </c>
      <c r="J670">
        <v>81.975700000000003</v>
      </c>
      <c r="K670">
        <v>-0.30049999999999999</v>
      </c>
      <c r="L670">
        <v>2</v>
      </c>
      <c r="M670">
        <v>3337.0220000000008</v>
      </c>
      <c r="N670">
        <f>-Table2[[#This Row],[right3]]</f>
        <v>-5.6</v>
      </c>
      <c r="O670" s="6">
        <v>4.9249999999999998</v>
      </c>
      <c r="P670" s="7">
        <v>5.6</v>
      </c>
      <c r="Q670">
        <f>Table2[[#This Row],[x2]]+Table2[[#This Row],[x]]*Table2[[#This Row],[right3]]</f>
        <v>-207.99940000000001</v>
      </c>
      <c r="R670">
        <f>Table2[[#This Row],[y2]]+Table2[[#This Row],[y]]*Table2[[#This Row],[right3]]</f>
        <v>80.992900000000006</v>
      </c>
      <c r="S670" s="1">
        <f>Table2[[#This Row],[x2]]-Table2[[#This Row],[x]]*Table2[[#This Row],[left]]</f>
        <v>-197.63753750000001</v>
      </c>
      <c r="T670" s="1">
        <f>Table2[[#This Row],[y2]]-Table2[[#This Row],[y]]*Table2[[#This Row],[left]]</f>
        <v>82.840037500000008</v>
      </c>
      <c r="U670" s="3">
        <f>Table2[[#This Row],[x2]]+Table2[[#This Row],[x]]*Table2[[#This Row],[dry_line]]</f>
        <v>-203.69693809999998</v>
      </c>
      <c r="V670" s="3">
        <f>Table2[[#This Row],[y2]]+Table2[[#This Row],[y]]*Table2[[#This Row],[dry_line]]</f>
        <v>81.759870100000001</v>
      </c>
      <c r="W670" s="3">
        <f>Table2[[#This Row],[z2]]+Table2[[#This Row],[z]]*Table2[[#This Row],[dry_line]]</f>
        <v>-0.30000808000000001</v>
      </c>
      <c r="X670" s="3">
        <f>-Table2[[#This Row],[right3]]+Table2[[#This Row],[dry_line]]</f>
        <v>-4.3701999999999996</v>
      </c>
      <c r="Y670" s="3">
        <f>Table2[[#This Row],[left]]+Table2[[#This Row],[dry_line]]</f>
        <v>6.1547999999999998</v>
      </c>
    </row>
    <row r="671" spans="1:25" hidden="1" x14ac:dyDescent="0.25">
      <c r="A671">
        <v>669</v>
      </c>
      <c r="B671" t="b">
        <f>AND(Table2[[#This Row],[Row Labels]]&gt;=Sheet5!$J$43,Table2[[#This Row],[Row Labels]]&lt;=Sheet5!$K$43)</f>
        <v>0</v>
      </c>
      <c r="C671">
        <v>0.99109999999999998</v>
      </c>
      <c r="D671">
        <f>-Table2[[#This Row],[dry_line]]</f>
        <v>-0.99109999999999998</v>
      </c>
      <c r="E671">
        <v>4.3064999999999998</v>
      </c>
      <c r="F671">
        <v>-0.98440000000000005</v>
      </c>
      <c r="G671">
        <v>-0.17599999999999999</v>
      </c>
      <c r="H671">
        <v>-4.0000000000000002E-4</v>
      </c>
      <c r="I671">
        <v>-201.5522</v>
      </c>
      <c r="J671">
        <v>76.751300000000001</v>
      </c>
      <c r="K671">
        <v>-0.24060000000000001</v>
      </c>
      <c r="L671">
        <v>2</v>
      </c>
      <c r="M671">
        <v>3342.3300000000017</v>
      </c>
      <c r="N671">
        <f>-Table2[[#This Row],[right3]]</f>
        <v>-5.7</v>
      </c>
      <c r="O671" s="6">
        <v>4.8499999999999996</v>
      </c>
      <c r="P671" s="7">
        <v>5.7</v>
      </c>
      <c r="Q671">
        <f>Table2[[#This Row],[x2]]+Table2[[#This Row],[x]]*Table2[[#This Row],[right3]]</f>
        <v>-207.16327999999999</v>
      </c>
      <c r="R671">
        <f>Table2[[#This Row],[y2]]+Table2[[#This Row],[y]]*Table2[[#This Row],[right3]]</f>
        <v>75.748099999999994</v>
      </c>
      <c r="S671" s="1">
        <f>Table2[[#This Row],[x2]]-Table2[[#This Row],[x]]*Table2[[#This Row],[left]]</f>
        <v>-196.77786</v>
      </c>
      <c r="T671" s="1">
        <f>Table2[[#This Row],[y2]]-Table2[[#This Row],[y]]*Table2[[#This Row],[left]]</f>
        <v>77.604900000000001</v>
      </c>
      <c r="U671" s="3">
        <f>Table2[[#This Row],[x2]]+Table2[[#This Row],[x]]*Table2[[#This Row],[dry_line]]</f>
        <v>-202.52783883999999</v>
      </c>
      <c r="V671" s="3">
        <f>Table2[[#This Row],[y2]]+Table2[[#This Row],[y]]*Table2[[#This Row],[dry_line]]</f>
        <v>76.5768664</v>
      </c>
      <c r="W671" s="3">
        <f>Table2[[#This Row],[z2]]+Table2[[#This Row],[z]]*Table2[[#This Row],[dry_line]]</f>
        <v>-0.24099644000000001</v>
      </c>
      <c r="X671" s="3">
        <f>-Table2[[#This Row],[right3]]+Table2[[#This Row],[dry_line]]</f>
        <v>-4.7088999999999999</v>
      </c>
      <c r="Y671" s="3">
        <f>Table2[[#This Row],[left]]+Table2[[#This Row],[dry_line]]</f>
        <v>5.8411</v>
      </c>
    </row>
    <row r="672" spans="1:25" hidden="1" x14ac:dyDescent="0.25">
      <c r="A672">
        <v>670</v>
      </c>
      <c r="B672" t="b">
        <f>AND(Table2[[#This Row],[Row Labels]]&gt;=Sheet5!$J$43,Table2[[#This Row],[Row Labels]]&lt;=Sheet5!$K$43)</f>
        <v>0</v>
      </c>
      <c r="C672">
        <v>0.76529999999999998</v>
      </c>
      <c r="D672">
        <f>-Table2[[#This Row],[dry_line]]</f>
        <v>-0.76529999999999998</v>
      </c>
      <c r="E672">
        <v>4.0559000000000003</v>
      </c>
      <c r="F672">
        <v>-0.98470000000000002</v>
      </c>
      <c r="G672">
        <v>-0.17419999999999999</v>
      </c>
      <c r="H672">
        <v>-2.0000000000000001E-4</v>
      </c>
      <c r="I672">
        <v>-200.67250000000001</v>
      </c>
      <c r="J672">
        <v>71.828900000000004</v>
      </c>
      <c r="K672">
        <v>-0.18629999999999999</v>
      </c>
      <c r="L672">
        <v>2</v>
      </c>
      <c r="M672">
        <v>3347.3309999999983</v>
      </c>
      <c r="N672">
        <f>-Table2[[#This Row],[right3]]</f>
        <v>-5.8</v>
      </c>
      <c r="O672" s="6">
        <v>4.75</v>
      </c>
      <c r="P672" s="7">
        <v>5.8</v>
      </c>
      <c r="Q672">
        <f>Table2[[#This Row],[x2]]+Table2[[#This Row],[x]]*Table2[[#This Row],[right3]]</f>
        <v>-206.38376000000002</v>
      </c>
      <c r="R672">
        <f>Table2[[#This Row],[y2]]+Table2[[#This Row],[y]]*Table2[[#This Row],[right3]]</f>
        <v>70.818539999999999</v>
      </c>
      <c r="S672" s="1">
        <f>Table2[[#This Row],[x2]]-Table2[[#This Row],[x]]*Table2[[#This Row],[left]]</f>
        <v>-195.99517500000002</v>
      </c>
      <c r="T672" s="1">
        <f>Table2[[#This Row],[y2]]-Table2[[#This Row],[y]]*Table2[[#This Row],[left]]</f>
        <v>72.656350000000003</v>
      </c>
      <c r="U672" s="3">
        <f>Table2[[#This Row],[x2]]+Table2[[#This Row],[x]]*Table2[[#This Row],[dry_line]]</f>
        <v>-201.42609091000003</v>
      </c>
      <c r="V672" s="3">
        <f>Table2[[#This Row],[y2]]+Table2[[#This Row],[y]]*Table2[[#This Row],[dry_line]]</f>
        <v>71.695584740000001</v>
      </c>
      <c r="W672" s="3">
        <f>Table2[[#This Row],[z2]]+Table2[[#This Row],[z]]*Table2[[#This Row],[dry_line]]</f>
        <v>-0.18645306</v>
      </c>
      <c r="X672" s="3">
        <f>-Table2[[#This Row],[right3]]+Table2[[#This Row],[dry_line]]</f>
        <v>-5.0347</v>
      </c>
      <c r="Y672" s="3">
        <f>Table2[[#This Row],[left]]+Table2[[#This Row],[dry_line]]</f>
        <v>5.5152999999999999</v>
      </c>
    </row>
    <row r="673" spans="1:25" hidden="1" x14ac:dyDescent="0.25">
      <c r="A673">
        <v>671</v>
      </c>
      <c r="B673" t="b">
        <f>AND(Table2[[#This Row],[Row Labels]]&gt;=Sheet5!$J$43,Table2[[#This Row],[Row Labels]]&lt;=Sheet5!$K$43)</f>
        <v>0</v>
      </c>
      <c r="C673">
        <v>0.52239999999999998</v>
      </c>
      <c r="D673">
        <f>-Table2[[#This Row],[dry_line]]</f>
        <v>-0.52239999999999998</v>
      </c>
      <c r="E673">
        <v>3.8106</v>
      </c>
      <c r="F673">
        <v>-0.98550000000000004</v>
      </c>
      <c r="G673">
        <v>-0.16980000000000001</v>
      </c>
      <c r="H673">
        <v>-1E-4</v>
      </c>
      <c r="I673">
        <v>-199.80930000000001</v>
      </c>
      <c r="J673">
        <v>66.901399999999995</v>
      </c>
      <c r="K673">
        <v>-0.1484</v>
      </c>
      <c r="L673">
        <v>2</v>
      </c>
      <c r="M673">
        <v>3352.3329999999987</v>
      </c>
      <c r="N673">
        <f>-Table2[[#This Row],[right3]]</f>
        <v>-5.875</v>
      </c>
      <c r="O673" s="6">
        <v>4.6749999999999998</v>
      </c>
      <c r="P673" s="7">
        <v>5.875</v>
      </c>
      <c r="Q673">
        <f>Table2[[#This Row],[x2]]+Table2[[#This Row],[x]]*Table2[[#This Row],[right3]]</f>
        <v>-205.59911250000002</v>
      </c>
      <c r="R673">
        <f>Table2[[#This Row],[y2]]+Table2[[#This Row],[y]]*Table2[[#This Row],[right3]]</f>
        <v>65.903824999999998</v>
      </c>
      <c r="S673" s="1">
        <f>Table2[[#This Row],[x2]]-Table2[[#This Row],[x]]*Table2[[#This Row],[left]]</f>
        <v>-195.2020875</v>
      </c>
      <c r="T673" s="1">
        <f>Table2[[#This Row],[y2]]-Table2[[#This Row],[y]]*Table2[[#This Row],[left]]</f>
        <v>67.69521499999999</v>
      </c>
      <c r="U673" s="3">
        <f>Table2[[#This Row],[x2]]+Table2[[#This Row],[x]]*Table2[[#This Row],[dry_line]]</f>
        <v>-200.3241252</v>
      </c>
      <c r="V673" s="3">
        <f>Table2[[#This Row],[y2]]+Table2[[#This Row],[y]]*Table2[[#This Row],[dry_line]]</f>
        <v>66.81269648</v>
      </c>
      <c r="W673" s="3">
        <f>Table2[[#This Row],[z2]]+Table2[[#This Row],[z]]*Table2[[#This Row],[dry_line]]</f>
        <v>-0.14845224000000001</v>
      </c>
      <c r="X673" s="3">
        <f>-Table2[[#This Row],[right3]]+Table2[[#This Row],[dry_line]]</f>
        <v>-5.3525999999999998</v>
      </c>
      <c r="Y673" s="3">
        <f>Table2[[#This Row],[left]]+Table2[[#This Row],[dry_line]]</f>
        <v>5.1974</v>
      </c>
    </row>
    <row r="674" spans="1:25" hidden="1" x14ac:dyDescent="0.25">
      <c r="A674">
        <v>672</v>
      </c>
      <c r="B674" t="b">
        <f>AND(Table2[[#This Row],[Row Labels]]&gt;=Sheet5!$J$43,Table2[[#This Row],[Row Labels]]&lt;=Sheet5!$K$43)</f>
        <v>0</v>
      </c>
      <c r="C674">
        <v>0.25140000000000001</v>
      </c>
      <c r="D674">
        <f>-Table2[[#This Row],[dry_line]]</f>
        <v>-0.25140000000000001</v>
      </c>
      <c r="E674">
        <v>3.5427</v>
      </c>
      <c r="F674">
        <v>-0.98619999999999997</v>
      </c>
      <c r="G674">
        <v>-0.16539999999999999</v>
      </c>
      <c r="H674">
        <v>1E-4</v>
      </c>
      <c r="I674">
        <v>-198.9734</v>
      </c>
      <c r="J674">
        <v>61.970999999999997</v>
      </c>
      <c r="K674">
        <v>-0.11070000000000001</v>
      </c>
      <c r="L674">
        <v>2</v>
      </c>
      <c r="M674">
        <v>3357.3339999999989</v>
      </c>
      <c r="N674">
        <f>-Table2[[#This Row],[right3]]</f>
        <v>-5.9249999999999998</v>
      </c>
      <c r="O674" s="6">
        <v>4.625</v>
      </c>
      <c r="P674" s="7">
        <v>5.9249999999999998</v>
      </c>
      <c r="Q674">
        <f>Table2[[#This Row],[x2]]+Table2[[#This Row],[x]]*Table2[[#This Row],[right3]]</f>
        <v>-204.81663499999999</v>
      </c>
      <c r="R674">
        <f>Table2[[#This Row],[y2]]+Table2[[#This Row],[y]]*Table2[[#This Row],[right3]]</f>
        <v>60.991004999999994</v>
      </c>
      <c r="S674" s="1">
        <f>Table2[[#This Row],[x2]]-Table2[[#This Row],[x]]*Table2[[#This Row],[left]]</f>
        <v>-194.41222500000001</v>
      </c>
      <c r="T674" s="1">
        <f>Table2[[#This Row],[y2]]-Table2[[#This Row],[y]]*Table2[[#This Row],[left]]</f>
        <v>62.735974999999996</v>
      </c>
      <c r="U674" s="3">
        <f>Table2[[#This Row],[x2]]+Table2[[#This Row],[x]]*Table2[[#This Row],[dry_line]]</f>
        <v>-199.22133067999999</v>
      </c>
      <c r="V674" s="3">
        <f>Table2[[#This Row],[y2]]+Table2[[#This Row],[y]]*Table2[[#This Row],[dry_line]]</f>
        <v>61.929418439999999</v>
      </c>
      <c r="W674" s="3">
        <f>Table2[[#This Row],[z2]]+Table2[[#This Row],[z]]*Table2[[#This Row],[dry_line]]</f>
        <v>-0.11067486</v>
      </c>
      <c r="X674" s="3">
        <f>-Table2[[#This Row],[right3]]+Table2[[#This Row],[dry_line]]</f>
        <v>-5.6735999999999995</v>
      </c>
      <c r="Y674" s="3">
        <f>Table2[[#This Row],[left]]+Table2[[#This Row],[dry_line]]</f>
        <v>4.8764000000000003</v>
      </c>
    </row>
    <row r="675" spans="1:25" hidden="1" x14ac:dyDescent="0.25">
      <c r="A675">
        <v>673</v>
      </c>
      <c r="B675" t="b">
        <f>AND(Table2[[#This Row],[Row Labels]]&gt;=Sheet5!$J$43,Table2[[#This Row],[Row Labels]]&lt;=Sheet5!$K$43)</f>
        <v>0</v>
      </c>
      <c r="C675">
        <v>-1.67E-2</v>
      </c>
      <c r="D675">
        <f>-Table2[[#This Row],[dry_line]]</f>
        <v>1.67E-2</v>
      </c>
      <c r="E675">
        <v>3.2389000000000001</v>
      </c>
      <c r="F675">
        <v>-0.98650000000000004</v>
      </c>
      <c r="G675">
        <v>-0.16350000000000001</v>
      </c>
      <c r="H675">
        <v>0</v>
      </c>
      <c r="I675">
        <v>-198.12729999999999</v>
      </c>
      <c r="J675">
        <v>56.8752</v>
      </c>
      <c r="K675">
        <v>-6.3E-2</v>
      </c>
      <c r="L675">
        <v>2</v>
      </c>
      <c r="M675">
        <v>3362.5</v>
      </c>
      <c r="N675">
        <f>-Table2[[#This Row],[right3]]</f>
        <v>-5.95</v>
      </c>
      <c r="O675" s="6">
        <v>4.5750000000000002</v>
      </c>
      <c r="P675" s="7">
        <v>5.95</v>
      </c>
      <c r="Q675">
        <f>Table2[[#This Row],[x2]]+Table2[[#This Row],[x]]*Table2[[#This Row],[right3]]</f>
        <v>-203.99697499999999</v>
      </c>
      <c r="R675">
        <f>Table2[[#This Row],[y2]]+Table2[[#This Row],[y]]*Table2[[#This Row],[right3]]</f>
        <v>55.902374999999999</v>
      </c>
      <c r="S675" s="1">
        <f>Table2[[#This Row],[x2]]-Table2[[#This Row],[x]]*Table2[[#This Row],[left]]</f>
        <v>-193.61406249999999</v>
      </c>
      <c r="T675" s="1">
        <f>Table2[[#This Row],[y2]]-Table2[[#This Row],[y]]*Table2[[#This Row],[left]]</f>
        <v>57.623212500000001</v>
      </c>
      <c r="U675" s="3">
        <f>Table2[[#This Row],[x2]]+Table2[[#This Row],[x]]*Table2[[#This Row],[dry_line]]</f>
        <v>-198.11082544999999</v>
      </c>
      <c r="V675" s="3">
        <f>Table2[[#This Row],[y2]]+Table2[[#This Row],[y]]*Table2[[#This Row],[dry_line]]</f>
        <v>56.877930450000001</v>
      </c>
      <c r="W675" s="3">
        <f>Table2[[#This Row],[z2]]+Table2[[#This Row],[z]]*Table2[[#This Row],[dry_line]]</f>
        <v>-6.3E-2</v>
      </c>
      <c r="X675" s="3">
        <f>-Table2[[#This Row],[right3]]+Table2[[#This Row],[dry_line]]</f>
        <v>-5.9667000000000003</v>
      </c>
      <c r="Y675" s="3">
        <f>Table2[[#This Row],[left]]+Table2[[#This Row],[dry_line]]</f>
        <v>4.5583</v>
      </c>
    </row>
    <row r="676" spans="1:25" hidden="1" x14ac:dyDescent="0.25">
      <c r="A676">
        <v>674</v>
      </c>
      <c r="B676" t="b">
        <f>AND(Table2[[#This Row],[Row Labels]]&gt;=Sheet5!$J$43,Table2[[#This Row],[Row Labels]]&lt;=Sheet5!$K$43)</f>
        <v>0</v>
      </c>
      <c r="C676">
        <v>-0.27960000000000002</v>
      </c>
      <c r="D676">
        <f>-Table2[[#This Row],[dry_line]]</f>
        <v>0.27960000000000002</v>
      </c>
      <c r="E676">
        <v>2.9262000000000001</v>
      </c>
      <c r="F676">
        <v>-0.98660000000000003</v>
      </c>
      <c r="G676">
        <v>-0.16309999999999999</v>
      </c>
      <c r="H676">
        <v>0</v>
      </c>
      <c r="I676">
        <v>-197.2989</v>
      </c>
      <c r="J676">
        <v>51.868699999999997</v>
      </c>
      <c r="K676">
        <v>-2.75E-2</v>
      </c>
      <c r="L676">
        <v>2</v>
      </c>
      <c r="M676">
        <v>3367.5750000000007</v>
      </c>
      <c r="N676">
        <f>-Table2[[#This Row],[right3]]</f>
        <v>-6</v>
      </c>
      <c r="O676" s="6">
        <v>4.55</v>
      </c>
      <c r="P676" s="7">
        <v>6</v>
      </c>
      <c r="Q676">
        <f>Table2[[#This Row],[x2]]+Table2[[#This Row],[x]]*Table2[[#This Row],[right3]]</f>
        <v>-203.21850000000001</v>
      </c>
      <c r="R676">
        <f>Table2[[#This Row],[y2]]+Table2[[#This Row],[y]]*Table2[[#This Row],[right3]]</f>
        <v>50.890099999999997</v>
      </c>
      <c r="S676" s="1">
        <f>Table2[[#This Row],[x2]]-Table2[[#This Row],[x]]*Table2[[#This Row],[left]]</f>
        <v>-192.80986999999999</v>
      </c>
      <c r="T676" s="1">
        <f>Table2[[#This Row],[y2]]-Table2[[#This Row],[y]]*Table2[[#This Row],[left]]</f>
        <v>52.610804999999999</v>
      </c>
      <c r="U676" s="3">
        <f>Table2[[#This Row],[x2]]+Table2[[#This Row],[x]]*Table2[[#This Row],[dry_line]]</f>
        <v>-197.02304663999999</v>
      </c>
      <c r="V676" s="3">
        <f>Table2[[#This Row],[y2]]+Table2[[#This Row],[y]]*Table2[[#This Row],[dry_line]]</f>
        <v>51.914302759999998</v>
      </c>
      <c r="W676" s="3">
        <f>Table2[[#This Row],[z2]]+Table2[[#This Row],[z]]*Table2[[#This Row],[dry_line]]</f>
        <v>-2.75E-2</v>
      </c>
      <c r="X676" s="3">
        <f>-Table2[[#This Row],[right3]]+Table2[[#This Row],[dry_line]]</f>
        <v>-6.2796000000000003</v>
      </c>
      <c r="Y676" s="3">
        <f>Table2[[#This Row],[left]]+Table2[[#This Row],[dry_line]]</f>
        <v>4.2703999999999995</v>
      </c>
    </row>
    <row r="677" spans="1:25" hidden="1" x14ac:dyDescent="0.25">
      <c r="A677">
        <v>675</v>
      </c>
      <c r="B677" t="b">
        <f>AND(Table2[[#This Row],[Row Labels]]&gt;=Sheet5!$J$43,Table2[[#This Row],[Row Labels]]&lt;=Sheet5!$K$43)</f>
        <v>0</v>
      </c>
      <c r="C677">
        <v>-0.5242</v>
      </c>
      <c r="D677">
        <f>-Table2[[#This Row],[dry_line]]</f>
        <v>0.5242</v>
      </c>
      <c r="E677">
        <v>2.6034000000000002</v>
      </c>
      <c r="F677">
        <v>-0.98670000000000002</v>
      </c>
      <c r="G677">
        <v>-0.16250000000000001</v>
      </c>
      <c r="H677">
        <v>0</v>
      </c>
      <c r="I677">
        <v>-196.47409999999999</v>
      </c>
      <c r="J677">
        <v>46.873100000000001</v>
      </c>
      <c r="K677">
        <v>2E-3</v>
      </c>
      <c r="L677">
        <v>2</v>
      </c>
      <c r="M677">
        <v>3372.637999999999</v>
      </c>
      <c r="N677">
        <f>-Table2[[#This Row],[right3]]</f>
        <v>-6.0250000000000004</v>
      </c>
      <c r="O677" s="6">
        <v>4.5</v>
      </c>
      <c r="P677" s="7">
        <v>6.0250000000000004</v>
      </c>
      <c r="Q677">
        <f>Table2[[#This Row],[x2]]+Table2[[#This Row],[x]]*Table2[[#This Row],[right3]]</f>
        <v>-202.41896750000001</v>
      </c>
      <c r="R677">
        <f>Table2[[#This Row],[y2]]+Table2[[#This Row],[y]]*Table2[[#This Row],[right3]]</f>
        <v>45.894037500000003</v>
      </c>
      <c r="S677" s="1">
        <f>Table2[[#This Row],[x2]]-Table2[[#This Row],[x]]*Table2[[#This Row],[left]]</f>
        <v>-192.03395</v>
      </c>
      <c r="T677" s="1">
        <f>Table2[[#This Row],[y2]]-Table2[[#This Row],[y]]*Table2[[#This Row],[left]]</f>
        <v>47.604350000000004</v>
      </c>
      <c r="U677" s="3">
        <f>Table2[[#This Row],[x2]]+Table2[[#This Row],[x]]*Table2[[#This Row],[dry_line]]</f>
        <v>-195.95687186000001</v>
      </c>
      <c r="V677" s="3">
        <f>Table2[[#This Row],[y2]]+Table2[[#This Row],[y]]*Table2[[#This Row],[dry_line]]</f>
        <v>46.958282500000003</v>
      </c>
      <c r="W677" s="3">
        <f>Table2[[#This Row],[z2]]+Table2[[#This Row],[z]]*Table2[[#This Row],[dry_line]]</f>
        <v>2E-3</v>
      </c>
      <c r="X677" s="3">
        <f>-Table2[[#This Row],[right3]]+Table2[[#This Row],[dry_line]]</f>
        <v>-6.5492000000000008</v>
      </c>
      <c r="Y677" s="3">
        <f>Table2[[#This Row],[left]]+Table2[[#This Row],[dry_line]]</f>
        <v>3.9758</v>
      </c>
    </row>
    <row r="678" spans="1:25" hidden="1" x14ac:dyDescent="0.25">
      <c r="A678">
        <v>676</v>
      </c>
      <c r="B678" t="b">
        <f>AND(Table2[[#This Row],[Row Labels]]&gt;=Sheet5!$J$43,Table2[[#This Row],[Row Labels]]&lt;=Sheet5!$K$43)</f>
        <v>0</v>
      </c>
      <c r="C678">
        <v>-0.76929999999999998</v>
      </c>
      <c r="D678">
        <f>-Table2[[#This Row],[dry_line]]</f>
        <v>0.76929999999999998</v>
      </c>
      <c r="E678">
        <v>2.2709999999999999</v>
      </c>
      <c r="F678">
        <v>-0.9869</v>
      </c>
      <c r="G678">
        <v>-0.16139999999999999</v>
      </c>
      <c r="H678">
        <v>0</v>
      </c>
      <c r="I678">
        <v>-195.6558</v>
      </c>
      <c r="J678">
        <v>41.891800000000003</v>
      </c>
      <c r="K678">
        <v>3.09E-2</v>
      </c>
      <c r="L678">
        <v>2</v>
      </c>
      <c r="M678">
        <v>3377.6860000000015</v>
      </c>
      <c r="N678">
        <f>-Table2[[#This Row],[right3]]</f>
        <v>-6.05</v>
      </c>
      <c r="O678" s="6">
        <v>4.4749999999999996</v>
      </c>
      <c r="P678" s="7">
        <v>6.05</v>
      </c>
      <c r="Q678">
        <f>Table2[[#This Row],[x2]]+Table2[[#This Row],[x]]*Table2[[#This Row],[right3]]</f>
        <v>-201.62654499999999</v>
      </c>
      <c r="R678">
        <f>Table2[[#This Row],[y2]]+Table2[[#This Row],[y]]*Table2[[#This Row],[right3]]</f>
        <v>40.915330000000004</v>
      </c>
      <c r="S678" s="1">
        <f>Table2[[#This Row],[x2]]-Table2[[#This Row],[x]]*Table2[[#This Row],[left]]</f>
        <v>-191.23942249999999</v>
      </c>
      <c r="T678" s="1">
        <f>Table2[[#This Row],[y2]]-Table2[[#This Row],[y]]*Table2[[#This Row],[left]]</f>
        <v>42.614065000000004</v>
      </c>
      <c r="U678" s="3">
        <f>Table2[[#This Row],[x2]]+Table2[[#This Row],[x]]*Table2[[#This Row],[dry_line]]</f>
        <v>-194.89657783000001</v>
      </c>
      <c r="V678" s="3">
        <f>Table2[[#This Row],[y2]]+Table2[[#This Row],[y]]*Table2[[#This Row],[dry_line]]</f>
        <v>42.015965020000003</v>
      </c>
      <c r="W678" s="3">
        <f>Table2[[#This Row],[z2]]+Table2[[#This Row],[z]]*Table2[[#This Row],[dry_line]]</f>
        <v>3.09E-2</v>
      </c>
      <c r="X678" s="3">
        <f>-Table2[[#This Row],[right3]]+Table2[[#This Row],[dry_line]]</f>
        <v>-6.8193000000000001</v>
      </c>
      <c r="Y678" s="3">
        <f>Table2[[#This Row],[left]]+Table2[[#This Row],[dry_line]]</f>
        <v>3.7056999999999998</v>
      </c>
    </row>
    <row r="679" spans="1:25" hidden="1" x14ac:dyDescent="0.25">
      <c r="A679">
        <v>677</v>
      </c>
      <c r="B679" t="b">
        <f>AND(Table2[[#This Row],[Row Labels]]&gt;=Sheet5!$J$43,Table2[[#This Row],[Row Labels]]&lt;=Sheet5!$K$43)</f>
        <v>0</v>
      </c>
      <c r="C679">
        <v>-1.0283</v>
      </c>
      <c r="D679">
        <f>-Table2[[#This Row],[dry_line]]</f>
        <v>1.0283</v>
      </c>
      <c r="E679">
        <v>1.9298</v>
      </c>
      <c r="F679">
        <v>-0.98719999999999997</v>
      </c>
      <c r="G679">
        <v>-0.15959999999999999</v>
      </c>
      <c r="H679">
        <v>-2.0000000000000001E-4</v>
      </c>
      <c r="I679">
        <v>-194.8475</v>
      </c>
      <c r="J679">
        <v>36.928699999999999</v>
      </c>
      <c r="K679">
        <v>5.6599999999999998E-2</v>
      </c>
      <c r="L679">
        <v>2</v>
      </c>
      <c r="M679">
        <v>3382.7150000000001</v>
      </c>
      <c r="N679">
        <f>-Table2[[#This Row],[right3]]</f>
        <v>-6.0750000000000002</v>
      </c>
      <c r="O679" s="6">
        <v>4.45</v>
      </c>
      <c r="P679" s="7">
        <v>6.0750000000000002</v>
      </c>
      <c r="Q679">
        <f>Table2[[#This Row],[x2]]+Table2[[#This Row],[x]]*Table2[[#This Row],[right3]]</f>
        <v>-200.84474</v>
      </c>
      <c r="R679">
        <f>Table2[[#This Row],[y2]]+Table2[[#This Row],[y]]*Table2[[#This Row],[right3]]</f>
        <v>35.959130000000002</v>
      </c>
      <c r="S679" s="1">
        <f>Table2[[#This Row],[x2]]-Table2[[#This Row],[x]]*Table2[[#This Row],[left]]</f>
        <v>-190.45445999999998</v>
      </c>
      <c r="T679" s="1">
        <f>Table2[[#This Row],[y2]]-Table2[[#This Row],[y]]*Table2[[#This Row],[left]]</f>
        <v>37.638919999999999</v>
      </c>
      <c r="U679" s="3">
        <f>Table2[[#This Row],[x2]]+Table2[[#This Row],[x]]*Table2[[#This Row],[dry_line]]</f>
        <v>-193.83236224000001</v>
      </c>
      <c r="V679" s="3">
        <f>Table2[[#This Row],[y2]]+Table2[[#This Row],[y]]*Table2[[#This Row],[dry_line]]</f>
        <v>37.092816679999999</v>
      </c>
      <c r="W679" s="3">
        <f>Table2[[#This Row],[z2]]+Table2[[#This Row],[z]]*Table2[[#This Row],[dry_line]]</f>
        <v>5.6805660000000001E-2</v>
      </c>
      <c r="X679" s="3">
        <f>-Table2[[#This Row],[right3]]+Table2[[#This Row],[dry_line]]</f>
        <v>-7.1032999999999999</v>
      </c>
      <c r="Y679" s="3">
        <f>Table2[[#This Row],[left]]+Table2[[#This Row],[dry_line]]</f>
        <v>3.4217000000000004</v>
      </c>
    </row>
    <row r="680" spans="1:25" hidden="1" x14ac:dyDescent="0.25">
      <c r="A680">
        <v>678</v>
      </c>
      <c r="B680" t="b">
        <f>AND(Table2[[#This Row],[Row Labels]]&gt;=Sheet5!$J$43,Table2[[#This Row],[Row Labels]]&lt;=Sheet5!$K$43)</f>
        <v>0</v>
      </c>
      <c r="C680">
        <v>-1.2856000000000001</v>
      </c>
      <c r="D680">
        <f>-Table2[[#This Row],[dry_line]]</f>
        <v>1.2856000000000001</v>
      </c>
      <c r="E680">
        <v>1.5746</v>
      </c>
      <c r="F680">
        <v>-0.98750000000000004</v>
      </c>
      <c r="G680">
        <v>-0.1575</v>
      </c>
      <c r="H680">
        <v>0</v>
      </c>
      <c r="I680">
        <v>-194.0394</v>
      </c>
      <c r="J680">
        <v>31.8965</v>
      </c>
      <c r="K680">
        <v>6.7799999999999999E-2</v>
      </c>
      <c r="L680">
        <v>2</v>
      </c>
      <c r="M680">
        <v>3387.8110000000015</v>
      </c>
      <c r="N680">
        <f>-Table2[[#This Row],[right3]]</f>
        <v>-6.0750000000000002</v>
      </c>
      <c r="O680" s="6">
        <v>4.45</v>
      </c>
      <c r="P680" s="7">
        <v>6.0750000000000002</v>
      </c>
      <c r="Q680">
        <f>Table2[[#This Row],[x2]]+Table2[[#This Row],[x]]*Table2[[#This Row],[right3]]</f>
        <v>-200.03846250000001</v>
      </c>
      <c r="R680">
        <f>Table2[[#This Row],[y2]]+Table2[[#This Row],[y]]*Table2[[#This Row],[right3]]</f>
        <v>30.939687499999998</v>
      </c>
      <c r="S680" s="1">
        <f>Table2[[#This Row],[x2]]-Table2[[#This Row],[x]]*Table2[[#This Row],[left]]</f>
        <v>-189.645025</v>
      </c>
      <c r="T680" s="1">
        <f>Table2[[#This Row],[y2]]-Table2[[#This Row],[y]]*Table2[[#This Row],[left]]</f>
        <v>32.597375</v>
      </c>
      <c r="U680" s="3">
        <f>Table2[[#This Row],[x2]]+Table2[[#This Row],[x]]*Table2[[#This Row],[dry_line]]</f>
        <v>-192.76987</v>
      </c>
      <c r="V680" s="3">
        <f>Table2[[#This Row],[y2]]+Table2[[#This Row],[y]]*Table2[[#This Row],[dry_line]]</f>
        <v>32.098981999999999</v>
      </c>
      <c r="W680" s="3">
        <f>Table2[[#This Row],[z2]]+Table2[[#This Row],[z]]*Table2[[#This Row],[dry_line]]</f>
        <v>6.7799999999999999E-2</v>
      </c>
      <c r="X680" s="3">
        <f>-Table2[[#This Row],[right3]]+Table2[[#This Row],[dry_line]]</f>
        <v>-7.3605999999999998</v>
      </c>
      <c r="Y680" s="3">
        <f>Table2[[#This Row],[left]]+Table2[[#This Row],[dry_line]]</f>
        <v>3.1644000000000001</v>
      </c>
    </row>
    <row r="681" spans="1:25" hidden="1" x14ac:dyDescent="0.25">
      <c r="A681">
        <v>679</v>
      </c>
      <c r="B681" t="b">
        <f>AND(Table2[[#This Row],[Row Labels]]&gt;=Sheet5!$J$43,Table2[[#This Row],[Row Labels]]&lt;=Sheet5!$K$43)</f>
        <v>0</v>
      </c>
      <c r="C681">
        <v>-1.5343</v>
      </c>
      <c r="D681">
        <f>-Table2[[#This Row],[dry_line]]</f>
        <v>1.5343</v>
      </c>
      <c r="E681">
        <v>1.2188000000000001</v>
      </c>
      <c r="F681">
        <v>-0.98780000000000001</v>
      </c>
      <c r="G681">
        <v>-0.156</v>
      </c>
      <c r="H681">
        <v>0</v>
      </c>
      <c r="I681">
        <v>-193.2458</v>
      </c>
      <c r="J681">
        <v>26.8873</v>
      </c>
      <c r="K681">
        <v>6.8699999999999997E-2</v>
      </c>
      <c r="L681">
        <v>2</v>
      </c>
      <c r="M681">
        <v>3392.8830000000016</v>
      </c>
      <c r="N681">
        <f>-Table2[[#This Row],[right3]]</f>
        <v>-6.0750000000000002</v>
      </c>
      <c r="O681" s="6">
        <v>4.45</v>
      </c>
      <c r="P681" s="7">
        <v>6.0750000000000002</v>
      </c>
      <c r="Q681">
        <f>Table2[[#This Row],[x2]]+Table2[[#This Row],[x]]*Table2[[#This Row],[right3]]</f>
        <v>-199.24668500000001</v>
      </c>
      <c r="R681">
        <f>Table2[[#This Row],[y2]]+Table2[[#This Row],[y]]*Table2[[#This Row],[right3]]</f>
        <v>25.939599999999999</v>
      </c>
      <c r="S681" s="1">
        <f>Table2[[#This Row],[x2]]-Table2[[#This Row],[x]]*Table2[[#This Row],[left]]</f>
        <v>-188.85008999999999</v>
      </c>
      <c r="T681" s="1">
        <f>Table2[[#This Row],[y2]]-Table2[[#This Row],[y]]*Table2[[#This Row],[left]]</f>
        <v>27.581499999999998</v>
      </c>
      <c r="U681" s="3">
        <f>Table2[[#This Row],[x2]]+Table2[[#This Row],[x]]*Table2[[#This Row],[dry_line]]</f>
        <v>-191.73021846</v>
      </c>
      <c r="V681" s="3">
        <f>Table2[[#This Row],[y2]]+Table2[[#This Row],[y]]*Table2[[#This Row],[dry_line]]</f>
        <v>27.1266508</v>
      </c>
      <c r="W681" s="3">
        <f>Table2[[#This Row],[z2]]+Table2[[#This Row],[z]]*Table2[[#This Row],[dry_line]]</f>
        <v>6.8699999999999997E-2</v>
      </c>
      <c r="X681" s="3">
        <f>-Table2[[#This Row],[right3]]+Table2[[#This Row],[dry_line]]</f>
        <v>-7.6093000000000002</v>
      </c>
      <c r="Y681" s="3">
        <f>Table2[[#This Row],[left]]+Table2[[#This Row],[dry_line]]</f>
        <v>2.9157000000000002</v>
      </c>
    </row>
    <row r="682" spans="1:25" hidden="1" x14ac:dyDescent="0.25">
      <c r="A682">
        <v>680</v>
      </c>
      <c r="B682" t="b">
        <f>AND(Table2[[#This Row],[Row Labels]]&gt;=Sheet5!$J$43,Table2[[#This Row],[Row Labels]]&lt;=Sheet5!$K$43)</f>
        <v>0</v>
      </c>
      <c r="C682">
        <v>-1.7526999999999999</v>
      </c>
      <c r="D682">
        <f>-Table2[[#This Row],[dry_line]]</f>
        <v>1.7526999999999999</v>
      </c>
      <c r="E682">
        <v>0.871</v>
      </c>
      <c r="F682">
        <v>-0.98780000000000001</v>
      </c>
      <c r="G682">
        <v>-0.1555</v>
      </c>
      <c r="H682">
        <v>-1E-4</v>
      </c>
      <c r="I682">
        <v>-192.46170000000001</v>
      </c>
      <c r="J682">
        <v>21.9056</v>
      </c>
      <c r="K682">
        <v>6.7100000000000007E-2</v>
      </c>
      <c r="L682">
        <v>2</v>
      </c>
      <c r="M682">
        <v>3397.9259999999995</v>
      </c>
      <c r="N682">
        <f>-Table2[[#This Row],[right3]]</f>
        <v>-6.0750000000000002</v>
      </c>
      <c r="O682" s="6">
        <v>4.45</v>
      </c>
      <c r="P682" s="7">
        <v>6.0750000000000002</v>
      </c>
      <c r="Q682">
        <f>Table2[[#This Row],[x2]]+Table2[[#This Row],[x]]*Table2[[#This Row],[right3]]</f>
        <v>-198.46258500000002</v>
      </c>
      <c r="R682">
        <f>Table2[[#This Row],[y2]]+Table2[[#This Row],[y]]*Table2[[#This Row],[right3]]</f>
        <v>20.9609375</v>
      </c>
      <c r="S682" s="1">
        <f>Table2[[#This Row],[x2]]-Table2[[#This Row],[x]]*Table2[[#This Row],[left]]</f>
        <v>-188.06599</v>
      </c>
      <c r="T682" s="1">
        <f>Table2[[#This Row],[y2]]-Table2[[#This Row],[y]]*Table2[[#This Row],[left]]</f>
        <v>22.597574999999999</v>
      </c>
      <c r="U682" s="3">
        <f>Table2[[#This Row],[x2]]+Table2[[#This Row],[x]]*Table2[[#This Row],[dry_line]]</f>
        <v>-190.73038294</v>
      </c>
      <c r="V682" s="3">
        <f>Table2[[#This Row],[y2]]+Table2[[#This Row],[y]]*Table2[[#This Row],[dry_line]]</f>
        <v>22.178144849999999</v>
      </c>
      <c r="W682" s="3">
        <f>Table2[[#This Row],[z2]]+Table2[[#This Row],[z]]*Table2[[#This Row],[dry_line]]</f>
        <v>6.7275270000000012E-2</v>
      </c>
      <c r="X682" s="3">
        <f>-Table2[[#This Row],[right3]]+Table2[[#This Row],[dry_line]]</f>
        <v>-7.8277000000000001</v>
      </c>
      <c r="Y682" s="3">
        <f>Table2[[#This Row],[left]]+Table2[[#This Row],[dry_line]]</f>
        <v>2.6973000000000003</v>
      </c>
    </row>
    <row r="683" spans="1:25" hidden="1" x14ac:dyDescent="0.25">
      <c r="A683">
        <v>681</v>
      </c>
      <c r="B683" t="b">
        <f>AND(Table2[[#This Row],[Row Labels]]&gt;=Sheet5!$J$43,Table2[[#This Row],[Row Labels]]&lt;=Sheet5!$K$43)</f>
        <v>0</v>
      </c>
      <c r="C683">
        <v>-1.9449000000000001</v>
      </c>
      <c r="D683">
        <f>-Table2[[#This Row],[dry_line]]</f>
        <v>1.9449000000000001</v>
      </c>
      <c r="E683">
        <v>0.53139999999999998</v>
      </c>
      <c r="F683">
        <v>-0.98780000000000001</v>
      </c>
      <c r="G683">
        <v>-0.15590000000000001</v>
      </c>
      <c r="H683">
        <v>1E-4</v>
      </c>
      <c r="I683">
        <v>-191.66730000000001</v>
      </c>
      <c r="J683">
        <v>16.861899999999999</v>
      </c>
      <c r="K683">
        <v>5.2299999999999999E-2</v>
      </c>
      <c r="L683">
        <v>2</v>
      </c>
      <c r="M683">
        <v>3403.0319999999992</v>
      </c>
      <c r="N683">
        <f>-Table2[[#This Row],[right3]]</f>
        <v>-6.05</v>
      </c>
      <c r="O683" s="6">
        <v>4.4749999999999996</v>
      </c>
      <c r="P683" s="7">
        <v>6.05</v>
      </c>
      <c r="Q683">
        <f>Table2[[#This Row],[x2]]+Table2[[#This Row],[x]]*Table2[[#This Row],[right3]]</f>
        <v>-197.64349000000001</v>
      </c>
      <c r="R683">
        <f>Table2[[#This Row],[y2]]+Table2[[#This Row],[y]]*Table2[[#This Row],[right3]]</f>
        <v>15.918704999999999</v>
      </c>
      <c r="S683" s="1">
        <f>Table2[[#This Row],[x2]]-Table2[[#This Row],[x]]*Table2[[#This Row],[left]]</f>
        <v>-187.24689500000002</v>
      </c>
      <c r="T683" s="1">
        <f>Table2[[#This Row],[y2]]-Table2[[#This Row],[y]]*Table2[[#This Row],[left]]</f>
        <v>17.559552499999999</v>
      </c>
      <c r="U683" s="3">
        <f>Table2[[#This Row],[x2]]+Table2[[#This Row],[x]]*Table2[[#This Row],[dry_line]]</f>
        <v>-189.74612778000002</v>
      </c>
      <c r="V683" s="3">
        <f>Table2[[#This Row],[y2]]+Table2[[#This Row],[y]]*Table2[[#This Row],[dry_line]]</f>
        <v>17.165109909999998</v>
      </c>
      <c r="W683" s="3">
        <f>Table2[[#This Row],[z2]]+Table2[[#This Row],[z]]*Table2[[#This Row],[dry_line]]</f>
        <v>5.2105510000000001E-2</v>
      </c>
      <c r="X683" s="3">
        <f>-Table2[[#This Row],[right3]]+Table2[[#This Row],[dry_line]]</f>
        <v>-7.9948999999999995</v>
      </c>
      <c r="Y683" s="3">
        <f>Table2[[#This Row],[left]]+Table2[[#This Row],[dry_line]]</f>
        <v>2.5300999999999996</v>
      </c>
    </row>
    <row r="684" spans="1:25" hidden="1" x14ac:dyDescent="0.25">
      <c r="A684">
        <v>682</v>
      </c>
      <c r="B684" t="b">
        <f>AND(Table2[[#This Row],[Row Labels]]&gt;=Sheet5!$J$43,Table2[[#This Row],[Row Labels]]&lt;=Sheet5!$K$43)</f>
        <v>0</v>
      </c>
      <c r="C684">
        <v>-2.1084000000000001</v>
      </c>
      <c r="D684">
        <f>-Table2[[#This Row],[dry_line]]</f>
        <v>2.1084000000000001</v>
      </c>
      <c r="E684">
        <v>0.2036</v>
      </c>
      <c r="F684">
        <v>-0.98760000000000003</v>
      </c>
      <c r="G684">
        <v>-0.15679999999999999</v>
      </c>
      <c r="H684">
        <v>0</v>
      </c>
      <c r="I684">
        <v>-190.8596</v>
      </c>
      <c r="J684">
        <v>11.757300000000001</v>
      </c>
      <c r="K684">
        <v>2.46E-2</v>
      </c>
      <c r="L684">
        <v>2</v>
      </c>
      <c r="M684">
        <v>3408.2000000000007</v>
      </c>
      <c r="N684">
        <f>-Table2[[#This Row],[right3]]</f>
        <v>-6.05</v>
      </c>
      <c r="O684" s="6">
        <v>4.4749999999999996</v>
      </c>
      <c r="P684" s="7">
        <v>6.05</v>
      </c>
      <c r="Q684">
        <f>Table2[[#This Row],[x2]]+Table2[[#This Row],[x]]*Table2[[#This Row],[right3]]</f>
        <v>-196.83457999999999</v>
      </c>
      <c r="R684">
        <f>Table2[[#This Row],[y2]]+Table2[[#This Row],[y]]*Table2[[#This Row],[right3]]</f>
        <v>10.808660000000001</v>
      </c>
      <c r="S684" s="1">
        <f>Table2[[#This Row],[x2]]-Table2[[#This Row],[x]]*Table2[[#This Row],[left]]</f>
        <v>-186.44009</v>
      </c>
      <c r="T684" s="1">
        <f>Table2[[#This Row],[y2]]-Table2[[#This Row],[y]]*Table2[[#This Row],[left]]</f>
        <v>12.45898</v>
      </c>
      <c r="U684" s="3">
        <f>Table2[[#This Row],[x2]]+Table2[[#This Row],[x]]*Table2[[#This Row],[dry_line]]</f>
        <v>-188.77734416000001</v>
      </c>
      <c r="V684" s="3">
        <f>Table2[[#This Row],[y2]]+Table2[[#This Row],[y]]*Table2[[#This Row],[dry_line]]</f>
        <v>12.087897120000001</v>
      </c>
      <c r="W684" s="3">
        <f>Table2[[#This Row],[z2]]+Table2[[#This Row],[z]]*Table2[[#This Row],[dry_line]]</f>
        <v>2.46E-2</v>
      </c>
      <c r="X684" s="3">
        <f>-Table2[[#This Row],[right3]]+Table2[[#This Row],[dry_line]]</f>
        <v>-8.1584000000000003</v>
      </c>
      <c r="Y684" s="3">
        <f>Table2[[#This Row],[left]]+Table2[[#This Row],[dry_line]]</f>
        <v>2.3665999999999996</v>
      </c>
    </row>
    <row r="685" spans="1:25" hidden="1" x14ac:dyDescent="0.25">
      <c r="A685">
        <v>683</v>
      </c>
      <c r="B685" t="b">
        <f>AND(Table2[[#This Row],[Row Labels]]&gt;=Sheet5!$J$43,Table2[[#This Row],[Row Labels]]&lt;=Sheet5!$K$43)</f>
        <v>0</v>
      </c>
      <c r="C685">
        <v>-2.2330000000000001</v>
      </c>
      <c r="D685">
        <f>-Table2[[#This Row],[dry_line]]</f>
        <v>2.2330000000000001</v>
      </c>
      <c r="E685">
        <v>-0.1033</v>
      </c>
      <c r="F685">
        <v>-0.98740000000000006</v>
      </c>
      <c r="G685">
        <v>-0.15790000000000001</v>
      </c>
      <c r="H685">
        <v>-1E-4</v>
      </c>
      <c r="I685">
        <v>-190.0521</v>
      </c>
      <c r="J685">
        <v>6.6887999999999996</v>
      </c>
      <c r="K685">
        <v>-5.7999999999999996E-3</v>
      </c>
      <c r="L685">
        <v>2</v>
      </c>
      <c r="M685">
        <v>3413.3329999999987</v>
      </c>
      <c r="N685">
        <f>-Table2[[#This Row],[right3]]</f>
        <v>-6.05</v>
      </c>
      <c r="O685" s="6">
        <v>4.4749999999999996</v>
      </c>
      <c r="P685" s="7">
        <v>6.05</v>
      </c>
      <c r="Q685">
        <f>Table2[[#This Row],[x2]]+Table2[[#This Row],[x]]*Table2[[#This Row],[right3]]</f>
        <v>-196.02587</v>
      </c>
      <c r="R685">
        <f>Table2[[#This Row],[y2]]+Table2[[#This Row],[y]]*Table2[[#This Row],[right3]]</f>
        <v>5.7335049999999992</v>
      </c>
      <c r="S685" s="1">
        <f>Table2[[#This Row],[x2]]-Table2[[#This Row],[x]]*Table2[[#This Row],[left]]</f>
        <v>-185.63348500000001</v>
      </c>
      <c r="T685" s="1">
        <f>Table2[[#This Row],[y2]]-Table2[[#This Row],[y]]*Table2[[#This Row],[left]]</f>
        <v>7.3954024999999994</v>
      </c>
      <c r="U685" s="3">
        <f>Table2[[#This Row],[x2]]+Table2[[#This Row],[x]]*Table2[[#This Row],[dry_line]]</f>
        <v>-187.84723579999999</v>
      </c>
      <c r="V685" s="3">
        <f>Table2[[#This Row],[y2]]+Table2[[#This Row],[y]]*Table2[[#This Row],[dry_line]]</f>
        <v>7.0413907</v>
      </c>
      <c r="W685" s="3">
        <f>Table2[[#This Row],[z2]]+Table2[[#This Row],[z]]*Table2[[#This Row],[dry_line]]</f>
        <v>-5.5766999999999995E-3</v>
      </c>
      <c r="X685" s="3">
        <f>-Table2[[#This Row],[right3]]+Table2[[#This Row],[dry_line]]</f>
        <v>-8.2829999999999995</v>
      </c>
      <c r="Y685" s="3">
        <f>Table2[[#This Row],[left]]+Table2[[#This Row],[dry_line]]</f>
        <v>2.2419999999999995</v>
      </c>
    </row>
    <row r="686" spans="1:25" hidden="1" x14ac:dyDescent="0.25">
      <c r="A686">
        <v>684</v>
      </c>
      <c r="B686" t="b">
        <f>AND(Table2[[#This Row],[Row Labels]]&gt;=Sheet5!$J$43,Table2[[#This Row],[Row Labels]]&lt;=Sheet5!$K$43)</f>
        <v>0</v>
      </c>
      <c r="C686">
        <v>-2.3325</v>
      </c>
      <c r="D686">
        <f>-Table2[[#This Row],[dry_line]]</f>
        <v>2.3325</v>
      </c>
      <c r="E686">
        <v>-0.39200000000000002</v>
      </c>
      <c r="F686">
        <v>-0.98719999999999997</v>
      </c>
      <c r="G686">
        <v>-0.15920000000000001</v>
      </c>
      <c r="H686">
        <v>0</v>
      </c>
      <c r="I686">
        <v>-189.22900000000001</v>
      </c>
      <c r="J686">
        <v>1.5628</v>
      </c>
      <c r="K686">
        <v>-4.8599999999999997E-2</v>
      </c>
      <c r="L686">
        <v>2</v>
      </c>
      <c r="M686">
        <v>3418.5250000000015</v>
      </c>
      <c r="N686">
        <f>-Table2[[#This Row],[right3]]</f>
        <v>-6.0750000000000002</v>
      </c>
      <c r="O686" s="6">
        <v>4.4749999999999996</v>
      </c>
      <c r="P686" s="7">
        <v>6.0750000000000002</v>
      </c>
      <c r="Q686">
        <f>Table2[[#This Row],[x2]]+Table2[[#This Row],[x]]*Table2[[#This Row],[right3]]</f>
        <v>-195.22624000000002</v>
      </c>
      <c r="R686">
        <f>Table2[[#This Row],[y2]]+Table2[[#This Row],[y]]*Table2[[#This Row],[right3]]</f>
        <v>0.59565999999999986</v>
      </c>
      <c r="S686" s="1">
        <f>Table2[[#This Row],[x2]]-Table2[[#This Row],[x]]*Table2[[#This Row],[left]]</f>
        <v>-184.81128000000001</v>
      </c>
      <c r="T686" s="1">
        <f>Table2[[#This Row],[y2]]-Table2[[#This Row],[y]]*Table2[[#This Row],[left]]</f>
        <v>2.27522</v>
      </c>
      <c r="U686" s="3">
        <f>Table2[[#This Row],[x2]]+Table2[[#This Row],[x]]*Table2[[#This Row],[dry_line]]</f>
        <v>-186.92635600000003</v>
      </c>
      <c r="V686" s="3">
        <f>Table2[[#This Row],[y2]]+Table2[[#This Row],[y]]*Table2[[#This Row],[dry_line]]</f>
        <v>1.934134</v>
      </c>
      <c r="W686" s="3">
        <f>Table2[[#This Row],[z2]]+Table2[[#This Row],[z]]*Table2[[#This Row],[dry_line]]</f>
        <v>-4.8599999999999997E-2</v>
      </c>
      <c r="X686" s="3">
        <f>-Table2[[#This Row],[right3]]+Table2[[#This Row],[dry_line]]</f>
        <v>-8.4075000000000006</v>
      </c>
      <c r="Y686" s="3">
        <f>Table2[[#This Row],[left]]+Table2[[#This Row],[dry_line]]</f>
        <v>2.1424999999999996</v>
      </c>
    </row>
    <row r="687" spans="1:25" hidden="1" x14ac:dyDescent="0.25">
      <c r="A687">
        <v>685</v>
      </c>
      <c r="B687" t="b">
        <f>AND(Table2[[#This Row],[Row Labels]]&gt;=Sheet5!$J$43,Table2[[#This Row],[Row Labels]]&lt;=Sheet5!$K$43)</f>
        <v>0</v>
      </c>
      <c r="C687">
        <v>-2.4146000000000001</v>
      </c>
      <c r="D687">
        <f>-Table2[[#This Row],[dry_line]]</f>
        <v>2.4146000000000001</v>
      </c>
      <c r="E687">
        <v>-0.65</v>
      </c>
      <c r="F687">
        <v>-0.98699999999999999</v>
      </c>
      <c r="G687">
        <v>-0.16059999999999999</v>
      </c>
      <c r="H687">
        <v>0</v>
      </c>
      <c r="I687">
        <v>-188.4211</v>
      </c>
      <c r="J687">
        <v>-3.4228000000000001</v>
      </c>
      <c r="K687">
        <v>-0.1144</v>
      </c>
      <c r="L687">
        <v>2</v>
      </c>
      <c r="M687">
        <v>3423.5760000000009</v>
      </c>
      <c r="N687">
        <f>-Table2[[#This Row],[right3]]</f>
        <v>-6.1</v>
      </c>
      <c r="O687" s="6">
        <v>4.4749999999999996</v>
      </c>
      <c r="P687" s="7">
        <v>6.1</v>
      </c>
      <c r="Q687">
        <f>Table2[[#This Row],[x2]]+Table2[[#This Row],[x]]*Table2[[#This Row],[right3]]</f>
        <v>-194.4418</v>
      </c>
      <c r="R687">
        <f>Table2[[#This Row],[y2]]+Table2[[#This Row],[y]]*Table2[[#This Row],[right3]]</f>
        <v>-4.4024599999999996</v>
      </c>
      <c r="S687" s="1">
        <f>Table2[[#This Row],[x2]]-Table2[[#This Row],[x]]*Table2[[#This Row],[left]]</f>
        <v>-184.00427500000001</v>
      </c>
      <c r="T687" s="1">
        <f>Table2[[#This Row],[y2]]-Table2[[#This Row],[y]]*Table2[[#This Row],[left]]</f>
        <v>-2.7041150000000003</v>
      </c>
      <c r="U687" s="3">
        <f>Table2[[#This Row],[x2]]+Table2[[#This Row],[x]]*Table2[[#This Row],[dry_line]]</f>
        <v>-186.03788979999999</v>
      </c>
      <c r="V687" s="3">
        <f>Table2[[#This Row],[y2]]+Table2[[#This Row],[y]]*Table2[[#This Row],[dry_line]]</f>
        <v>-3.0350152399999999</v>
      </c>
      <c r="W687" s="3">
        <f>Table2[[#This Row],[z2]]+Table2[[#This Row],[z]]*Table2[[#This Row],[dry_line]]</f>
        <v>-0.1144</v>
      </c>
      <c r="X687" s="3">
        <f>-Table2[[#This Row],[right3]]+Table2[[#This Row],[dry_line]]</f>
        <v>-8.5145999999999997</v>
      </c>
      <c r="Y687" s="3">
        <f>Table2[[#This Row],[left]]+Table2[[#This Row],[dry_line]]</f>
        <v>2.0603999999999996</v>
      </c>
    </row>
    <row r="688" spans="1:25" hidden="1" x14ac:dyDescent="0.25">
      <c r="A688">
        <v>686</v>
      </c>
      <c r="B688" t="b">
        <f>AND(Table2[[#This Row],[Row Labels]]&gt;=Sheet5!$J$43,Table2[[#This Row],[Row Labels]]&lt;=Sheet5!$K$43)</f>
        <v>0</v>
      </c>
      <c r="C688">
        <v>-2.4742000000000002</v>
      </c>
      <c r="D688">
        <f>-Table2[[#This Row],[dry_line]]</f>
        <v>2.4742000000000002</v>
      </c>
      <c r="E688">
        <v>-0.88109999999999999</v>
      </c>
      <c r="F688">
        <v>-0.9869</v>
      </c>
      <c r="G688">
        <v>-0.16139999999999999</v>
      </c>
      <c r="H688">
        <v>-1E-4</v>
      </c>
      <c r="I688">
        <v>-187.6146</v>
      </c>
      <c r="J688">
        <v>-8.3612000000000002</v>
      </c>
      <c r="K688">
        <v>-0.19689999999999999</v>
      </c>
      <c r="L688">
        <v>2</v>
      </c>
      <c r="M688">
        <v>3428.5800000000017</v>
      </c>
      <c r="N688">
        <f>-Table2[[#This Row],[right3]]</f>
        <v>-6.125</v>
      </c>
      <c r="O688" s="6">
        <v>4.45</v>
      </c>
      <c r="P688" s="7">
        <v>6.125</v>
      </c>
      <c r="Q688">
        <f>Table2[[#This Row],[x2]]+Table2[[#This Row],[x]]*Table2[[#This Row],[right3]]</f>
        <v>-193.65936249999999</v>
      </c>
      <c r="R688">
        <f>Table2[[#This Row],[y2]]+Table2[[#This Row],[y]]*Table2[[#This Row],[right3]]</f>
        <v>-9.3497750000000011</v>
      </c>
      <c r="S688" s="1">
        <f>Table2[[#This Row],[x2]]-Table2[[#This Row],[x]]*Table2[[#This Row],[left]]</f>
        <v>-183.22289499999999</v>
      </c>
      <c r="T688" s="1">
        <f>Table2[[#This Row],[y2]]-Table2[[#This Row],[y]]*Table2[[#This Row],[left]]</f>
        <v>-7.64297</v>
      </c>
      <c r="U688" s="3">
        <f>Table2[[#This Row],[x2]]+Table2[[#This Row],[x]]*Table2[[#This Row],[dry_line]]</f>
        <v>-185.17281202000001</v>
      </c>
      <c r="V688" s="3">
        <f>Table2[[#This Row],[y2]]+Table2[[#This Row],[y]]*Table2[[#This Row],[dry_line]]</f>
        <v>-7.9618641200000004</v>
      </c>
      <c r="W688" s="3">
        <f>Table2[[#This Row],[z2]]+Table2[[#This Row],[z]]*Table2[[#This Row],[dry_line]]</f>
        <v>-0.19665257999999999</v>
      </c>
      <c r="X688" s="3">
        <f>-Table2[[#This Row],[right3]]+Table2[[#This Row],[dry_line]]</f>
        <v>-8.5991999999999997</v>
      </c>
      <c r="Y688" s="3">
        <f>Table2[[#This Row],[left]]+Table2[[#This Row],[dry_line]]</f>
        <v>1.9758</v>
      </c>
    </row>
    <row r="689" spans="1:25" hidden="1" x14ac:dyDescent="0.25">
      <c r="A689">
        <v>687</v>
      </c>
      <c r="B689" t="b">
        <f>AND(Table2[[#This Row],[Row Labels]]&gt;=Sheet5!$J$43,Table2[[#This Row],[Row Labels]]&lt;=Sheet5!$K$43)</f>
        <v>0</v>
      </c>
      <c r="C689">
        <v>-2.5145</v>
      </c>
      <c r="D689">
        <f>-Table2[[#This Row],[dry_line]]</f>
        <v>2.5145</v>
      </c>
      <c r="E689">
        <v>-1.0894999999999999</v>
      </c>
      <c r="F689">
        <v>-0.9869</v>
      </c>
      <c r="G689">
        <v>-0.16139999999999999</v>
      </c>
      <c r="H689">
        <v>-1E-4</v>
      </c>
      <c r="I689">
        <v>-186.79759999999999</v>
      </c>
      <c r="J689">
        <v>-13.350099999999999</v>
      </c>
      <c r="K689">
        <v>-0.28410000000000002</v>
      </c>
      <c r="L689">
        <v>2</v>
      </c>
      <c r="M689">
        <v>3433.6359999999986</v>
      </c>
      <c r="N689">
        <f>-Table2[[#This Row],[right3]]</f>
        <v>-6.15</v>
      </c>
      <c r="O689" s="6">
        <v>4.45</v>
      </c>
      <c r="P689" s="7">
        <v>6.15</v>
      </c>
      <c r="Q689">
        <f>Table2[[#This Row],[x2]]+Table2[[#This Row],[x]]*Table2[[#This Row],[right3]]</f>
        <v>-192.86703499999999</v>
      </c>
      <c r="R689">
        <f>Table2[[#This Row],[y2]]+Table2[[#This Row],[y]]*Table2[[#This Row],[right3]]</f>
        <v>-14.34271</v>
      </c>
      <c r="S689" s="1">
        <f>Table2[[#This Row],[x2]]-Table2[[#This Row],[x]]*Table2[[#This Row],[left]]</f>
        <v>-182.40589499999999</v>
      </c>
      <c r="T689" s="1">
        <f>Table2[[#This Row],[y2]]-Table2[[#This Row],[y]]*Table2[[#This Row],[left]]</f>
        <v>-12.631869999999999</v>
      </c>
      <c r="U689" s="3">
        <f>Table2[[#This Row],[x2]]+Table2[[#This Row],[x]]*Table2[[#This Row],[dry_line]]</f>
        <v>-184.31603994999998</v>
      </c>
      <c r="V689" s="3">
        <f>Table2[[#This Row],[y2]]+Table2[[#This Row],[y]]*Table2[[#This Row],[dry_line]]</f>
        <v>-12.9442597</v>
      </c>
      <c r="W689" s="3">
        <f>Table2[[#This Row],[z2]]+Table2[[#This Row],[z]]*Table2[[#This Row],[dry_line]]</f>
        <v>-0.28384855000000003</v>
      </c>
      <c r="X689" s="3">
        <f>-Table2[[#This Row],[right3]]+Table2[[#This Row],[dry_line]]</f>
        <v>-8.6645000000000003</v>
      </c>
      <c r="Y689" s="3">
        <f>Table2[[#This Row],[left]]+Table2[[#This Row],[dry_line]]</f>
        <v>1.9355000000000002</v>
      </c>
    </row>
    <row r="690" spans="1:25" hidden="1" x14ac:dyDescent="0.25">
      <c r="A690">
        <v>688</v>
      </c>
      <c r="B690" t="b">
        <f>AND(Table2[[#This Row],[Row Labels]]&gt;=Sheet5!$J$43,Table2[[#This Row],[Row Labels]]&lt;=Sheet5!$K$43)</f>
        <v>0</v>
      </c>
      <c r="C690">
        <v>-2.552</v>
      </c>
      <c r="D690">
        <f>-Table2[[#This Row],[dry_line]]</f>
        <v>2.552</v>
      </c>
      <c r="E690">
        <v>-1.2785</v>
      </c>
      <c r="F690">
        <v>-0.98699999999999999</v>
      </c>
      <c r="G690">
        <v>-0.1608</v>
      </c>
      <c r="H690">
        <v>-1E-4</v>
      </c>
      <c r="I690">
        <v>-185.9743</v>
      </c>
      <c r="J690">
        <v>-18.389800000000001</v>
      </c>
      <c r="K690">
        <v>-0.37230000000000002</v>
      </c>
      <c r="L690">
        <v>2</v>
      </c>
      <c r="M690">
        <v>3438.7429999999986</v>
      </c>
      <c r="N690">
        <f>-Table2[[#This Row],[right3]]</f>
        <v>-6.1749999999999998</v>
      </c>
      <c r="O690" s="6">
        <v>4.4249999999999998</v>
      </c>
      <c r="P690" s="7">
        <v>6.1749999999999998</v>
      </c>
      <c r="Q690">
        <f>Table2[[#This Row],[x2]]+Table2[[#This Row],[x]]*Table2[[#This Row],[right3]]</f>
        <v>-192.06902500000001</v>
      </c>
      <c r="R690">
        <f>Table2[[#This Row],[y2]]+Table2[[#This Row],[y]]*Table2[[#This Row],[right3]]</f>
        <v>-19.382740000000002</v>
      </c>
      <c r="S690" s="1">
        <f>Table2[[#This Row],[x2]]-Table2[[#This Row],[x]]*Table2[[#This Row],[left]]</f>
        <v>-181.60682499999999</v>
      </c>
      <c r="T690" s="1">
        <f>Table2[[#This Row],[y2]]-Table2[[#This Row],[y]]*Table2[[#This Row],[left]]</f>
        <v>-17.678260000000002</v>
      </c>
      <c r="U690" s="3">
        <f>Table2[[#This Row],[x2]]+Table2[[#This Row],[x]]*Table2[[#This Row],[dry_line]]</f>
        <v>-183.455476</v>
      </c>
      <c r="V690" s="3">
        <f>Table2[[#This Row],[y2]]+Table2[[#This Row],[y]]*Table2[[#This Row],[dry_line]]</f>
        <v>-17.979438399999999</v>
      </c>
      <c r="W690" s="3">
        <f>Table2[[#This Row],[z2]]+Table2[[#This Row],[z]]*Table2[[#This Row],[dry_line]]</f>
        <v>-0.37204480000000001</v>
      </c>
      <c r="X690" s="3">
        <f>-Table2[[#This Row],[right3]]+Table2[[#This Row],[dry_line]]</f>
        <v>-8.7270000000000003</v>
      </c>
      <c r="Y690" s="3">
        <f>Table2[[#This Row],[left]]+Table2[[#This Row],[dry_line]]</f>
        <v>1.8729999999999998</v>
      </c>
    </row>
    <row r="691" spans="1:25" hidden="1" x14ac:dyDescent="0.25">
      <c r="A691">
        <v>689</v>
      </c>
      <c r="B691" t="b">
        <f>AND(Table2[[#This Row],[Row Labels]]&gt;=Sheet5!$J$43,Table2[[#This Row],[Row Labels]]&lt;=Sheet5!$K$43)</f>
        <v>0</v>
      </c>
      <c r="C691">
        <v>-2.5937000000000001</v>
      </c>
      <c r="D691">
        <f>-Table2[[#This Row],[dry_line]]</f>
        <v>2.5937000000000001</v>
      </c>
      <c r="E691">
        <v>-1.4489000000000001</v>
      </c>
      <c r="F691">
        <v>-0.98709999999999998</v>
      </c>
      <c r="G691">
        <v>-0.16</v>
      </c>
      <c r="H691">
        <v>0</v>
      </c>
      <c r="I691">
        <v>-185.16380000000001</v>
      </c>
      <c r="J691">
        <v>-23.377400000000002</v>
      </c>
      <c r="K691">
        <v>-0.4556</v>
      </c>
      <c r="L691">
        <v>2</v>
      </c>
      <c r="M691">
        <v>3443.7969999999987</v>
      </c>
      <c r="N691">
        <f>-Table2[[#This Row],[right3]]</f>
        <v>-6.1749999999999998</v>
      </c>
      <c r="O691" s="6">
        <v>4.375</v>
      </c>
      <c r="P691" s="7">
        <v>6.1749999999999998</v>
      </c>
      <c r="Q691">
        <f>Table2[[#This Row],[x2]]+Table2[[#This Row],[x]]*Table2[[#This Row],[right3]]</f>
        <v>-191.2591425</v>
      </c>
      <c r="R691">
        <f>Table2[[#This Row],[y2]]+Table2[[#This Row],[y]]*Table2[[#This Row],[right3]]</f>
        <v>-24.365400000000001</v>
      </c>
      <c r="S691" s="1">
        <f>Table2[[#This Row],[x2]]-Table2[[#This Row],[x]]*Table2[[#This Row],[left]]</f>
        <v>-180.8452375</v>
      </c>
      <c r="T691" s="1">
        <f>Table2[[#This Row],[y2]]-Table2[[#This Row],[y]]*Table2[[#This Row],[left]]</f>
        <v>-22.677400000000002</v>
      </c>
      <c r="U691" s="3">
        <f>Table2[[#This Row],[x2]]+Table2[[#This Row],[x]]*Table2[[#This Row],[dry_line]]</f>
        <v>-182.60355873</v>
      </c>
      <c r="V691" s="3">
        <f>Table2[[#This Row],[y2]]+Table2[[#This Row],[y]]*Table2[[#This Row],[dry_line]]</f>
        <v>-22.962408</v>
      </c>
      <c r="W691" s="3">
        <f>Table2[[#This Row],[z2]]+Table2[[#This Row],[z]]*Table2[[#This Row],[dry_line]]</f>
        <v>-0.4556</v>
      </c>
      <c r="X691" s="3">
        <f>-Table2[[#This Row],[right3]]+Table2[[#This Row],[dry_line]]</f>
        <v>-8.7686999999999991</v>
      </c>
      <c r="Y691" s="3">
        <f>Table2[[#This Row],[left]]+Table2[[#This Row],[dry_line]]</f>
        <v>1.7812999999999999</v>
      </c>
    </row>
    <row r="692" spans="1:25" hidden="1" x14ac:dyDescent="0.25">
      <c r="A692">
        <v>690</v>
      </c>
      <c r="B692" t="b">
        <f>AND(Table2[[#This Row],[Row Labels]]&gt;=Sheet5!$J$43,Table2[[#This Row],[Row Labels]]&lt;=Sheet5!$K$43)</f>
        <v>0</v>
      </c>
      <c r="C692">
        <v>-2.6202000000000001</v>
      </c>
      <c r="D692">
        <f>-Table2[[#This Row],[dry_line]]</f>
        <v>2.6202000000000001</v>
      </c>
      <c r="E692">
        <v>-1.6093</v>
      </c>
      <c r="F692">
        <v>-0.98719999999999997</v>
      </c>
      <c r="G692">
        <v>-0.1593</v>
      </c>
      <c r="H692">
        <v>-2.9999999999999997E-4</v>
      </c>
      <c r="I692">
        <v>-184.3503</v>
      </c>
      <c r="J692">
        <v>-28.4116</v>
      </c>
      <c r="K692">
        <v>-0.52359999999999995</v>
      </c>
      <c r="L692">
        <v>2</v>
      </c>
      <c r="M692">
        <v>3448.8970000000008</v>
      </c>
      <c r="N692">
        <f>-Table2[[#This Row],[right3]]</f>
        <v>-6.2</v>
      </c>
      <c r="O692" s="6">
        <v>4.3499999999999996</v>
      </c>
      <c r="P692" s="7">
        <v>6.2</v>
      </c>
      <c r="Q692">
        <f>Table2[[#This Row],[x2]]+Table2[[#This Row],[x]]*Table2[[#This Row],[right3]]</f>
        <v>-190.47094000000001</v>
      </c>
      <c r="R692">
        <f>Table2[[#This Row],[y2]]+Table2[[#This Row],[y]]*Table2[[#This Row],[right3]]</f>
        <v>-29.399259999999998</v>
      </c>
      <c r="S692" s="1">
        <f>Table2[[#This Row],[x2]]-Table2[[#This Row],[x]]*Table2[[#This Row],[left]]</f>
        <v>-180.05598000000001</v>
      </c>
      <c r="T692" s="1">
        <f>Table2[[#This Row],[y2]]-Table2[[#This Row],[y]]*Table2[[#This Row],[left]]</f>
        <v>-27.718644999999999</v>
      </c>
      <c r="U692" s="3">
        <f>Table2[[#This Row],[x2]]+Table2[[#This Row],[x]]*Table2[[#This Row],[dry_line]]</f>
        <v>-181.76363856</v>
      </c>
      <c r="V692" s="3">
        <f>Table2[[#This Row],[y2]]+Table2[[#This Row],[y]]*Table2[[#This Row],[dry_line]]</f>
        <v>-27.994202139999999</v>
      </c>
      <c r="W692" s="3">
        <f>Table2[[#This Row],[z2]]+Table2[[#This Row],[z]]*Table2[[#This Row],[dry_line]]</f>
        <v>-0.52281393999999992</v>
      </c>
      <c r="X692" s="3">
        <f>-Table2[[#This Row],[right3]]+Table2[[#This Row],[dry_line]]</f>
        <v>-8.8201999999999998</v>
      </c>
      <c r="Y692" s="3">
        <f>Table2[[#This Row],[left]]+Table2[[#This Row],[dry_line]]</f>
        <v>1.7297999999999996</v>
      </c>
    </row>
    <row r="693" spans="1:25" hidden="1" x14ac:dyDescent="0.25">
      <c r="A693">
        <v>691</v>
      </c>
      <c r="B693" t="b">
        <f>AND(Table2[[#This Row],[Row Labels]]&gt;=Sheet5!$J$43,Table2[[#This Row],[Row Labels]]&lt;=Sheet5!$K$43)</f>
        <v>0</v>
      </c>
      <c r="C693">
        <v>-2.6366000000000001</v>
      </c>
      <c r="D693">
        <f>-Table2[[#This Row],[dry_line]]</f>
        <v>2.6366000000000001</v>
      </c>
      <c r="E693">
        <v>-1.7648999999999999</v>
      </c>
      <c r="F693">
        <v>-0.98729999999999996</v>
      </c>
      <c r="G693">
        <v>-0.15890000000000001</v>
      </c>
      <c r="H693">
        <v>-4.0000000000000002E-4</v>
      </c>
      <c r="I693">
        <v>-183.55080000000001</v>
      </c>
      <c r="J693">
        <v>-33.3765</v>
      </c>
      <c r="K693">
        <v>-0.61050000000000004</v>
      </c>
      <c r="L693">
        <v>2</v>
      </c>
      <c r="M693">
        <v>3453.9269999999997</v>
      </c>
      <c r="N693">
        <f>-Table2[[#This Row],[right3]]</f>
        <v>-6.2</v>
      </c>
      <c r="O693" s="6">
        <v>4.3250000000000002</v>
      </c>
      <c r="P693" s="7">
        <v>6.2</v>
      </c>
      <c r="Q693">
        <f>Table2[[#This Row],[x2]]+Table2[[#This Row],[x]]*Table2[[#This Row],[right3]]</f>
        <v>-189.67206000000002</v>
      </c>
      <c r="R693">
        <f>Table2[[#This Row],[y2]]+Table2[[#This Row],[y]]*Table2[[#This Row],[right3]]</f>
        <v>-34.36168</v>
      </c>
      <c r="S693" s="1">
        <f>Table2[[#This Row],[x2]]-Table2[[#This Row],[x]]*Table2[[#This Row],[left]]</f>
        <v>-179.28072750000001</v>
      </c>
      <c r="T693" s="1">
        <f>Table2[[#This Row],[y2]]-Table2[[#This Row],[y]]*Table2[[#This Row],[left]]</f>
        <v>-32.689257499999997</v>
      </c>
      <c r="U693" s="3">
        <f>Table2[[#This Row],[x2]]+Table2[[#This Row],[x]]*Table2[[#This Row],[dry_line]]</f>
        <v>-180.94768482000001</v>
      </c>
      <c r="V693" s="3">
        <f>Table2[[#This Row],[y2]]+Table2[[#This Row],[y]]*Table2[[#This Row],[dry_line]]</f>
        <v>-32.957544259999999</v>
      </c>
      <c r="W693" s="3">
        <f>Table2[[#This Row],[z2]]+Table2[[#This Row],[z]]*Table2[[#This Row],[dry_line]]</f>
        <v>-0.60944536000000005</v>
      </c>
      <c r="X693" s="3">
        <f>-Table2[[#This Row],[right3]]+Table2[[#This Row],[dry_line]]</f>
        <v>-8.8366000000000007</v>
      </c>
      <c r="Y693" s="3">
        <f>Table2[[#This Row],[left]]+Table2[[#This Row],[dry_line]]</f>
        <v>1.6884000000000001</v>
      </c>
    </row>
    <row r="694" spans="1:25" hidden="1" x14ac:dyDescent="0.25">
      <c r="A694">
        <v>692</v>
      </c>
      <c r="B694" t="b">
        <f>AND(Table2[[#This Row],[Row Labels]]&gt;=Sheet5!$J$43,Table2[[#This Row],[Row Labels]]&lt;=Sheet5!$K$43)</f>
        <v>0</v>
      </c>
      <c r="C694">
        <v>-2.6358000000000001</v>
      </c>
      <c r="D694">
        <f>-Table2[[#This Row],[dry_line]]</f>
        <v>2.6358000000000001</v>
      </c>
      <c r="E694">
        <v>-1.9235</v>
      </c>
      <c r="F694">
        <v>-0.98729999999999996</v>
      </c>
      <c r="G694">
        <v>-0.15870000000000001</v>
      </c>
      <c r="H694">
        <v>-2.0000000000000001E-4</v>
      </c>
      <c r="I694">
        <v>-182.7499</v>
      </c>
      <c r="J694">
        <v>-38.3566</v>
      </c>
      <c r="K694">
        <v>-0.69640000000000002</v>
      </c>
      <c r="L694">
        <v>2</v>
      </c>
      <c r="M694">
        <v>3458.9710000000014</v>
      </c>
      <c r="N694">
        <f>-Table2[[#This Row],[right3]]</f>
        <v>-6.2249999999999996</v>
      </c>
      <c r="O694" s="6">
        <v>4.3</v>
      </c>
      <c r="P694" s="7">
        <v>6.2249999999999996</v>
      </c>
      <c r="Q694">
        <f>Table2[[#This Row],[x2]]+Table2[[#This Row],[x]]*Table2[[#This Row],[right3]]</f>
        <v>-188.89584249999999</v>
      </c>
      <c r="R694">
        <f>Table2[[#This Row],[y2]]+Table2[[#This Row],[y]]*Table2[[#This Row],[right3]]</f>
        <v>-39.344507499999999</v>
      </c>
      <c r="S694" s="1">
        <f>Table2[[#This Row],[x2]]-Table2[[#This Row],[x]]*Table2[[#This Row],[left]]</f>
        <v>-178.50451000000001</v>
      </c>
      <c r="T694" s="1">
        <f>Table2[[#This Row],[y2]]-Table2[[#This Row],[y]]*Table2[[#This Row],[left]]</f>
        <v>-37.674190000000003</v>
      </c>
      <c r="U694" s="3">
        <f>Table2[[#This Row],[x2]]+Table2[[#This Row],[x]]*Table2[[#This Row],[dry_line]]</f>
        <v>-180.14757466</v>
      </c>
      <c r="V694" s="3">
        <f>Table2[[#This Row],[y2]]+Table2[[#This Row],[y]]*Table2[[#This Row],[dry_line]]</f>
        <v>-37.938298539999998</v>
      </c>
      <c r="W694" s="3">
        <f>Table2[[#This Row],[z2]]+Table2[[#This Row],[z]]*Table2[[#This Row],[dry_line]]</f>
        <v>-0.69587284000000005</v>
      </c>
      <c r="X694" s="3">
        <f>-Table2[[#This Row],[right3]]+Table2[[#This Row],[dry_line]]</f>
        <v>-8.8607999999999993</v>
      </c>
      <c r="Y694" s="3">
        <f>Table2[[#This Row],[left]]+Table2[[#This Row],[dry_line]]</f>
        <v>1.6641999999999997</v>
      </c>
    </row>
    <row r="695" spans="1:25" hidden="1" x14ac:dyDescent="0.25">
      <c r="A695">
        <v>693</v>
      </c>
      <c r="B695" t="b">
        <f>AND(Table2[[#This Row],[Row Labels]]&gt;=Sheet5!$J$43,Table2[[#This Row],[Row Labels]]&lt;=Sheet5!$K$43)</f>
        <v>0</v>
      </c>
      <c r="C695">
        <v>-2.6009000000000002</v>
      </c>
      <c r="D695">
        <f>-Table2[[#This Row],[dry_line]]</f>
        <v>2.6009000000000002</v>
      </c>
      <c r="E695">
        <v>-2.0855999999999999</v>
      </c>
      <c r="F695">
        <v>-0.98740000000000006</v>
      </c>
      <c r="G695">
        <v>-0.1585</v>
      </c>
      <c r="H695">
        <v>0</v>
      </c>
      <c r="I695">
        <v>-181.94919999999999</v>
      </c>
      <c r="J695">
        <v>-43.341099999999997</v>
      </c>
      <c r="K695">
        <v>-0.75590000000000002</v>
      </c>
      <c r="L695">
        <v>2</v>
      </c>
      <c r="M695">
        <v>3464.0200000000004</v>
      </c>
      <c r="N695">
        <f>-Table2[[#This Row],[right3]]</f>
        <v>-6.2249999999999996</v>
      </c>
      <c r="O695" s="6">
        <v>4.2750000000000004</v>
      </c>
      <c r="P695" s="7">
        <v>6.2249999999999996</v>
      </c>
      <c r="Q695">
        <f>Table2[[#This Row],[x2]]+Table2[[#This Row],[x]]*Table2[[#This Row],[right3]]</f>
        <v>-188.095765</v>
      </c>
      <c r="R695">
        <f>Table2[[#This Row],[y2]]+Table2[[#This Row],[y]]*Table2[[#This Row],[right3]]</f>
        <v>-44.327762499999999</v>
      </c>
      <c r="S695" s="1">
        <f>Table2[[#This Row],[x2]]-Table2[[#This Row],[x]]*Table2[[#This Row],[left]]</f>
        <v>-177.72806499999999</v>
      </c>
      <c r="T695" s="1">
        <f>Table2[[#This Row],[y2]]-Table2[[#This Row],[y]]*Table2[[#This Row],[left]]</f>
        <v>-42.663512499999996</v>
      </c>
      <c r="U695" s="3">
        <f>Table2[[#This Row],[x2]]+Table2[[#This Row],[x]]*Table2[[#This Row],[dry_line]]</f>
        <v>-179.38107133999998</v>
      </c>
      <c r="V695" s="3">
        <f>Table2[[#This Row],[y2]]+Table2[[#This Row],[y]]*Table2[[#This Row],[dry_line]]</f>
        <v>-42.928857349999994</v>
      </c>
      <c r="W695" s="3">
        <f>Table2[[#This Row],[z2]]+Table2[[#This Row],[z]]*Table2[[#This Row],[dry_line]]</f>
        <v>-0.75590000000000002</v>
      </c>
      <c r="X695" s="3">
        <f>-Table2[[#This Row],[right3]]+Table2[[#This Row],[dry_line]]</f>
        <v>-8.8259000000000007</v>
      </c>
      <c r="Y695" s="3">
        <f>Table2[[#This Row],[left]]+Table2[[#This Row],[dry_line]]</f>
        <v>1.6741000000000001</v>
      </c>
    </row>
    <row r="696" spans="1:25" hidden="1" x14ac:dyDescent="0.25">
      <c r="A696">
        <v>694</v>
      </c>
      <c r="B696" t="b">
        <f>AND(Table2[[#This Row],[Row Labels]]&gt;=Sheet5!$J$43,Table2[[#This Row],[Row Labels]]&lt;=Sheet5!$K$43)</f>
        <v>0</v>
      </c>
      <c r="C696">
        <v>-2.5739999999999998</v>
      </c>
      <c r="D696">
        <f>-Table2[[#This Row],[dry_line]]</f>
        <v>2.5739999999999998</v>
      </c>
      <c r="E696">
        <v>-2.2462</v>
      </c>
      <c r="F696">
        <v>-0.98750000000000004</v>
      </c>
      <c r="G696">
        <v>-0.15790000000000001</v>
      </c>
      <c r="H696">
        <v>1.9E-3</v>
      </c>
      <c r="I696">
        <v>-181.15530000000001</v>
      </c>
      <c r="J696">
        <v>-48.292099999999998</v>
      </c>
      <c r="K696">
        <v>-0.79559999999999997</v>
      </c>
      <c r="L696">
        <v>2</v>
      </c>
      <c r="M696">
        <v>3469.0349999999999</v>
      </c>
      <c r="N696">
        <f>-Table2[[#This Row],[right3]]</f>
        <v>-6.2249999999999996</v>
      </c>
      <c r="O696" s="6">
        <v>4.25</v>
      </c>
      <c r="P696" s="7">
        <v>6.2249999999999996</v>
      </c>
      <c r="Q696">
        <f>Table2[[#This Row],[x2]]+Table2[[#This Row],[x]]*Table2[[#This Row],[right3]]</f>
        <v>-187.30248750000001</v>
      </c>
      <c r="R696">
        <f>Table2[[#This Row],[y2]]+Table2[[#This Row],[y]]*Table2[[#This Row],[right3]]</f>
        <v>-49.2750275</v>
      </c>
      <c r="S696" s="1">
        <f>Table2[[#This Row],[x2]]-Table2[[#This Row],[x]]*Table2[[#This Row],[left]]</f>
        <v>-176.95842500000001</v>
      </c>
      <c r="T696" s="1">
        <f>Table2[[#This Row],[y2]]-Table2[[#This Row],[y]]*Table2[[#This Row],[left]]</f>
        <v>-47.621024999999996</v>
      </c>
      <c r="U696" s="3">
        <f>Table2[[#This Row],[x2]]+Table2[[#This Row],[x]]*Table2[[#This Row],[dry_line]]</f>
        <v>-178.61347500000002</v>
      </c>
      <c r="V696" s="3">
        <f>Table2[[#This Row],[y2]]+Table2[[#This Row],[y]]*Table2[[#This Row],[dry_line]]</f>
        <v>-47.885665400000001</v>
      </c>
      <c r="W696" s="3">
        <f>Table2[[#This Row],[z2]]+Table2[[#This Row],[z]]*Table2[[#This Row],[dry_line]]</f>
        <v>-0.80049059999999994</v>
      </c>
      <c r="X696" s="3">
        <f>-Table2[[#This Row],[right3]]+Table2[[#This Row],[dry_line]]</f>
        <v>-8.7989999999999995</v>
      </c>
      <c r="Y696" s="3">
        <f>Table2[[#This Row],[left]]+Table2[[#This Row],[dry_line]]</f>
        <v>1.6760000000000002</v>
      </c>
    </row>
    <row r="697" spans="1:25" hidden="1" x14ac:dyDescent="0.25">
      <c r="A697">
        <v>695</v>
      </c>
      <c r="B697" t="b">
        <f>AND(Table2[[#This Row],[Row Labels]]&gt;=Sheet5!$J$43,Table2[[#This Row],[Row Labels]]&lt;=Sheet5!$K$43)</f>
        <v>0</v>
      </c>
      <c r="C697">
        <v>-2.5451000000000001</v>
      </c>
      <c r="D697">
        <f>-Table2[[#This Row],[dry_line]]</f>
        <v>2.5451000000000001</v>
      </c>
      <c r="E697">
        <v>-2.4068999999999998</v>
      </c>
      <c r="F697">
        <v>-0.98770000000000002</v>
      </c>
      <c r="G697">
        <v>-0.1565</v>
      </c>
      <c r="H697">
        <v>0</v>
      </c>
      <c r="I697">
        <v>-180.3459</v>
      </c>
      <c r="J697">
        <v>-53.3705</v>
      </c>
      <c r="K697">
        <v>-0.83289999999999997</v>
      </c>
      <c r="L697">
        <v>2</v>
      </c>
      <c r="M697">
        <v>3474.1769999999997</v>
      </c>
      <c r="N697">
        <f>-Table2[[#This Row],[right3]]</f>
        <v>-6.2249999999999996</v>
      </c>
      <c r="O697" s="6">
        <v>4.25</v>
      </c>
      <c r="P697" s="7">
        <v>6.2249999999999996</v>
      </c>
      <c r="Q697">
        <f>Table2[[#This Row],[x2]]+Table2[[#This Row],[x]]*Table2[[#This Row],[right3]]</f>
        <v>-186.49433250000001</v>
      </c>
      <c r="R697">
        <f>Table2[[#This Row],[y2]]+Table2[[#This Row],[y]]*Table2[[#This Row],[right3]]</f>
        <v>-54.3447125</v>
      </c>
      <c r="S697" s="1">
        <f>Table2[[#This Row],[x2]]-Table2[[#This Row],[x]]*Table2[[#This Row],[left]]</f>
        <v>-176.14817500000001</v>
      </c>
      <c r="T697" s="1">
        <f>Table2[[#This Row],[y2]]-Table2[[#This Row],[y]]*Table2[[#This Row],[left]]</f>
        <v>-52.705374999999997</v>
      </c>
      <c r="U697" s="3">
        <f>Table2[[#This Row],[x2]]+Table2[[#This Row],[x]]*Table2[[#This Row],[dry_line]]</f>
        <v>-177.83210473</v>
      </c>
      <c r="V697" s="3">
        <f>Table2[[#This Row],[y2]]+Table2[[#This Row],[y]]*Table2[[#This Row],[dry_line]]</f>
        <v>-52.972191850000002</v>
      </c>
      <c r="W697" s="3">
        <f>Table2[[#This Row],[z2]]+Table2[[#This Row],[z]]*Table2[[#This Row],[dry_line]]</f>
        <v>-0.83289999999999997</v>
      </c>
      <c r="X697" s="3">
        <f>-Table2[[#This Row],[right3]]+Table2[[#This Row],[dry_line]]</f>
        <v>-8.7700999999999993</v>
      </c>
      <c r="Y697" s="3">
        <f>Table2[[#This Row],[left]]+Table2[[#This Row],[dry_line]]</f>
        <v>1.7048999999999999</v>
      </c>
    </row>
    <row r="698" spans="1:25" hidden="1" x14ac:dyDescent="0.25">
      <c r="A698">
        <v>696</v>
      </c>
      <c r="B698" t="b">
        <f>AND(Table2[[#This Row],[Row Labels]]&gt;=Sheet5!$J$43,Table2[[#This Row],[Row Labels]]&lt;=Sheet5!$K$43)</f>
        <v>0</v>
      </c>
      <c r="C698">
        <v>-2.5286</v>
      </c>
      <c r="D698">
        <f>-Table2[[#This Row],[dry_line]]</f>
        <v>2.5286</v>
      </c>
      <c r="E698">
        <v>-2.5589</v>
      </c>
      <c r="F698">
        <v>-0.98809999999999998</v>
      </c>
      <c r="G698">
        <v>-0.15390000000000001</v>
      </c>
      <c r="H698">
        <v>-2.0000000000000001E-4</v>
      </c>
      <c r="I698">
        <v>-179.54239999999999</v>
      </c>
      <c r="J698">
        <v>-58.471600000000002</v>
      </c>
      <c r="K698">
        <v>-0.85770000000000002</v>
      </c>
      <c r="L698">
        <v>2</v>
      </c>
      <c r="M698">
        <v>3479.3410000000003</v>
      </c>
      <c r="N698">
        <f>-Table2[[#This Row],[right3]]</f>
        <v>-6.2249999999999996</v>
      </c>
      <c r="O698" s="6">
        <v>4.2249999999999996</v>
      </c>
      <c r="P698" s="7">
        <v>6.2249999999999996</v>
      </c>
      <c r="Q698">
        <f>Table2[[#This Row],[x2]]+Table2[[#This Row],[x]]*Table2[[#This Row],[right3]]</f>
        <v>-185.69332249999999</v>
      </c>
      <c r="R698">
        <f>Table2[[#This Row],[y2]]+Table2[[#This Row],[y]]*Table2[[#This Row],[right3]]</f>
        <v>-59.429627500000002</v>
      </c>
      <c r="S698" s="1">
        <f>Table2[[#This Row],[x2]]-Table2[[#This Row],[x]]*Table2[[#This Row],[left]]</f>
        <v>-175.36767749999999</v>
      </c>
      <c r="T698" s="1">
        <f>Table2[[#This Row],[y2]]-Table2[[#This Row],[y]]*Table2[[#This Row],[left]]</f>
        <v>-57.821372500000003</v>
      </c>
      <c r="U698" s="3">
        <f>Table2[[#This Row],[x2]]+Table2[[#This Row],[x]]*Table2[[#This Row],[dry_line]]</f>
        <v>-177.04389033999999</v>
      </c>
      <c r="V698" s="3">
        <f>Table2[[#This Row],[y2]]+Table2[[#This Row],[y]]*Table2[[#This Row],[dry_line]]</f>
        <v>-58.082448460000002</v>
      </c>
      <c r="W698" s="3">
        <f>Table2[[#This Row],[z2]]+Table2[[#This Row],[z]]*Table2[[#This Row],[dry_line]]</f>
        <v>-0.85719427999999998</v>
      </c>
      <c r="X698" s="3">
        <f>-Table2[[#This Row],[right3]]+Table2[[#This Row],[dry_line]]</f>
        <v>-8.7535999999999987</v>
      </c>
      <c r="Y698" s="3">
        <f>Table2[[#This Row],[left]]+Table2[[#This Row],[dry_line]]</f>
        <v>1.6963999999999997</v>
      </c>
    </row>
    <row r="699" spans="1:25" hidden="1" x14ac:dyDescent="0.25">
      <c r="A699">
        <v>697</v>
      </c>
      <c r="B699" t="b">
        <f>AND(Table2[[#This Row],[Row Labels]]&gt;=Sheet5!$J$43,Table2[[#This Row],[Row Labels]]&lt;=Sheet5!$K$43)</f>
        <v>0</v>
      </c>
      <c r="C699">
        <v>-2.5444</v>
      </c>
      <c r="D699">
        <f>-Table2[[#This Row],[dry_line]]</f>
        <v>2.5444</v>
      </c>
      <c r="E699">
        <v>-2.6966000000000001</v>
      </c>
      <c r="F699">
        <v>-0.98850000000000005</v>
      </c>
      <c r="G699">
        <v>-0.151</v>
      </c>
      <c r="H699">
        <v>-3.0999999999999999E-3</v>
      </c>
      <c r="I699">
        <v>-178.7809</v>
      </c>
      <c r="J699">
        <v>-63.4176</v>
      </c>
      <c r="K699">
        <v>-0.85509999999999997</v>
      </c>
      <c r="L699">
        <v>2</v>
      </c>
      <c r="M699">
        <v>3484.3460000000014</v>
      </c>
      <c r="N699">
        <f>-Table2[[#This Row],[right3]]</f>
        <v>-6.2</v>
      </c>
      <c r="O699" s="6">
        <v>4.25</v>
      </c>
      <c r="P699" s="7">
        <v>6.2</v>
      </c>
      <c r="Q699">
        <f>Table2[[#This Row],[x2]]+Table2[[#This Row],[x]]*Table2[[#This Row],[right3]]</f>
        <v>-184.90960000000001</v>
      </c>
      <c r="R699">
        <f>Table2[[#This Row],[y2]]+Table2[[#This Row],[y]]*Table2[[#This Row],[right3]]</f>
        <v>-64.353800000000007</v>
      </c>
      <c r="S699" s="1">
        <f>Table2[[#This Row],[x2]]-Table2[[#This Row],[x]]*Table2[[#This Row],[left]]</f>
        <v>-174.57977500000001</v>
      </c>
      <c r="T699" s="1">
        <f>Table2[[#This Row],[y2]]-Table2[[#This Row],[y]]*Table2[[#This Row],[left]]</f>
        <v>-62.775849999999998</v>
      </c>
      <c r="U699" s="3">
        <f>Table2[[#This Row],[x2]]+Table2[[#This Row],[x]]*Table2[[#This Row],[dry_line]]</f>
        <v>-176.26576059999999</v>
      </c>
      <c r="V699" s="3">
        <f>Table2[[#This Row],[y2]]+Table2[[#This Row],[y]]*Table2[[#This Row],[dry_line]]</f>
        <v>-63.033395599999999</v>
      </c>
      <c r="W699" s="3">
        <f>Table2[[#This Row],[z2]]+Table2[[#This Row],[z]]*Table2[[#This Row],[dry_line]]</f>
        <v>-0.84721236</v>
      </c>
      <c r="X699" s="3">
        <f>-Table2[[#This Row],[right3]]+Table2[[#This Row],[dry_line]]</f>
        <v>-8.7444000000000006</v>
      </c>
      <c r="Y699" s="3">
        <f>Table2[[#This Row],[left]]+Table2[[#This Row],[dry_line]]</f>
        <v>1.7056</v>
      </c>
    </row>
    <row r="700" spans="1:25" hidden="1" x14ac:dyDescent="0.25">
      <c r="A700">
        <v>698</v>
      </c>
      <c r="B700" t="b">
        <f>AND(Table2[[#This Row],[Row Labels]]&gt;=Sheet5!$J$43,Table2[[#This Row],[Row Labels]]&lt;=Sheet5!$K$43)</f>
        <v>0</v>
      </c>
      <c r="C700">
        <v>-2.5678999999999998</v>
      </c>
      <c r="D700">
        <f>-Table2[[#This Row],[dry_line]]</f>
        <v>2.5678999999999998</v>
      </c>
      <c r="E700">
        <v>-2.8237999999999999</v>
      </c>
      <c r="F700">
        <v>-0.98880000000000001</v>
      </c>
      <c r="G700">
        <v>-0.14910000000000001</v>
      </c>
      <c r="H700">
        <v>-2.8999999999999998E-3</v>
      </c>
      <c r="I700">
        <v>-178.02780000000001</v>
      </c>
      <c r="J700">
        <v>-68.3887</v>
      </c>
      <c r="K700">
        <v>-0.87790000000000001</v>
      </c>
      <c r="L700">
        <v>2</v>
      </c>
      <c r="M700">
        <v>3489.3739999999998</v>
      </c>
      <c r="N700">
        <f>-Table2[[#This Row],[right3]]</f>
        <v>-6.1749999999999998</v>
      </c>
      <c r="O700" s="6">
        <v>4.2750000000000004</v>
      </c>
      <c r="P700" s="7">
        <v>6.1749999999999998</v>
      </c>
      <c r="Q700">
        <f>Table2[[#This Row],[x2]]+Table2[[#This Row],[x]]*Table2[[#This Row],[right3]]</f>
        <v>-184.13364000000001</v>
      </c>
      <c r="R700">
        <f>Table2[[#This Row],[y2]]+Table2[[#This Row],[y]]*Table2[[#This Row],[right3]]</f>
        <v>-69.309392500000001</v>
      </c>
      <c r="S700" s="1">
        <f>Table2[[#This Row],[x2]]-Table2[[#This Row],[x]]*Table2[[#This Row],[left]]</f>
        <v>-173.80068</v>
      </c>
      <c r="T700" s="1">
        <f>Table2[[#This Row],[y2]]-Table2[[#This Row],[y]]*Table2[[#This Row],[left]]</f>
        <v>-67.751297500000007</v>
      </c>
      <c r="U700" s="3">
        <f>Table2[[#This Row],[x2]]+Table2[[#This Row],[x]]*Table2[[#This Row],[dry_line]]</f>
        <v>-175.48866048000002</v>
      </c>
      <c r="V700" s="3">
        <f>Table2[[#This Row],[y2]]+Table2[[#This Row],[y]]*Table2[[#This Row],[dry_line]]</f>
        <v>-68.005826110000001</v>
      </c>
      <c r="W700" s="3">
        <f>Table2[[#This Row],[z2]]+Table2[[#This Row],[z]]*Table2[[#This Row],[dry_line]]</f>
        <v>-0.87045309000000004</v>
      </c>
      <c r="X700" s="3">
        <f>-Table2[[#This Row],[right3]]+Table2[[#This Row],[dry_line]]</f>
        <v>-8.7428999999999988</v>
      </c>
      <c r="Y700" s="3">
        <f>Table2[[#This Row],[left]]+Table2[[#This Row],[dry_line]]</f>
        <v>1.7071000000000005</v>
      </c>
    </row>
    <row r="701" spans="1:25" hidden="1" x14ac:dyDescent="0.25">
      <c r="A701">
        <v>699</v>
      </c>
      <c r="B701" t="b">
        <f>AND(Table2[[#This Row],[Row Labels]]&gt;=Sheet5!$J$43,Table2[[#This Row],[Row Labels]]&lt;=Sheet5!$K$43)</f>
        <v>0</v>
      </c>
      <c r="C701">
        <v>-2.5245000000000002</v>
      </c>
      <c r="D701">
        <f>-Table2[[#This Row],[dry_line]]</f>
        <v>2.5245000000000002</v>
      </c>
      <c r="E701">
        <v>-2.9094000000000002</v>
      </c>
      <c r="F701">
        <v>-0.98899999999999999</v>
      </c>
      <c r="G701">
        <v>-0.14749999999999999</v>
      </c>
      <c r="H701">
        <v>-5.7000000000000002E-3</v>
      </c>
      <c r="I701">
        <v>-177.27799999999999</v>
      </c>
      <c r="J701">
        <v>-73.383300000000006</v>
      </c>
      <c r="K701">
        <v>-0.86160000000000003</v>
      </c>
      <c r="L701">
        <v>2</v>
      </c>
      <c r="M701">
        <v>3494.4239999999991</v>
      </c>
      <c r="N701">
        <f>-Table2[[#This Row],[right3]]</f>
        <v>-6.125</v>
      </c>
      <c r="O701" s="6">
        <v>4.3</v>
      </c>
      <c r="P701" s="7">
        <v>6.125</v>
      </c>
      <c r="Q701">
        <f>Table2[[#This Row],[x2]]+Table2[[#This Row],[x]]*Table2[[#This Row],[right3]]</f>
        <v>-183.33562499999999</v>
      </c>
      <c r="R701">
        <f>Table2[[#This Row],[y2]]+Table2[[#This Row],[y]]*Table2[[#This Row],[right3]]</f>
        <v>-74.286737500000001</v>
      </c>
      <c r="S701" s="1">
        <f>Table2[[#This Row],[x2]]-Table2[[#This Row],[x]]*Table2[[#This Row],[left]]</f>
        <v>-173.02529999999999</v>
      </c>
      <c r="T701" s="1">
        <f>Table2[[#This Row],[y2]]-Table2[[#This Row],[y]]*Table2[[#This Row],[left]]</f>
        <v>-72.749050000000011</v>
      </c>
      <c r="U701" s="3">
        <f>Table2[[#This Row],[x2]]+Table2[[#This Row],[x]]*Table2[[#This Row],[dry_line]]</f>
        <v>-174.78126949999998</v>
      </c>
      <c r="V701" s="3">
        <f>Table2[[#This Row],[y2]]+Table2[[#This Row],[y]]*Table2[[#This Row],[dry_line]]</f>
        <v>-73.01093625</v>
      </c>
      <c r="W701" s="3">
        <f>Table2[[#This Row],[z2]]+Table2[[#This Row],[z]]*Table2[[#This Row],[dry_line]]</f>
        <v>-0.84721035</v>
      </c>
      <c r="X701" s="3">
        <f>-Table2[[#This Row],[right3]]+Table2[[#This Row],[dry_line]]</f>
        <v>-8.6494999999999997</v>
      </c>
      <c r="Y701" s="3">
        <f>Table2[[#This Row],[left]]+Table2[[#This Row],[dry_line]]</f>
        <v>1.7754999999999996</v>
      </c>
    </row>
    <row r="702" spans="1:25" hidden="1" x14ac:dyDescent="0.25">
      <c r="A702">
        <v>700</v>
      </c>
      <c r="B702" t="b">
        <f>AND(Table2[[#This Row],[Row Labels]]&gt;=Sheet5!$J$43,Table2[[#This Row],[Row Labels]]&lt;=Sheet5!$K$43)</f>
        <v>0</v>
      </c>
      <c r="C702">
        <v>-2.4165999999999999</v>
      </c>
      <c r="D702">
        <f>-Table2[[#This Row],[dry_line]]</f>
        <v>2.4165999999999999</v>
      </c>
      <c r="E702">
        <v>-2.8843000000000001</v>
      </c>
      <c r="F702">
        <v>-0.98939999999999995</v>
      </c>
      <c r="G702">
        <v>-0.14499999999999999</v>
      </c>
      <c r="H702">
        <v>-8.8999999999999999E-3</v>
      </c>
      <c r="I702">
        <v>-176.53809999999999</v>
      </c>
      <c r="J702">
        <v>-78.376800000000003</v>
      </c>
      <c r="K702">
        <v>-0.84440000000000004</v>
      </c>
      <c r="L702">
        <v>2</v>
      </c>
      <c r="M702">
        <v>3499.4720000000016</v>
      </c>
      <c r="N702">
        <f>-Table2[[#This Row],[right3]]</f>
        <v>-6.0750000000000002</v>
      </c>
      <c r="O702" s="6">
        <v>4.3250000000000002</v>
      </c>
      <c r="P702" s="7">
        <v>6.0750000000000002</v>
      </c>
      <c r="Q702">
        <f>Table2[[#This Row],[x2]]+Table2[[#This Row],[x]]*Table2[[#This Row],[right3]]</f>
        <v>-182.54870499999998</v>
      </c>
      <c r="R702">
        <f>Table2[[#This Row],[y2]]+Table2[[#This Row],[y]]*Table2[[#This Row],[right3]]</f>
        <v>-79.257675000000006</v>
      </c>
      <c r="S702" s="1">
        <f>Table2[[#This Row],[x2]]-Table2[[#This Row],[x]]*Table2[[#This Row],[left]]</f>
        <v>-172.25894499999998</v>
      </c>
      <c r="T702" s="1">
        <f>Table2[[#This Row],[y2]]-Table2[[#This Row],[y]]*Table2[[#This Row],[left]]</f>
        <v>-77.749674999999996</v>
      </c>
      <c r="U702" s="3">
        <f>Table2[[#This Row],[x2]]+Table2[[#This Row],[x]]*Table2[[#This Row],[dry_line]]</f>
        <v>-174.14711595999998</v>
      </c>
      <c r="V702" s="3">
        <f>Table2[[#This Row],[y2]]+Table2[[#This Row],[y]]*Table2[[#This Row],[dry_line]]</f>
        <v>-78.026392999999999</v>
      </c>
      <c r="W702" s="3">
        <f>Table2[[#This Row],[z2]]+Table2[[#This Row],[z]]*Table2[[#This Row],[dry_line]]</f>
        <v>-0.82289226000000004</v>
      </c>
      <c r="X702" s="3">
        <f>-Table2[[#This Row],[right3]]+Table2[[#This Row],[dry_line]]</f>
        <v>-8.4916</v>
      </c>
      <c r="Y702" s="3">
        <f>Table2[[#This Row],[left]]+Table2[[#This Row],[dry_line]]</f>
        <v>1.9084000000000003</v>
      </c>
    </row>
    <row r="703" spans="1:25" hidden="1" x14ac:dyDescent="0.25">
      <c r="A703">
        <v>701</v>
      </c>
      <c r="B703" t="b">
        <f>AND(Table2[[#This Row],[Row Labels]]&gt;=Sheet5!$J$43,Table2[[#This Row],[Row Labels]]&lt;=Sheet5!$K$43)</f>
        <v>0</v>
      </c>
      <c r="C703">
        <v>-2.2096</v>
      </c>
      <c r="D703">
        <f>-Table2[[#This Row],[dry_line]]</f>
        <v>2.2096</v>
      </c>
      <c r="E703">
        <v>-2.7141999999999999</v>
      </c>
      <c r="F703">
        <v>-0.9899</v>
      </c>
      <c r="G703">
        <v>-0.14099999999999999</v>
      </c>
      <c r="H703">
        <v>-1.18E-2</v>
      </c>
      <c r="I703">
        <v>-175.82040000000001</v>
      </c>
      <c r="J703">
        <v>-83.334299999999999</v>
      </c>
      <c r="K703">
        <v>-0.82769999999999999</v>
      </c>
      <c r="L703">
        <v>2</v>
      </c>
      <c r="M703">
        <v>3504.4809999999998</v>
      </c>
      <c r="N703">
        <f>-Table2[[#This Row],[right3]]</f>
        <v>-6</v>
      </c>
      <c r="O703">
        <v>4.375</v>
      </c>
      <c r="P703">
        <v>6</v>
      </c>
      <c r="Q703">
        <f>Table2[[#This Row],[x2]]+Table2[[#This Row],[x]]*Table2[[#This Row],[right3]]</f>
        <v>-181.75980000000001</v>
      </c>
      <c r="R703">
        <f>Table2[[#This Row],[y2]]+Table2[[#This Row],[y]]*Table2[[#This Row],[right3]]</f>
        <v>-84.180300000000003</v>
      </c>
      <c r="S703" s="1">
        <f>Table2[[#This Row],[x2]]-Table2[[#This Row],[x]]*Table2[[#This Row],[left]]</f>
        <v>-171.4895875</v>
      </c>
      <c r="T703" s="1">
        <f>Table2[[#This Row],[y2]]-Table2[[#This Row],[y]]*Table2[[#This Row],[left]]</f>
        <v>-82.717425000000006</v>
      </c>
      <c r="U703" s="3">
        <f>Table2[[#This Row],[x2]]+Table2[[#This Row],[x]]*Table2[[#This Row],[dry_line]]</f>
        <v>-173.63311696</v>
      </c>
      <c r="V703" s="3">
        <f>Table2[[#This Row],[y2]]+Table2[[#This Row],[y]]*Table2[[#This Row],[dry_line]]</f>
        <v>-83.022746400000003</v>
      </c>
      <c r="W703" s="3">
        <f>Table2[[#This Row],[z2]]+Table2[[#This Row],[z]]*Table2[[#This Row],[dry_line]]</f>
        <v>-0.80162672000000001</v>
      </c>
      <c r="X703" s="3">
        <f>-Table2[[#This Row],[right3]]+Table2[[#This Row],[dry_line]]</f>
        <v>-8.2096</v>
      </c>
      <c r="Y703" s="3">
        <f>Table2[[#This Row],[left]]+Table2[[#This Row],[dry_line]]</f>
        <v>2.1654</v>
      </c>
    </row>
    <row r="704" spans="1:25" hidden="1" x14ac:dyDescent="0.25">
      <c r="A704">
        <v>702</v>
      </c>
      <c r="B704" t="b">
        <f>AND(Table2[[#This Row],[Row Labels]]&gt;=Sheet5!$J$43,Table2[[#This Row],[Row Labels]]&lt;=Sheet5!$K$43)</f>
        <v>0</v>
      </c>
      <c r="C704">
        <v>-1.8620000000000001</v>
      </c>
      <c r="D704">
        <f>-Table2[[#This Row],[dry_line]]</f>
        <v>1.8620000000000001</v>
      </c>
      <c r="E704">
        <v>-2.3451</v>
      </c>
      <c r="F704">
        <v>-0.99060000000000004</v>
      </c>
      <c r="G704">
        <v>-0.1358</v>
      </c>
      <c r="H704">
        <v>-1.55E-2</v>
      </c>
      <c r="I704">
        <v>-175.11840000000001</v>
      </c>
      <c r="J704">
        <v>-88.346699999999998</v>
      </c>
      <c r="K704">
        <v>-0.80430000000000001</v>
      </c>
      <c r="L704">
        <v>2</v>
      </c>
      <c r="M704">
        <v>3509.5430000000015</v>
      </c>
      <c r="N704">
        <f>-Table2[[#This Row],[right3]]</f>
        <v>-5.9</v>
      </c>
      <c r="O704">
        <v>4.5250000000000004</v>
      </c>
      <c r="P704">
        <v>5.9</v>
      </c>
      <c r="Q704">
        <f>Table2[[#This Row],[x2]]+Table2[[#This Row],[x]]*Table2[[#This Row],[right3]]</f>
        <v>-180.96294</v>
      </c>
      <c r="R704">
        <f>Table2[[#This Row],[y2]]+Table2[[#This Row],[y]]*Table2[[#This Row],[right3]]</f>
        <v>-89.147919999999999</v>
      </c>
      <c r="S704" s="1">
        <f>Table2[[#This Row],[x2]]-Table2[[#This Row],[x]]*Table2[[#This Row],[left]]</f>
        <v>-170.63593500000002</v>
      </c>
      <c r="T704" s="1">
        <f>Table2[[#This Row],[y2]]-Table2[[#This Row],[y]]*Table2[[#This Row],[left]]</f>
        <v>-87.732204999999993</v>
      </c>
      <c r="U704" s="3">
        <f>Table2[[#This Row],[x2]]+Table2[[#This Row],[x]]*Table2[[#This Row],[dry_line]]</f>
        <v>-173.2739028</v>
      </c>
      <c r="V704" s="3">
        <f>Table2[[#This Row],[y2]]+Table2[[#This Row],[y]]*Table2[[#This Row],[dry_line]]</f>
        <v>-88.093840400000005</v>
      </c>
      <c r="W704" s="3">
        <f>Table2[[#This Row],[z2]]+Table2[[#This Row],[z]]*Table2[[#This Row],[dry_line]]</f>
        <v>-0.77543899999999999</v>
      </c>
      <c r="X704" s="3">
        <f>-Table2[[#This Row],[right3]]+Table2[[#This Row],[dry_line]]</f>
        <v>-7.7620000000000005</v>
      </c>
      <c r="Y704" s="3">
        <f>Table2[[#This Row],[left]]+Table2[[#This Row],[dry_line]]</f>
        <v>2.6630000000000003</v>
      </c>
    </row>
    <row r="705" spans="1:25" hidden="1" x14ac:dyDescent="0.25">
      <c r="A705">
        <v>703</v>
      </c>
      <c r="B705" t="b">
        <f>AND(Table2[[#This Row],[Row Labels]]&gt;=Sheet5!$J$43,Table2[[#This Row],[Row Labels]]&lt;=Sheet5!$K$43)</f>
        <v>0</v>
      </c>
      <c r="C705">
        <v>-1.393</v>
      </c>
      <c r="D705">
        <f>-Table2[[#This Row],[dry_line]]</f>
        <v>1.393</v>
      </c>
      <c r="E705">
        <v>-1.7505999999999999</v>
      </c>
      <c r="F705">
        <v>-0.9919</v>
      </c>
      <c r="G705">
        <v>-0.12529999999999999</v>
      </c>
      <c r="H705">
        <v>-1.8599999999999998E-2</v>
      </c>
      <c r="I705">
        <v>-174.4504</v>
      </c>
      <c r="J705">
        <v>-93.330699999999993</v>
      </c>
      <c r="K705">
        <v>-0.78949999999999998</v>
      </c>
      <c r="L705">
        <v>2</v>
      </c>
      <c r="M705">
        <v>3514.5709999999999</v>
      </c>
      <c r="N705">
        <f>-Table2[[#This Row],[right3]]</f>
        <v>-5.7750000000000004</v>
      </c>
      <c r="O705">
        <v>5.5</v>
      </c>
      <c r="P705">
        <v>5.7750000000000004</v>
      </c>
      <c r="Q705">
        <f>Table2[[#This Row],[x2]]+Table2[[#This Row],[x]]*Table2[[#This Row],[right3]]</f>
        <v>-180.17862249999999</v>
      </c>
      <c r="R705">
        <f>Table2[[#This Row],[y2]]+Table2[[#This Row],[y]]*Table2[[#This Row],[right3]]</f>
        <v>-94.054307499999993</v>
      </c>
      <c r="S705" s="1">
        <f>Table2[[#This Row],[x2]]-Table2[[#This Row],[x]]*Table2[[#This Row],[left]]</f>
        <v>-168.99494999999999</v>
      </c>
      <c r="T705" s="1">
        <f>Table2[[#This Row],[y2]]-Table2[[#This Row],[y]]*Table2[[#This Row],[left]]</f>
        <v>-92.641549999999995</v>
      </c>
      <c r="U705" s="3">
        <f>Table2[[#This Row],[x2]]+Table2[[#This Row],[x]]*Table2[[#This Row],[dry_line]]</f>
        <v>-173.0686833</v>
      </c>
      <c r="V705" s="3">
        <f>Table2[[#This Row],[y2]]+Table2[[#This Row],[y]]*Table2[[#This Row],[dry_line]]</f>
        <v>-93.156157099999987</v>
      </c>
      <c r="W705" s="3">
        <f>Table2[[#This Row],[z2]]+Table2[[#This Row],[z]]*Table2[[#This Row],[dry_line]]</f>
        <v>-0.7635902</v>
      </c>
      <c r="X705" s="3">
        <f>-Table2[[#This Row],[right3]]+Table2[[#This Row],[dry_line]]</f>
        <v>-7.1680000000000001</v>
      </c>
      <c r="Y705" s="3">
        <f>Table2[[#This Row],[left]]+Table2[[#This Row],[dry_line]]</f>
        <v>4.1070000000000002</v>
      </c>
    </row>
    <row r="706" spans="1:25" hidden="1" x14ac:dyDescent="0.25">
      <c r="A706">
        <v>704</v>
      </c>
      <c r="B706" t="b">
        <f>AND(Table2[[#This Row],[Row Labels]]&gt;=Sheet5!$J$43,Table2[[#This Row],[Row Labels]]&lt;=Sheet5!$K$43)</f>
        <v>0</v>
      </c>
      <c r="C706">
        <v>-0.71360000000000001</v>
      </c>
      <c r="D706">
        <f>-Table2[[#This Row],[dry_line]]</f>
        <v>0.71360000000000001</v>
      </c>
      <c r="E706">
        <v>-0.98060000000000003</v>
      </c>
      <c r="F706">
        <v>-0.99460000000000004</v>
      </c>
      <c r="G706">
        <v>-0.1007</v>
      </c>
      <c r="H706">
        <v>-2.3699999999999999E-2</v>
      </c>
      <c r="I706">
        <v>-173.85470000000001</v>
      </c>
      <c r="J706">
        <v>-98.352400000000003</v>
      </c>
      <c r="K706">
        <v>-0.76670000000000005</v>
      </c>
      <c r="L706">
        <v>2</v>
      </c>
      <c r="M706">
        <v>3519.6280000000006</v>
      </c>
      <c r="N706">
        <f>-Table2[[#This Row],[right3]]</f>
        <v>-10.55</v>
      </c>
      <c r="O706">
        <v>5.7</v>
      </c>
      <c r="P706">
        <v>10.55</v>
      </c>
      <c r="Q706">
        <f>Table2[[#This Row],[x2]]+Table2[[#This Row],[x]]*Table2[[#This Row],[right3]]</f>
        <v>-184.34773000000001</v>
      </c>
      <c r="R706">
        <f>Table2[[#This Row],[y2]]+Table2[[#This Row],[y]]*Table2[[#This Row],[right3]]</f>
        <v>-99.414785000000009</v>
      </c>
      <c r="S706" s="1">
        <f>Table2[[#This Row],[x2]]-Table2[[#This Row],[x]]*Table2[[#This Row],[left]]</f>
        <v>-168.18548000000001</v>
      </c>
      <c r="T706" s="1">
        <f>Table2[[#This Row],[y2]]-Table2[[#This Row],[y]]*Table2[[#This Row],[left]]</f>
        <v>-97.778410000000008</v>
      </c>
      <c r="U706" s="3">
        <f>Table2[[#This Row],[x2]]+Table2[[#This Row],[x]]*Table2[[#This Row],[dry_line]]</f>
        <v>-173.14495343999999</v>
      </c>
      <c r="V706" s="3">
        <f>Table2[[#This Row],[y2]]+Table2[[#This Row],[y]]*Table2[[#This Row],[dry_line]]</f>
        <v>-98.280540479999999</v>
      </c>
      <c r="W706" s="3">
        <f>Table2[[#This Row],[z2]]+Table2[[#This Row],[z]]*Table2[[#This Row],[dry_line]]</f>
        <v>-0.74978768000000007</v>
      </c>
      <c r="X706" s="3">
        <f>-Table2[[#This Row],[right3]]+Table2[[#This Row],[dry_line]]</f>
        <v>-11.2636</v>
      </c>
      <c r="Y706" s="3">
        <f>Table2[[#This Row],[left]]+Table2[[#This Row],[dry_line]]</f>
        <v>4.9863999999999997</v>
      </c>
    </row>
    <row r="707" spans="1:25" hidden="1" x14ac:dyDescent="0.25">
      <c r="A707">
        <v>705</v>
      </c>
      <c r="B707" t="b">
        <f>AND(Table2[[#This Row],[Row Labels]]&gt;=Sheet5!$J$43,Table2[[#This Row],[Row Labels]]&lt;=Sheet5!$K$43)</f>
        <v>0</v>
      </c>
      <c r="C707">
        <v>4.24E-2</v>
      </c>
      <c r="D707">
        <f>-Table2[[#This Row],[dry_line]]</f>
        <v>-4.24E-2</v>
      </c>
      <c r="E707">
        <v>-0.1082</v>
      </c>
      <c r="F707">
        <v>-0.998</v>
      </c>
      <c r="G707">
        <v>-5.62E-2</v>
      </c>
      <c r="H707">
        <v>-2.7300000000000001E-2</v>
      </c>
      <c r="I707">
        <v>-173.43709999999999</v>
      </c>
      <c r="J707">
        <v>-103.3454</v>
      </c>
      <c r="K707">
        <v>-0.75070000000000003</v>
      </c>
      <c r="L707">
        <v>2</v>
      </c>
      <c r="M707">
        <v>3524.6389999999992</v>
      </c>
      <c r="N707">
        <f>-Table2[[#This Row],[right3]]</f>
        <v>-7.1</v>
      </c>
      <c r="O707">
        <v>5.8250000000000002</v>
      </c>
      <c r="P707">
        <v>7.1</v>
      </c>
      <c r="Q707">
        <f>Table2[[#This Row],[x2]]+Table2[[#This Row],[x]]*Table2[[#This Row],[right3]]</f>
        <v>-180.52289999999999</v>
      </c>
      <c r="R707">
        <f>Table2[[#This Row],[y2]]+Table2[[#This Row],[y]]*Table2[[#This Row],[right3]]</f>
        <v>-103.74441999999999</v>
      </c>
      <c r="S707" s="1">
        <f>Table2[[#This Row],[x2]]-Table2[[#This Row],[x]]*Table2[[#This Row],[left]]</f>
        <v>-167.62374999999997</v>
      </c>
      <c r="T707" s="1">
        <f>Table2[[#This Row],[y2]]-Table2[[#This Row],[y]]*Table2[[#This Row],[left]]</f>
        <v>-103.018035</v>
      </c>
      <c r="U707" s="3">
        <f>Table2[[#This Row],[x2]]+Table2[[#This Row],[x]]*Table2[[#This Row],[dry_line]]</f>
        <v>-173.47941519999998</v>
      </c>
      <c r="V707" s="3">
        <f>Table2[[#This Row],[y2]]+Table2[[#This Row],[y]]*Table2[[#This Row],[dry_line]]</f>
        <v>-103.34778288</v>
      </c>
      <c r="W707" s="3">
        <f>Table2[[#This Row],[z2]]+Table2[[#This Row],[z]]*Table2[[#This Row],[dry_line]]</f>
        <v>-0.75185752000000006</v>
      </c>
      <c r="X707" s="3">
        <f>-Table2[[#This Row],[right3]]+Table2[[#This Row],[dry_line]]</f>
        <v>-7.0575999999999999</v>
      </c>
      <c r="Y707" s="3">
        <f>Table2[[#This Row],[left]]+Table2[[#This Row],[dry_line]]</f>
        <v>5.8673999999999999</v>
      </c>
    </row>
    <row r="708" spans="1:25" hidden="1" x14ac:dyDescent="0.25">
      <c r="A708">
        <v>706</v>
      </c>
      <c r="B708" t="b">
        <f>AND(Table2[[#This Row],[Row Labels]]&gt;=Sheet5!$J$43,Table2[[#This Row],[Row Labels]]&lt;=Sheet5!$K$43)</f>
        <v>0</v>
      </c>
      <c r="C708">
        <v>0.83819999999999995</v>
      </c>
      <c r="D708">
        <f>-Table2[[#This Row],[dry_line]]</f>
        <v>-0.83819999999999995</v>
      </c>
      <c r="E708">
        <v>0.7843</v>
      </c>
      <c r="F708">
        <v>-0.99939999999999996</v>
      </c>
      <c r="G708">
        <v>8.3999999999999995E-3</v>
      </c>
      <c r="H708">
        <v>-3.2399999999999998E-2</v>
      </c>
      <c r="I708">
        <v>-173.2929</v>
      </c>
      <c r="J708">
        <v>-108.3505</v>
      </c>
      <c r="K708">
        <v>-0.72460000000000002</v>
      </c>
      <c r="L708">
        <v>2</v>
      </c>
      <c r="M708">
        <v>3529.6460000000006</v>
      </c>
      <c r="N708">
        <f>-Table2[[#This Row],[right3]]</f>
        <v>-5.35</v>
      </c>
      <c r="O708">
        <v>5.875</v>
      </c>
      <c r="P708">
        <v>5.35</v>
      </c>
      <c r="Q708">
        <f>Table2[[#This Row],[x2]]+Table2[[#This Row],[x]]*Table2[[#This Row],[right3]]</f>
        <v>-178.63969</v>
      </c>
      <c r="R708">
        <f>Table2[[#This Row],[y2]]+Table2[[#This Row],[y]]*Table2[[#This Row],[right3]]</f>
        <v>-108.30556</v>
      </c>
      <c r="S708" s="1">
        <f>Table2[[#This Row],[x2]]-Table2[[#This Row],[x]]*Table2[[#This Row],[left]]</f>
        <v>-167.421425</v>
      </c>
      <c r="T708" s="1">
        <f>Table2[[#This Row],[y2]]-Table2[[#This Row],[y]]*Table2[[#This Row],[left]]</f>
        <v>-108.39985</v>
      </c>
      <c r="U708" s="3">
        <f>Table2[[#This Row],[x2]]+Table2[[#This Row],[x]]*Table2[[#This Row],[dry_line]]</f>
        <v>-174.13059708</v>
      </c>
      <c r="V708" s="3">
        <f>Table2[[#This Row],[y2]]+Table2[[#This Row],[y]]*Table2[[#This Row],[dry_line]]</f>
        <v>-108.34345911999999</v>
      </c>
      <c r="W708" s="3">
        <f>Table2[[#This Row],[z2]]+Table2[[#This Row],[z]]*Table2[[#This Row],[dry_line]]</f>
        <v>-0.75175767999999998</v>
      </c>
      <c r="X708" s="3">
        <f>-Table2[[#This Row],[right3]]+Table2[[#This Row],[dry_line]]</f>
        <v>-4.5118</v>
      </c>
      <c r="Y708" s="3">
        <f>Table2[[#This Row],[left]]+Table2[[#This Row],[dry_line]]</f>
        <v>6.7131999999999996</v>
      </c>
    </row>
    <row r="709" spans="1:25" hidden="1" x14ac:dyDescent="0.25">
      <c r="A709">
        <v>707</v>
      </c>
      <c r="B709" t="b">
        <f>AND(Table2[[#This Row],[Row Labels]]&gt;=Sheet5!$J$43,Table2[[#This Row],[Row Labels]]&lt;=Sheet5!$K$43)</f>
        <v>0</v>
      </c>
      <c r="C709">
        <v>1.5775999999999999</v>
      </c>
      <c r="D709">
        <f>-Table2[[#This Row],[dry_line]]</f>
        <v>-1.5775999999999999</v>
      </c>
      <c r="E709">
        <v>1.6140000000000001</v>
      </c>
      <c r="F709">
        <v>-0.99480000000000002</v>
      </c>
      <c r="G709">
        <v>9.5699999999999993E-2</v>
      </c>
      <c r="H709">
        <v>-3.6200000000000003E-2</v>
      </c>
      <c r="I709">
        <v>-173.523</v>
      </c>
      <c r="J709">
        <v>-113.34950000000001</v>
      </c>
      <c r="K709">
        <v>-0.70399999999999996</v>
      </c>
      <c r="L709">
        <v>2</v>
      </c>
      <c r="M709">
        <v>3534.6500000000015</v>
      </c>
      <c r="N709">
        <f>-Table2[[#This Row],[right3]]</f>
        <v>-5.2750000000000004</v>
      </c>
      <c r="O709">
        <v>5.9</v>
      </c>
      <c r="P709">
        <v>5.2750000000000004</v>
      </c>
      <c r="Q709">
        <f>Table2[[#This Row],[x2]]+Table2[[#This Row],[x]]*Table2[[#This Row],[right3]]</f>
        <v>-178.77056999999999</v>
      </c>
      <c r="R709">
        <f>Table2[[#This Row],[y2]]+Table2[[#This Row],[y]]*Table2[[#This Row],[right3]]</f>
        <v>-112.8446825</v>
      </c>
      <c r="S709" s="1">
        <f>Table2[[#This Row],[x2]]-Table2[[#This Row],[x]]*Table2[[#This Row],[left]]</f>
        <v>-167.65368000000001</v>
      </c>
      <c r="T709" s="1">
        <f>Table2[[#This Row],[y2]]-Table2[[#This Row],[y]]*Table2[[#This Row],[left]]</f>
        <v>-113.91413</v>
      </c>
      <c r="U709" s="3">
        <f>Table2[[#This Row],[x2]]+Table2[[#This Row],[x]]*Table2[[#This Row],[dry_line]]</f>
        <v>-175.09239647999999</v>
      </c>
      <c r="V709" s="3">
        <f>Table2[[#This Row],[y2]]+Table2[[#This Row],[y]]*Table2[[#This Row],[dry_line]]</f>
        <v>-113.19852368000001</v>
      </c>
      <c r="W709" s="3">
        <f>Table2[[#This Row],[z2]]+Table2[[#This Row],[z]]*Table2[[#This Row],[dry_line]]</f>
        <v>-0.76110911999999997</v>
      </c>
      <c r="X709" s="3">
        <f>-Table2[[#This Row],[right3]]+Table2[[#This Row],[dry_line]]</f>
        <v>-3.6974000000000005</v>
      </c>
      <c r="Y709" s="3">
        <f>Table2[[#This Row],[left]]+Table2[[#This Row],[dry_line]]</f>
        <v>7.4776000000000007</v>
      </c>
    </row>
    <row r="710" spans="1:25" hidden="1" x14ac:dyDescent="0.25">
      <c r="A710">
        <v>708</v>
      </c>
      <c r="B710" t="b">
        <f>AND(Table2[[#This Row],[Row Labels]]&gt;=Sheet5!$J$43,Table2[[#This Row],[Row Labels]]&lt;=Sheet5!$K$43)</f>
        <v>0</v>
      </c>
      <c r="C710">
        <v>2.1602000000000001</v>
      </c>
      <c r="D710">
        <f>-Table2[[#This Row],[dry_line]]</f>
        <v>-2.1602000000000001</v>
      </c>
      <c r="E710">
        <v>2.2629000000000001</v>
      </c>
      <c r="F710">
        <v>-0.97870000000000001</v>
      </c>
      <c r="G710">
        <v>0.2016</v>
      </c>
      <c r="H710">
        <v>-3.9100000000000003E-2</v>
      </c>
      <c r="I710">
        <v>-174.25200000000001</v>
      </c>
      <c r="J710">
        <v>-118.3073</v>
      </c>
      <c r="K710">
        <v>-0.68879999999999997</v>
      </c>
      <c r="L710">
        <v>2</v>
      </c>
      <c r="M710">
        <v>3539.6620000000003</v>
      </c>
      <c r="N710">
        <f>-Table2[[#This Row],[right3]]</f>
        <v>-5.875</v>
      </c>
      <c r="O710">
        <v>4.8499999999999996</v>
      </c>
      <c r="P710">
        <v>5.875</v>
      </c>
      <c r="Q710">
        <f>Table2[[#This Row],[x2]]+Table2[[#This Row],[x]]*Table2[[#This Row],[right3]]</f>
        <v>-180.00186250000002</v>
      </c>
      <c r="R710">
        <f>Table2[[#This Row],[y2]]+Table2[[#This Row],[y]]*Table2[[#This Row],[right3]]</f>
        <v>-117.1229</v>
      </c>
      <c r="S710" s="1">
        <f>Table2[[#This Row],[x2]]-Table2[[#This Row],[x]]*Table2[[#This Row],[left]]</f>
        <v>-169.50530500000002</v>
      </c>
      <c r="T710" s="1">
        <f>Table2[[#This Row],[y2]]-Table2[[#This Row],[y]]*Table2[[#This Row],[left]]</f>
        <v>-119.28506</v>
      </c>
      <c r="U710" s="3">
        <f>Table2[[#This Row],[x2]]+Table2[[#This Row],[x]]*Table2[[#This Row],[dry_line]]</f>
        <v>-176.36618774000002</v>
      </c>
      <c r="V710" s="3">
        <f>Table2[[#This Row],[y2]]+Table2[[#This Row],[y]]*Table2[[#This Row],[dry_line]]</f>
        <v>-117.87180368</v>
      </c>
      <c r="W710" s="3">
        <f>Table2[[#This Row],[z2]]+Table2[[#This Row],[z]]*Table2[[#This Row],[dry_line]]</f>
        <v>-0.77326381999999994</v>
      </c>
      <c r="X710" s="3">
        <f>-Table2[[#This Row],[right3]]+Table2[[#This Row],[dry_line]]</f>
        <v>-3.7147999999999999</v>
      </c>
      <c r="Y710" s="3">
        <f>Table2[[#This Row],[left]]+Table2[[#This Row],[dry_line]]</f>
        <v>7.0101999999999993</v>
      </c>
    </row>
    <row r="711" spans="1:25" hidden="1" x14ac:dyDescent="0.25">
      <c r="A711">
        <v>709</v>
      </c>
      <c r="B711" t="b">
        <f>AND(Table2[[#This Row],[Row Labels]]&gt;=Sheet5!$J$43,Table2[[#This Row],[Row Labels]]&lt;=Sheet5!$K$43)</f>
        <v>0</v>
      </c>
      <c r="C711">
        <v>2.5308000000000002</v>
      </c>
      <c r="D711">
        <f>-Table2[[#This Row],[dry_line]]</f>
        <v>-2.5308000000000002</v>
      </c>
      <c r="E711">
        <v>2.6696</v>
      </c>
      <c r="F711">
        <v>-0.9496</v>
      </c>
      <c r="G711">
        <v>0.3105</v>
      </c>
      <c r="H711">
        <v>-4.2000000000000003E-2</v>
      </c>
      <c r="I711">
        <v>-175.5558</v>
      </c>
      <c r="J711">
        <v>-123.2115</v>
      </c>
      <c r="K711">
        <v>-0.67889999999999995</v>
      </c>
      <c r="L711">
        <v>2</v>
      </c>
      <c r="M711">
        <v>3544.7360000000008</v>
      </c>
      <c r="N711">
        <f>-Table2[[#This Row],[right3]]</f>
        <v>-6.1</v>
      </c>
      <c r="O711">
        <v>5</v>
      </c>
      <c r="P711">
        <v>6.1</v>
      </c>
      <c r="Q711">
        <f>Table2[[#This Row],[x2]]+Table2[[#This Row],[x]]*Table2[[#This Row],[right3]]</f>
        <v>-181.34836000000001</v>
      </c>
      <c r="R711">
        <f>Table2[[#This Row],[y2]]+Table2[[#This Row],[y]]*Table2[[#This Row],[right3]]</f>
        <v>-121.31745000000001</v>
      </c>
      <c r="S711" s="1">
        <f>Table2[[#This Row],[x2]]-Table2[[#This Row],[x]]*Table2[[#This Row],[left]]</f>
        <v>-170.80780000000001</v>
      </c>
      <c r="T711" s="1">
        <f>Table2[[#This Row],[y2]]-Table2[[#This Row],[y]]*Table2[[#This Row],[left]]</f>
        <v>-124.764</v>
      </c>
      <c r="U711" s="3">
        <f>Table2[[#This Row],[x2]]+Table2[[#This Row],[x]]*Table2[[#This Row],[dry_line]]</f>
        <v>-177.95904768</v>
      </c>
      <c r="V711" s="3">
        <f>Table2[[#This Row],[y2]]+Table2[[#This Row],[y]]*Table2[[#This Row],[dry_line]]</f>
        <v>-122.42568660000001</v>
      </c>
      <c r="W711" s="3">
        <f>Table2[[#This Row],[z2]]+Table2[[#This Row],[z]]*Table2[[#This Row],[dry_line]]</f>
        <v>-0.78519359999999994</v>
      </c>
      <c r="X711" s="3">
        <f>-Table2[[#This Row],[right3]]+Table2[[#This Row],[dry_line]]</f>
        <v>-3.5691999999999995</v>
      </c>
      <c r="Y711" s="3">
        <f>Table2[[#This Row],[left]]+Table2[[#This Row],[dry_line]]</f>
        <v>7.5308000000000002</v>
      </c>
    </row>
    <row r="712" spans="1:25" hidden="1" x14ac:dyDescent="0.25">
      <c r="A712">
        <v>710</v>
      </c>
      <c r="B712" t="b">
        <f>AND(Table2[[#This Row],[Row Labels]]&gt;=Sheet5!$J$43,Table2[[#This Row],[Row Labels]]&lt;=Sheet5!$K$43)</f>
        <v>0</v>
      </c>
      <c r="C712">
        <v>2.6838000000000002</v>
      </c>
      <c r="D712">
        <f>-Table2[[#This Row],[dry_line]]</f>
        <v>-2.6838000000000002</v>
      </c>
      <c r="E712">
        <v>2.8367</v>
      </c>
      <c r="F712">
        <v>-0.91210000000000002</v>
      </c>
      <c r="G712">
        <v>0.40760000000000002</v>
      </c>
      <c r="H712">
        <v>-4.5100000000000001E-2</v>
      </c>
      <c r="I712">
        <v>-177.3871</v>
      </c>
      <c r="J712">
        <v>-127.8927</v>
      </c>
      <c r="K712">
        <v>-0.67490000000000006</v>
      </c>
      <c r="L712">
        <v>2</v>
      </c>
      <c r="M712">
        <v>3549.762999999999</v>
      </c>
      <c r="N712">
        <f>-Table2[[#This Row],[right3]]</f>
        <v>-5.85</v>
      </c>
      <c r="O712">
        <v>5.25</v>
      </c>
      <c r="P712">
        <v>5.85</v>
      </c>
      <c r="Q712">
        <f>Table2[[#This Row],[x2]]+Table2[[#This Row],[x]]*Table2[[#This Row],[right3]]</f>
        <v>-182.72288499999999</v>
      </c>
      <c r="R712">
        <f>Table2[[#This Row],[y2]]+Table2[[#This Row],[y]]*Table2[[#This Row],[right3]]</f>
        <v>-125.50824</v>
      </c>
      <c r="S712" s="1">
        <f>Table2[[#This Row],[x2]]-Table2[[#This Row],[x]]*Table2[[#This Row],[left]]</f>
        <v>-172.59857500000001</v>
      </c>
      <c r="T712" s="1">
        <f>Table2[[#This Row],[y2]]-Table2[[#This Row],[y]]*Table2[[#This Row],[left]]</f>
        <v>-130.0326</v>
      </c>
      <c r="U712" s="3">
        <f>Table2[[#This Row],[x2]]+Table2[[#This Row],[x]]*Table2[[#This Row],[dry_line]]</f>
        <v>-179.83499398000001</v>
      </c>
      <c r="V712" s="3">
        <f>Table2[[#This Row],[y2]]+Table2[[#This Row],[y]]*Table2[[#This Row],[dry_line]]</f>
        <v>-126.79878312000001</v>
      </c>
      <c r="W712" s="3">
        <f>Table2[[#This Row],[z2]]+Table2[[#This Row],[z]]*Table2[[#This Row],[dry_line]]</f>
        <v>-0.79593938000000009</v>
      </c>
      <c r="X712" s="3">
        <f>-Table2[[#This Row],[right3]]+Table2[[#This Row],[dry_line]]</f>
        <v>-3.1661999999999995</v>
      </c>
      <c r="Y712" s="3">
        <f>Table2[[#This Row],[left]]+Table2[[#This Row],[dry_line]]</f>
        <v>7.9337999999999997</v>
      </c>
    </row>
    <row r="713" spans="1:25" hidden="1" x14ac:dyDescent="0.25">
      <c r="A713">
        <v>711</v>
      </c>
      <c r="B713" t="b">
        <f>AND(Table2[[#This Row],[Row Labels]]&gt;=Sheet5!$J$43,Table2[[#This Row],[Row Labels]]&lt;=Sheet5!$K$43)</f>
        <v>0</v>
      </c>
      <c r="C713">
        <v>2.7252000000000001</v>
      </c>
      <c r="D713">
        <f>-Table2[[#This Row],[dry_line]]</f>
        <v>-2.7252000000000001</v>
      </c>
      <c r="E713">
        <v>2.8704999999999998</v>
      </c>
      <c r="F713">
        <v>-0.87350000000000005</v>
      </c>
      <c r="G713">
        <v>0.48470000000000002</v>
      </c>
      <c r="H713">
        <v>-4.5100000000000001E-2</v>
      </c>
      <c r="I713">
        <v>-179.68430000000001</v>
      </c>
      <c r="J713">
        <v>-132.4513</v>
      </c>
      <c r="K713">
        <v>-0.68799999999999994</v>
      </c>
      <c r="L713">
        <v>2</v>
      </c>
      <c r="M713">
        <v>3554.8669999999984</v>
      </c>
      <c r="N713">
        <f>-Table2[[#This Row],[right3]]</f>
        <v>-5.5</v>
      </c>
      <c r="O713">
        <v>5.5250000000000004</v>
      </c>
      <c r="P713">
        <v>5.5</v>
      </c>
      <c r="Q713">
        <f>Table2[[#This Row],[x2]]+Table2[[#This Row],[x]]*Table2[[#This Row],[right3]]</f>
        <v>-184.48855</v>
      </c>
      <c r="R713">
        <f>Table2[[#This Row],[y2]]+Table2[[#This Row],[y]]*Table2[[#This Row],[right3]]</f>
        <v>-129.78545</v>
      </c>
      <c r="S713" s="1">
        <f>Table2[[#This Row],[x2]]-Table2[[#This Row],[x]]*Table2[[#This Row],[left]]</f>
        <v>-174.85821250000001</v>
      </c>
      <c r="T713" s="1">
        <f>Table2[[#This Row],[y2]]-Table2[[#This Row],[y]]*Table2[[#This Row],[left]]</f>
        <v>-135.1292675</v>
      </c>
      <c r="U713" s="3">
        <f>Table2[[#This Row],[x2]]+Table2[[#This Row],[x]]*Table2[[#This Row],[dry_line]]</f>
        <v>-182.06476220000002</v>
      </c>
      <c r="V713" s="3">
        <f>Table2[[#This Row],[y2]]+Table2[[#This Row],[y]]*Table2[[#This Row],[dry_line]]</f>
        <v>-131.13039556000001</v>
      </c>
      <c r="W713" s="3">
        <f>Table2[[#This Row],[z2]]+Table2[[#This Row],[z]]*Table2[[#This Row],[dry_line]]</f>
        <v>-0.81090651999999996</v>
      </c>
      <c r="X713" s="3">
        <f>-Table2[[#This Row],[right3]]+Table2[[#This Row],[dry_line]]</f>
        <v>-2.7747999999999999</v>
      </c>
      <c r="Y713" s="3">
        <f>Table2[[#This Row],[left]]+Table2[[#This Row],[dry_line]]</f>
        <v>8.2501999999999995</v>
      </c>
    </row>
    <row r="714" spans="1:25" hidden="1" x14ac:dyDescent="0.25">
      <c r="A714">
        <v>712</v>
      </c>
      <c r="B714" t="b">
        <f>AND(Table2[[#This Row],[Row Labels]]&gt;=Sheet5!$J$43,Table2[[#This Row],[Row Labels]]&lt;=Sheet5!$K$43)</f>
        <v>0</v>
      </c>
      <c r="C714">
        <v>2.7256</v>
      </c>
      <c r="D714">
        <f>-Table2[[#This Row],[dry_line]]</f>
        <v>-2.7256</v>
      </c>
      <c r="E714">
        <v>2.8515999999999999</v>
      </c>
      <c r="F714">
        <v>-0.83099999999999996</v>
      </c>
      <c r="G714">
        <v>0.5544</v>
      </c>
      <c r="H714">
        <v>-4.5100000000000001E-2</v>
      </c>
      <c r="I714">
        <v>-182.29560000000001</v>
      </c>
      <c r="J714">
        <v>-136.7415</v>
      </c>
      <c r="K714">
        <v>-0.69889999999999997</v>
      </c>
      <c r="L714">
        <v>2</v>
      </c>
      <c r="M714">
        <v>3559.8899999999994</v>
      </c>
      <c r="N714">
        <f>-Table2[[#This Row],[right3]]</f>
        <v>-5.375</v>
      </c>
      <c r="O714">
        <v>5.7750000000000004</v>
      </c>
      <c r="P714">
        <v>5.375</v>
      </c>
      <c r="Q714">
        <f>Table2[[#This Row],[x2]]+Table2[[#This Row],[x]]*Table2[[#This Row],[right3]]</f>
        <v>-186.762225</v>
      </c>
      <c r="R714">
        <f>Table2[[#This Row],[y2]]+Table2[[#This Row],[y]]*Table2[[#This Row],[right3]]</f>
        <v>-133.76160000000002</v>
      </c>
      <c r="S714" s="1">
        <f>Table2[[#This Row],[x2]]-Table2[[#This Row],[x]]*Table2[[#This Row],[left]]</f>
        <v>-177.49657500000001</v>
      </c>
      <c r="T714" s="1">
        <f>Table2[[#This Row],[y2]]-Table2[[#This Row],[y]]*Table2[[#This Row],[left]]</f>
        <v>-139.94316000000001</v>
      </c>
      <c r="U714" s="3">
        <f>Table2[[#This Row],[x2]]+Table2[[#This Row],[x]]*Table2[[#This Row],[dry_line]]</f>
        <v>-184.5605736</v>
      </c>
      <c r="V714" s="3">
        <f>Table2[[#This Row],[y2]]+Table2[[#This Row],[y]]*Table2[[#This Row],[dry_line]]</f>
        <v>-135.23042735999999</v>
      </c>
      <c r="W714" s="3">
        <f>Table2[[#This Row],[z2]]+Table2[[#This Row],[z]]*Table2[[#This Row],[dry_line]]</f>
        <v>-0.82182455999999993</v>
      </c>
      <c r="X714" s="3">
        <f>-Table2[[#This Row],[right3]]+Table2[[#This Row],[dry_line]]</f>
        <v>-2.6494</v>
      </c>
      <c r="Y714" s="3">
        <f>Table2[[#This Row],[left]]+Table2[[#This Row],[dry_line]]</f>
        <v>8.5006000000000004</v>
      </c>
    </row>
    <row r="715" spans="1:25" hidden="1" x14ac:dyDescent="0.25">
      <c r="A715">
        <v>713</v>
      </c>
      <c r="B715" t="b">
        <f>AND(Table2[[#This Row],[Row Labels]]&gt;=Sheet5!$J$43,Table2[[#This Row],[Row Labels]]&lt;=Sheet5!$K$43)</f>
        <v>0</v>
      </c>
      <c r="C715">
        <v>2.6861999999999999</v>
      </c>
      <c r="D715">
        <f>-Table2[[#This Row],[dry_line]]</f>
        <v>-2.6861999999999999</v>
      </c>
      <c r="E715">
        <v>2.77</v>
      </c>
      <c r="F715">
        <v>-0.78220000000000001</v>
      </c>
      <c r="G715">
        <v>0.62139999999999995</v>
      </c>
      <c r="H715">
        <v>-4.5100000000000001E-2</v>
      </c>
      <c r="I715">
        <v>-185.29390000000001</v>
      </c>
      <c r="J715">
        <v>-140.86199999999999</v>
      </c>
      <c r="K715">
        <v>-0.70830000000000004</v>
      </c>
      <c r="L715">
        <v>2</v>
      </c>
      <c r="M715">
        <v>3564.9860000000008</v>
      </c>
      <c r="N715">
        <f>-Table2[[#This Row],[right3]]</f>
        <v>-5.1749999999999998</v>
      </c>
      <c r="O715">
        <v>5.95</v>
      </c>
      <c r="P715">
        <v>5.1749999999999998</v>
      </c>
      <c r="Q715">
        <f>Table2[[#This Row],[x2]]+Table2[[#This Row],[x]]*Table2[[#This Row],[right3]]</f>
        <v>-189.34178500000002</v>
      </c>
      <c r="R715">
        <f>Table2[[#This Row],[y2]]+Table2[[#This Row],[y]]*Table2[[#This Row],[right3]]</f>
        <v>-137.646255</v>
      </c>
      <c r="S715" s="1">
        <f>Table2[[#This Row],[x2]]-Table2[[#This Row],[x]]*Table2[[#This Row],[left]]</f>
        <v>-180.63981000000001</v>
      </c>
      <c r="T715" s="1">
        <f>Table2[[#This Row],[y2]]-Table2[[#This Row],[y]]*Table2[[#This Row],[left]]</f>
        <v>-144.55932999999999</v>
      </c>
      <c r="U715" s="3">
        <f>Table2[[#This Row],[x2]]+Table2[[#This Row],[x]]*Table2[[#This Row],[dry_line]]</f>
        <v>-187.39504564000001</v>
      </c>
      <c r="V715" s="3">
        <f>Table2[[#This Row],[y2]]+Table2[[#This Row],[y]]*Table2[[#This Row],[dry_line]]</f>
        <v>-139.19279531999999</v>
      </c>
      <c r="W715" s="3">
        <f>Table2[[#This Row],[z2]]+Table2[[#This Row],[z]]*Table2[[#This Row],[dry_line]]</f>
        <v>-0.82944762000000005</v>
      </c>
      <c r="X715" s="3">
        <f>-Table2[[#This Row],[right3]]+Table2[[#This Row],[dry_line]]</f>
        <v>-2.4887999999999999</v>
      </c>
      <c r="Y715" s="3">
        <f>Table2[[#This Row],[left]]+Table2[[#This Row],[dry_line]]</f>
        <v>8.6362000000000005</v>
      </c>
    </row>
    <row r="716" spans="1:25" hidden="1" x14ac:dyDescent="0.25">
      <c r="A716">
        <v>714</v>
      </c>
      <c r="B716" t="b">
        <f>AND(Table2[[#This Row],[Row Labels]]&gt;=Sheet5!$J$43,Table2[[#This Row],[Row Labels]]&lt;=Sheet5!$K$43)</f>
        <v>0</v>
      </c>
      <c r="C716">
        <v>2.5928</v>
      </c>
      <c r="D716">
        <f>-Table2[[#This Row],[dry_line]]</f>
        <v>-2.5928</v>
      </c>
      <c r="E716">
        <v>2.6284999999999998</v>
      </c>
      <c r="F716">
        <v>-0.72829999999999995</v>
      </c>
      <c r="G716">
        <v>0.68379999999999996</v>
      </c>
      <c r="H716">
        <v>-4.5100000000000001E-2</v>
      </c>
      <c r="I716">
        <v>-188.63839999999999</v>
      </c>
      <c r="J716">
        <v>-144.72579999999999</v>
      </c>
      <c r="K716">
        <v>-0.71450000000000002</v>
      </c>
      <c r="L716">
        <v>2</v>
      </c>
      <c r="M716">
        <v>3570.0960000000014</v>
      </c>
      <c r="N716">
        <f>-Table2[[#This Row],[right3]]</f>
        <v>-5.0250000000000004</v>
      </c>
      <c r="O716">
        <v>6.0750000000000002</v>
      </c>
      <c r="P716">
        <v>5.0250000000000004</v>
      </c>
      <c r="Q716">
        <f>Table2[[#This Row],[x2]]+Table2[[#This Row],[x]]*Table2[[#This Row],[right3]]</f>
        <v>-192.29810749999999</v>
      </c>
      <c r="R716">
        <f>Table2[[#This Row],[y2]]+Table2[[#This Row],[y]]*Table2[[#This Row],[right3]]</f>
        <v>-141.289705</v>
      </c>
      <c r="S716" s="1">
        <f>Table2[[#This Row],[x2]]-Table2[[#This Row],[x]]*Table2[[#This Row],[left]]</f>
        <v>-184.2139775</v>
      </c>
      <c r="T716" s="1">
        <f>Table2[[#This Row],[y2]]-Table2[[#This Row],[y]]*Table2[[#This Row],[left]]</f>
        <v>-148.879885</v>
      </c>
      <c r="U716" s="3">
        <f>Table2[[#This Row],[x2]]+Table2[[#This Row],[x]]*Table2[[#This Row],[dry_line]]</f>
        <v>-190.52673623999999</v>
      </c>
      <c r="V716" s="3">
        <f>Table2[[#This Row],[y2]]+Table2[[#This Row],[y]]*Table2[[#This Row],[dry_line]]</f>
        <v>-142.95284336</v>
      </c>
      <c r="W716" s="3">
        <f>Table2[[#This Row],[z2]]+Table2[[#This Row],[z]]*Table2[[#This Row],[dry_line]]</f>
        <v>-0.83143528</v>
      </c>
      <c r="X716" s="3">
        <f>-Table2[[#This Row],[right3]]+Table2[[#This Row],[dry_line]]</f>
        <v>-2.4322000000000004</v>
      </c>
      <c r="Y716" s="3">
        <f>Table2[[#This Row],[left]]+Table2[[#This Row],[dry_line]]</f>
        <v>8.6677999999999997</v>
      </c>
    </row>
    <row r="717" spans="1:25" hidden="1" x14ac:dyDescent="0.25">
      <c r="A717">
        <v>715</v>
      </c>
      <c r="B717" t="b">
        <f>AND(Table2[[#This Row],[Row Labels]]&gt;=Sheet5!$J$43,Table2[[#This Row],[Row Labels]]&lt;=Sheet5!$K$43)</f>
        <v>0</v>
      </c>
      <c r="C717">
        <v>2.4586999999999999</v>
      </c>
      <c r="D717">
        <f>-Table2[[#This Row],[dry_line]]</f>
        <v>-2.4586999999999999</v>
      </c>
      <c r="E717">
        <v>2.4434999999999998</v>
      </c>
      <c r="F717">
        <v>-0.67090000000000005</v>
      </c>
      <c r="G717">
        <v>0.74029999999999996</v>
      </c>
      <c r="H717">
        <v>-4.2500000000000003E-2</v>
      </c>
      <c r="I717">
        <v>-192.25370000000001</v>
      </c>
      <c r="J717">
        <v>-148.27600000000001</v>
      </c>
      <c r="K717">
        <v>-0.72650000000000003</v>
      </c>
      <c r="L717">
        <v>2</v>
      </c>
      <c r="M717">
        <v>3575.1630000000005</v>
      </c>
      <c r="N717">
        <f>-Table2[[#This Row],[right3]]</f>
        <v>-5</v>
      </c>
      <c r="O717">
        <v>6</v>
      </c>
      <c r="P717">
        <v>5</v>
      </c>
      <c r="Q717">
        <f>Table2[[#This Row],[x2]]+Table2[[#This Row],[x]]*Table2[[#This Row],[right3]]</f>
        <v>-195.60820000000001</v>
      </c>
      <c r="R717">
        <f>Table2[[#This Row],[y2]]+Table2[[#This Row],[y]]*Table2[[#This Row],[right3]]</f>
        <v>-144.5745</v>
      </c>
      <c r="S717" s="1">
        <f>Table2[[#This Row],[x2]]-Table2[[#This Row],[x]]*Table2[[#This Row],[left]]</f>
        <v>-188.22830000000002</v>
      </c>
      <c r="T717" s="1">
        <f>Table2[[#This Row],[y2]]-Table2[[#This Row],[y]]*Table2[[#This Row],[left]]</f>
        <v>-152.71780000000001</v>
      </c>
      <c r="U717" s="3">
        <f>Table2[[#This Row],[x2]]+Table2[[#This Row],[x]]*Table2[[#This Row],[dry_line]]</f>
        <v>-193.90324183000001</v>
      </c>
      <c r="V717" s="3">
        <f>Table2[[#This Row],[y2]]+Table2[[#This Row],[y]]*Table2[[#This Row],[dry_line]]</f>
        <v>-146.45582439</v>
      </c>
      <c r="W717" s="3">
        <f>Table2[[#This Row],[z2]]+Table2[[#This Row],[z]]*Table2[[#This Row],[dry_line]]</f>
        <v>-0.83099475</v>
      </c>
      <c r="X717" s="3">
        <f>-Table2[[#This Row],[right3]]+Table2[[#This Row],[dry_line]]</f>
        <v>-2.5413000000000001</v>
      </c>
      <c r="Y717" s="3">
        <f>Table2[[#This Row],[left]]+Table2[[#This Row],[dry_line]]</f>
        <v>8.4587000000000003</v>
      </c>
    </row>
    <row r="718" spans="1:25" hidden="1" x14ac:dyDescent="0.25">
      <c r="A718">
        <v>716</v>
      </c>
      <c r="B718" t="b">
        <f>AND(Table2[[#This Row],[Row Labels]]&gt;=Sheet5!$J$43,Table2[[#This Row],[Row Labels]]&lt;=Sheet5!$K$43)</f>
        <v>0</v>
      </c>
      <c r="C718">
        <v>2.2677999999999998</v>
      </c>
      <c r="D718">
        <f>-Table2[[#This Row],[dry_line]]</f>
        <v>-2.2677999999999998</v>
      </c>
      <c r="E718">
        <v>2.2153999999999998</v>
      </c>
      <c r="F718">
        <v>-0.61129999999999995</v>
      </c>
      <c r="G718">
        <v>0.79039999999999999</v>
      </c>
      <c r="H718">
        <v>-3.9800000000000002E-2</v>
      </c>
      <c r="I718">
        <v>-196.14750000000001</v>
      </c>
      <c r="J718">
        <v>-151.53190000000001</v>
      </c>
      <c r="K718">
        <v>-0.73599999999999999</v>
      </c>
      <c r="L718">
        <v>2</v>
      </c>
      <c r="M718">
        <v>3580.2390000000014</v>
      </c>
      <c r="N718">
        <f>-Table2[[#This Row],[right3]]</f>
        <v>-5.0250000000000004</v>
      </c>
      <c r="O718">
        <v>5.9</v>
      </c>
      <c r="P718">
        <v>5.0250000000000004</v>
      </c>
      <c r="Q718">
        <f>Table2[[#This Row],[x2]]+Table2[[#This Row],[x]]*Table2[[#This Row],[right3]]</f>
        <v>-199.21928250000002</v>
      </c>
      <c r="R718">
        <f>Table2[[#This Row],[y2]]+Table2[[#This Row],[y]]*Table2[[#This Row],[right3]]</f>
        <v>-147.56014000000002</v>
      </c>
      <c r="S718" s="1">
        <f>Table2[[#This Row],[x2]]-Table2[[#This Row],[x]]*Table2[[#This Row],[left]]</f>
        <v>-192.54083</v>
      </c>
      <c r="T718" s="1">
        <f>Table2[[#This Row],[y2]]-Table2[[#This Row],[y]]*Table2[[#This Row],[left]]</f>
        <v>-156.19526000000002</v>
      </c>
      <c r="U718" s="3">
        <f>Table2[[#This Row],[x2]]+Table2[[#This Row],[x]]*Table2[[#This Row],[dry_line]]</f>
        <v>-197.53380614</v>
      </c>
      <c r="V718" s="3">
        <f>Table2[[#This Row],[y2]]+Table2[[#This Row],[y]]*Table2[[#This Row],[dry_line]]</f>
        <v>-149.73943088000001</v>
      </c>
      <c r="W718" s="3">
        <f>Table2[[#This Row],[z2]]+Table2[[#This Row],[z]]*Table2[[#This Row],[dry_line]]</f>
        <v>-0.82625843999999993</v>
      </c>
      <c r="X718" s="3">
        <f>-Table2[[#This Row],[right3]]+Table2[[#This Row],[dry_line]]</f>
        <v>-2.7572000000000005</v>
      </c>
      <c r="Y718" s="3">
        <f>Table2[[#This Row],[left]]+Table2[[#This Row],[dry_line]]</f>
        <v>8.1677999999999997</v>
      </c>
    </row>
    <row r="719" spans="1:25" hidden="1" x14ac:dyDescent="0.25">
      <c r="A719">
        <v>717</v>
      </c>
      <c r="B719" t="b">
        <f>AND(Table2[[#This Row],[Row Labels]]&gt;=Sheet5!$J$43,Table2[[#This Row],[Row Labels]]&lt;=Sheet5!$K$43)</f>
        <v>0</v>
      </c>
      <c r="C719">
        <v>2.0535000000000001</v>
      </c>
      <c r="D719">
        <f>-Table2[[#This Row],[dry_line]]</f>
        <v>-2.0535000000000001</v>
      </c>
      <c r="E719">
        <v>1.9545999999999999</v>
      </c>
      <c r="F719">
        <v>-0.54779999999999995</v>
      </c>
      <c r="G719">
        <v>0.83579999999999999</v>
      </c>
      <c r="H719">
        <v>-3.6900000000000002E-2</v>
      </c>
      <c r="I719">
        <v>-200.2354</v>
      </c>
      <c r="J719">
        <v>-154.4503</v>
      </c>
      <c r="K719">
        <v>-0.74309999999999998</v>
      </c>
      <c r="L719">
        <v>2</v>
      </c>
      <c r="M719">
        <v>3585.2609999999986</v>
      </c>
      <c r="N719">
        <f>-Table2[[#This Row],[right3]]</f>
        <v>-5.1749999999999998</v>
      </c>
      <c r="O719">
        <v>5.7</v>
      </c>
      <c r="P719">
        <v>5.1749999999999998</v>
      </c>
      <c r="Q719">
        <f>Table2[[#This Row],[x2]]+Table2[[#This Row],[x]]*Table2[[#This Row],[right3]]</f>
        <v>-203.07026500000001</v>
      </c>
      <c r="R719">
        <f>Table2[[#This Row],[y2]]+Table2[[#This Row],[y]]*Table2[[#This Row],[right3]]</f>
        <v>-150.125035</v>
      </c>
      <c r="S719" s="1">
        <f>Table2[[#This Row],[x2]]-Table2[[#This Row],[x]]*Table2[[#This Row],[left]]</f>
        <v>-197.11294000000001</v>
      </c>
      <c r="T719" s="1">
        <f>Table2[[#This Row],[y2]]-Table2[[#This Row],[y]]*Table2[[#This Row],[left]]</f>
        <v>-159.21436</v>
      </c>
      <c r="U719" s="3">
        <f>Table2[[#This Row],[x2]]+Table2[[#This Row],[x]]*Table2[[#This Row],[dry_line]]</f>
        <v>-201.36030729999999</v>
      </c>
      <c r="V719" s="3">
        <f>Table2[[#This Row],[y2]]+Table2[[#This Row],[y]]*Table2[[#This Row],[dry_line]]</f>
        <v>-152.73398470000001</v>
      </c>
      <c r="W719" s="3">
        <f>Table2[[#This Row],[z2]]+Table2[[#This Row],[z]]*Table2[[#This Row],[dry_line]]</f>
        <v>-0.81887414999999997</v>
      </c>
      <c r="X719" s="3">
        <f>-Table2[[#This Row],[right3]]+Table2[[#This Row],[dry_line]]</f>
        <v>-3.1214999999999997</v>
      </c>
      <c r="Y719" s="3">
        <f>Table2[[#This Row],[left]]+Table2[[#This Row],[dry_line]]</f>
        <v>7.7535000000000007</v>
      </c>
    </row>
    <row r="720" spans="1:25" hidden="1" x14ac:dyDescent="0.25">
      <c r="A720">
        <v>718</v>
      </c>
      <c r="B720" t="b">
        <f>AND(Table2[[#This Row],[Row Labels]]&gt;=Sheet5!$J$43,Table2[[#This Row],[Row Labels]]&lt;=Sheet5!$K$43)</f>
        <v>0</v>
      </c>
      <c r="C720">
        <v>1.7899</v>
      </c>
      <c r="D720">
        <f>-Table2[[#This Row],[dry_line]]</f>
        <v>-1.7899</v>
      </c>
      <c r="E720">
        <v>1.6396999999999999</v>
      </c>
      <c r="F720">
        <v>-0.47610000000000002</v>
      </c>
      <c r="G720">
        <v>0.87870000000000004</v>
      </c>
      <c r="H720">
        <v>-3.3700000000000001E-2</v>
      </c>
      <c r="I720">
        <v>-204.54409999999999</v>
      </c>
      <c r="J720">
        <v>-157.03569999999999</v>
      </c>
      <c r="K720">
        <v>-0.75360000000000005</v>
      </c>
      <c r="L720">
        <v>2</v>
      </c>
      <c r="M720">
        <v>3590.2860000000001</v>
      </c>
      <c r="N720">
        <f>-Table2[[#This Row],[right3]]</f>
        <v>-5.375</v>
      </c>
      <c r="O720">
        <v>5.45</v>
      </c>
      <c r="P720">
        <v>5.375</v>
      </c>
      <c r="Q720">
        <f>Table2[[#This Row],[x2]]+Table2[[#This Row],[x]]*Table2[[#This Row],[right3]]</f>
        <v>-207.10313749999997</v>
      </c>
      <c r="R720">
        <f>Table2[[#This Row],[y2]]+Table2[[#This Row],[y]]*Table2[[#This Row],[right3]]</f>
        <v>-152.31268749999998</v>
      </c>
      <c r="S720" s="1">
        <f>Table2[[#This Row],[x2]]-Table2[[#This Row],[x]]*Table2[[#This Row],[left]]</f>
        <v>-201.949355</v>
      </c>
      <c r="T720" s="1">
        <f>Table2[[#This Row],[y2]]-Table2[[#This Row],[y]]*Table2[[#This Row],[left]]</f>
        <v>-161.82461499999999</v>
      </c>
      <c r="U720" s="3">
        <f>Table2[[#This Row],[x2]]+Table2[[#This Row],[x]]*Table2[[#This Row],[dry_line]]</f>
        <v>-205.39627138999998</v>
      </c>
      <c r="V720" s="3">
        <f>Table2[[#This Row],[y2]]+Table2[[#This Row],[y]]*Table2[[#This Row],[dry_line]]</f>
        <v>-155.46291486999999</v>
      </c>
      <c r="W720" s="3">
        <f>Table2[[#This Row],[z2]]+Table2[[#This Row],[z]]*Table2[[#This Row],[dry_line]]</f>
        <v>-0.81391963000000001</v>
      </c>
      <c r="X720" s="3">
        <f>-Table2[[#This Row],[right3]]+Table2[[#This Row],[dry_line]]</f>
        <v>-3.5850999999999997</v>
      </c>
      <c r="Y720" s="3">
        <f>Table2[[#This Row],[left]]+Table2[[#This Row],[dry_line]]</f>
        <v>7.2399000000000004</v>
      </c>
    </row>
    <row r="721" spans="1:25" hidden="1" x14ac:dyDescent="0.25">
      <c r="A721">
        <v>719</v>
      </c>
      <c r="B721" t="b">
        <f>AND(Table2[[#This Row],[Row Labels]]&gt;=Sheet5!$J$43,Table2[[#This Row],[Row Labels]]&lt;=Sheet5!$K$43)</f>
        <v>0</v>
      </c>
      <c r="C721">
        <v>1.4376</v>
      </c>
      <c r="D721">
        <f>-Table2[[#This Row],[dry_line]]</f>
        <v>-1.4376</v>
      </c>
      <c r="E721">
        <v>1.2191000000000001</v>
      </c>
      <c r="F721">
        <v>-0.39789999999999998</v>
      </c>
      <c r="G721">
        <v>0.91700000000000004</v>
      </c>
      <c r="H721">
        <v>-2.8199999999999999E-2</v>
      </c>
      <c r="I721">
        <v>-209.1063</v>
      </c>
      <c r="J721">
        <v>-159.2578</v>
      </c>
      <c r="K721">
        <v>-0.76870000000000005</v>
      </c>
      <c r="L721">
        <v>2</v>
      </c>
      <c r="M721">
        <v>3595.3610000000008</v>
      </c>
      <c r="N721">
        <f>-Table2[[#This Row],[right3]]</f>
        <v>-5.625</v>
      </c>
      <c r="O721">
        <v>5.2</v>
      </c>
      <c r="P721">
        <v>5.625</v>
      </c>
      <c r="Q721">
        <f>Table2[[#This Row],[x2]]+Table2[[#This Row],[x]]*Table2[[#This Row],[right3]]</f>
        <v>-211.34448750000001</v>
      </c>
      <c r="R721">
        <f>Table2[[#This Row],[y2]]+Table2[[#This Row],[y]]*Table2[[#This Row],[right3]]</f>
        <v>-154.09967499999999</v>
      </c>
      <c r="S721" s="1">
        <f>Table2[[#This Row],[x2]]-Table2[[#This Row],[x]]*Table2[[#This Row],[left]]</f>
        <v>-207.03721999999999</v>
      </c>
      <c r="T721" s="1">
        <f>Table2[[#This Row],[y2]]-Table2[[#This Row],[y]]*Table2[[#This Row],[left]]</f>
        <v>-164.02620000000002</v>
      </c>
      <c r="U721" s="3">
        <f>Table2[[#This Row],[x2]]+Table2[[#This Row],[x]]*Table2[[#This Row],[dry_line]]</f>
        <v>-209.67832104000001</v>
      </c>
      <c r="V721" s="3">
        <f>Table2[[#This Row],[y2]]+Table2[[#This Row],[y]]*Table2[[#This Row],[dry_line]]</f>
        <v>-157.9395208</v>
      </c>
      <c r="W721" s="3">
        <f>Table2[[#This Row],[z2]]+Table2[[#This Row],[z]]*Table2[[#This Row],[dry_line]]</f>
        <v>-0.80924032000000001</v>
      </c>
      <c r="X721" s="3">
        <f>-Table2[[#This Row],[right3]]+Table2[[#This Row],[dry_line]]</f>
        <v>-4.1874000000000002</v>
      </c>
      <c r="Y721" s="3">
        <f>Table2[[#This Row],[left]]+Table2[[#This Row],[dry_line]]</f>
        <v>6.6375999999999999</v>
      </c>
    </row>
    <row r="722" spans="1:25" hidden="1" x14ac:dyDescent="0.25">
      <c r="A722">
        <v>720</v>
      </c>
      <c r="B722" t="b">
        <f>AND(Table2[[#This Row],[Row Labels]]&gt;=Sheet5!$J$43,Table2[[#This Row],[Row Labels]]&lt;=Sheet5!$K$43)</f>
        <v>0</v>
      </c>
      <c r="C722">
        <v>0.9919</v>
      </c>
      <c r="D722">
        <f>-Table2[[#This Row],[dry_line]]</f>
        <v>-0.9919</v>
      </c>
      <c r="E722">
        <v>0.68910000000000005</v>
      </c>
      <c r="F722">
        <v>-0.31509999999999999</v>
      </c>
      <c r="G722">
        <v>0.94869999999999999</v>
      </c>
      <c r="H722">
        <v>-2.4500000000000001E-2</v>
      </c>
      <c r="I722">
        <v>-213.83250000000001</v>
      </c>
      <c r="J722">
        <v>-161.06649999999999</v>
      </c>
      <c r="K722">
        <v>-0.7843</v>
      </c>
      <c r="L722">
        <v>2</v>
      </c>
      <c r="M722">
        <v>3600.4219999999987</v>
      </c>
      <c r="N722">
        <f>-Table2[[#This Row],[right3]]</f>
        <v>-5.875</v>
      </c>
      <c r="O722">
        <v>4.9000000000000004</v>
      </c>
      <c r="P722">
        <v>5.875</v>
      </c>
      <c r="Q722">
        <f>Table2[[#This Row],[x2]]+Table2[[#This Row],[x]]*Table2[[#This Row],[right3]]</f>
        <v>-215.68371250000001</v>
      </c>
      <c r="R722">
        <f>Table2[[#This Row],[y2]]+Table2[[#This Row],[y]]*Table2[[#This Row],[right3]]</f>
        <v>-155.49288749999999</v>
      </c>
      <c r="S722" s="1">
        <f>Table2[[#This Row],[x2]]-Table2[[#This Row],[x]]*Table2[[#This Row],[left]]</f>
        <v>-212.28851</v>
      </c>
      <c r="T722" s="1">
        <f>Table2[[#This Row],[y2]]-Table2[[#This Row],[y]]*Table2[[#This Row],[left]]</f>
        <v>-165.71512999999999</v>
      </c>
      <c r="U722" s="3">
        <f>Table2[[#This Row],[x2]]+Table2[[#This Row],[x]]*Table2[[#This Row],[dry_line]]</f>
        <v>-214.14504769000001</v>
      </c>
      <c r="V722" s="3">
        <f>Table2[[#This Row],[y2]]+Table2[[#This Row],[y]]*Table2[[#This Row],[dry_line]]</f>
        <v>-160.12548447</v>
      </c>
      <c r="W722" s="3">
        <f>Table2[[#This Row],[z2]]+Table2[[#This Row],[z]]*Table2[[#This Row],[dry_line]]</f>
        <v>-0.80860155</v>
      </c>
      <c r="X722" s="3">
        <f>-Table2[[#This Row],[right3]]+Table2[[#This Row],[dry_line]]</f>
        <v>-4.8830999999999998</v>
      </c>
      <c r="Y722" s="3">
        <f>Table2[[#This Row],[left]]+Table2[[#This Row],[dry_line]]</f>
        <v>5.8919000000000006</v>
      </c>
    </row>
    <row r="723" spans="1:25" hidden="1" x14ac:dyDescent="0.25">
      <c r="A723">
        <v>721</v>
      </c>
      <c r="B723" t="b">
        <f>AND(Table2[[#This Row],[Row Labels]]&gt;=Sheet5!$J$43,Table2[[#This Row],[Row Labels]]&lt;=Sheet5!$K$43)</f>
        <v>0</v>
      </c>
      <c r="C723">
        <v>0.42509999999999998</v>
      </c>
      <c r="D723">
        <f>-Table2[[#This Row],[dry_line]]</f>
        <v>-0.42509999999999998</v>
      </c>
      <c r="E723">
        <v>3.8699999999999998E-2</v>
      </c>
      <c r="F723">
        <v>-0.23080000000000001</v>
      </c>
      <c r="G723">
        <v>0.9728</v>
      </c>
      <c r="H723">
        <v>-1.9E-2</v>
      </c>
      <c r="I723">
        <v>-218.6884</v>
      </c>
      <c r="J723">
        <v>-162.44139999999999</v>
      </c>
      <c r="K723">
        <v>-0.80159999999999998</v>
      </c>
      <c r="L723">
        <v>2</v>
      </c>
      <c r="M723">
        <v>3605.469000000001</v>
      </c>
      <c r="N723">
        <f>-Table2[[#This Row],[right3]]</f>
        <v>-6.0750000000000002</v>
      </c>
      <c r="O723">
        <v>4.5999999999999996</v>
      </c>
      <c r="P723">
        <v>6.0750000000000002</v>
      </c>
      <c r="Q723">
        <f>Table2[[#This Row],[x2]]+Table2[[#This Row],[x]]*Table2[[#This Row],[right3]]</f>
        <v>-220.09050999999999</v>
      </c>
      <c r="R723">
        <f>Table2[[#This Row],[y2]]+Table2[[#This Row],[y]]*Table2[[#This Row],[right3]]</f>
        <v>-156.53163999999998</v>
      </c>
      <c r="S723" s="1">
        <f>Table2[[#This Row],[x2]]-Table2[[#This Row],[x]]*Table2[[#This Row],[left]]</f>
        <v>-217.62672000000001</v>
      </c>
      <c r="T723" s="1">
        <f>Table2[[#This Row],[y2]]-Table2[[#This Row],[y]]*Table2[[#This Row],[left]]</f>
        <v>-166.91628</v>
      </c>
      <c r="U723" s="3">
        <f>Table2[[#This Row],[x2]]+Table2[[#This Row],[x]]*Table2[[#This Row],[dry_line]]</f>
        <v>-218.78651307999999</v>
      </c>
      <c r="V723" s="3">
        <f>Table2[[#This Row],[y2]]+Table2[[#This Row],[y]]*Table2[[#This Row],[dry_line]]</f>
        <v>-162.02786271999997</v>
      </c>
      <c r="W723" s="3">
        <f>Table2[[#This Row],[z2]]+Table2[[#This Row],[z]]*Table2[[#This Row],[dry_line]]</f>
        <v>-0.80967690000000003</v>
      </c>
      <c r="X723" s="3">
        <f>-Table2[[#This Row],[right3]]+Table2[[#This Row],[dry_line]]</f>
        <v>-5.6499000000000006</v>
      </c>
      <c r="Y723" s="3">
        <f>Table2[[#This Row],[left]]+Table2[[#This Row],[dry_line]]</f>
        <v>5.0250999999999992</v>
      </c>
    </row>
    <row r="724" spans="1:25" hidden="1" x14ac:dyDescent="0.25">
      <c r="A724">
        <v>722</v>
      </c>
      <c r="B724" t="b">
        <f>AND(Table2[[#This Row],[Row Labels]]&gt;=Sheet5!$J$43,Table2[[#This Row],[Row Labels]]&lt;=Sheet5!$K$43)</f>
        <v>0</v>
      </c>
      <c r="C724">
        <v>-0.25040000000000001</v>
      </c>
      <c r="D724">
        <f>-Table2[[#This Row],[dry_line]]</f>
        <v>0.25040000000000001</v>
      </c>
      <c r="E724">
        <v>-0.71899999999999997</v>
      </c>
      <c r="F724">
        <v>-0.15079999999999999</v>
      </c>
      <c r="G724">
        <v>0.98839999999999995</v>
      </c>
      <c r="H724">
        <v>-1.5599999999999999E-2</v>
      </c>
      <c r="I724">
        <v>-223.69649999999999</v>
      </c>
      <c r="J724">
        <v>-163.40719999999999</v>
      </c>
      <c r="K724">
        <v>-0.8145</v>
      </c>
      <c r="L724">
        <v>2</v>
      </c>
      <c r="M724">
        <v>3610.5689999999995</v>
      </c>
      <c r="N724">
        <f>-Table2[[#This Row],[right3]]</f>
        <v>-5.5250000000000004</v>
      </c>
      <c r="O724">
        <v>4.3499999999999996</v>
      </c>
      <c r="P724">
        <v>5.5250000000000004</v>
      </c>
      <c r="Q724">
        <f>Table2[[#This Row],[x2]]+Table2[[#This Row],[x]]*Table2[[#This Row],[right3]]</f>
        <v>-224.52966999999998</v>
      </c>
      <c r="R724">
        <f>Table2[[#This Row],[y2]]+Table2[[#This Row],[y]]*Table2[[#This Row],[right3]]</f>
        <v>-157.94628999999998</v>
      </c>
      <c r="S724" s="1">
        <f>Table2[[#This Row],[x2]]-Table2[[#This Row],[x]]*Table2[[#This Row],[left]]</f>
        <v>-223.04051999999999</v>
      </c>
      <c r="T724" s="1">
        <f>Table2[[#This Row],[y2]]-Table2[[#This Row],[y]]*Table2[[#This Row],[left]]</f>
        <v>-167.70674</v>
      </c>
      <c r="U724" s="3">
        <f>Table2[[#This Row],[x2]]+Table2[[#This Row],[x]]*Table2[[#This Row],[dry_line]]</f>
        <v>-223.65873968</v>
      </c>
      <c r="V724" s="3">
        <f>Table2[[#This Row],[y2]]+Table2[[#This Row],[y]]*Table2[[#This Row],[dry_line]]</f>
        <v>-163.65469535999998</v>
      </c>
      <c r="W724" s="3">
        <f>Table2[[#This Row],[z2]]+Table2[[#This Row],[z]]*Table2[[#This Row],[dry_line]]</f>
        <v>-0.81059376000000005</v>
      </c>
      <c r="X724" s="3">
        <f>-Table2[[#This Row],[right3]]+Table2[[#This Row],[dry_line]]</f>
        <v>-5.7754000000000003</v>
      </c>
      <c r="Y724" s="3">
        <f>Table2[[#This Row],[left]]+Table2[[#This Row],[dry_line]]</f>
        <v>4.0995999999999997</v>
      </c>
    </row>
    <row r="725" spans="1:25" hidden="1" x14ac:dyDescent="0.25">
      <c r="A725">
        <v>723</v>
      </c>
      <c r="B725" t="b">
        <f>AND(Table2[[#This Row],[Row Labels]]&gt;=Sheet5!$J$43,Table2[[#This Row],[Row Labels]]&lt;=Sheet5!$K$43)</f>
        <v>0</v>
      </c>
      <c r="C725">
        <v>-1.0189999999999999</v>
      </c>
      <c r="D725">
        <f>-Table2[[#This Row],[dry_line]]</f>
        <v>1.0189999999999999</v>
      </c>
      <c r="E725">
        <v>-1.5463</v>
      </c>
      <c r="F725">
        <v>-8.3599999999999994E-2</v>
      </c>
      <c r="G725">
        <v>0.99639999999999995</v>
      </c>
      <c r="H725">
        <v>-1.06E-2</v>
      </c>
      <c r="I725">
        <v>-228.7124</v>
      </c>
      <c r="J725">
        <v>-163.97120000000001</v>
      </c>
      <c r="K725">
        <v>-0.84030000000000005</v>
      </c>
      <c r="L725">
        <v>2</v>
      </c>
      <c r="M725">
        <v>3615.6160000000018</v>
      </c>
      <c r="N725">
        <f>-Table2[[#This Row],[right3]]</f>
        <v>-5.875</v>
      </c>
      <c r="O725">
        <v>4.0750000000000002</v>
      </c>
      <c r="P725">
        <v>5.875</v>
      </c>
      <c r="Q725">
        <f>Table2[[#This Row],[x2]]+Table2[[#This Row],[x]]*Table2[[#This Row],[right3]]</f>
        <v>-229.20355000000001</v>
      </c>
      <c r="R725">
        <f>Table2[[#This Row],[y2]]+Table2[[#This Row],[y]]*Table2[[#This Row],[right3]]</f>
        <v>-158.11735000000002</v>
      </c>
      <c r="S725" s="1">
        <f>Table2[[#This Row],[x2]]-Table2[[#This Row],[x]]*Table2[[#This Row],[left]]</f>
        <v>-228.37173000000001</v>
      </c>
      <c r="T725" s="1">
        <f>Table2[[#This Row],[y2]]-Table2[[#This Row],[y]]*Table2[[#This Row],[left]]</f>
        <v>-168.03153</v>
      </c>
      <c r="U725" s="3">
        <f>Table2[[#This Row],[x2]]+Table2[[#This Row],[x]]*Table2[[#This Row],[dry_line]]</f>
        <v>-228.62721160000001</v>
      </c>
      <c r="V725" s="3">
        <f>Table2[[#This Row],[y2]]+Table2[[#This Row],[y]]*Table2[[#This Row],[dry_line]]</f>
        <v>-164.98653160000001</v>
      </c>
      <c r="W725" s="3">
        <f>Table2[[#This Row],[z2]]+Table2[[#This Row],[z]]*Table2[[#This Row],[dry_line]]</f>
        <v>-0.82949860000000009</v>
      </c>
      <c r="X725" s="3">
        <f>-Table2[[#This Row],[right3]]+Table2[[#This Row],[dry_line]]</f>
        <v>-6.8940000000000001</v>
      </c>
      <c r="Y725" s="3">
        <f>Table2[[#This Row],[left]]+Table2[[#This Row],[dry_line]]</f>
        <v>3.056</v>
      </c>
    </row>
    <row r="726" spans="1:25" hidden="1" x14ac:dyDescent="0.25">
      <c r="A726">
        <v>724</v>
      </c>
      <c r="B726" t="b">
        <f>AND(Table2[[#This Row],[Row Labels]]&gt;=Sheet5!$J$43,Table2[[#This Row],[Row Labels]]&lt;=Sheet5!$K$43)</f>
        <v>0</v>
      </c>
      <c r="C726">
        <v>-1.7392000000000001</v>
      </c>
      <c r="D726">
        <f>-Table2[[#This Row],[dry_line]]</f>
        <v>1.7392000000000001</v>
      </c>
      <c r="E726">
        <v>-2.3130000000000002</v>
      </c>
      <c r="F726">
        <v>-4.19E-2</v>
      </c>
      <c r="G726">
        <v>0.99909999999999999</v>
      </c>
      <c r="H726">
        <v>-8.6999999999999994E-3</v>
      </c>
      <c r="I726">
        <v>-233.7397</v>
      </c>
      <c r="J726">
        <v>-164.25059999999999</v>
      </c>
      <c r="K726">
        <v>-0.85150000000000003</v>
      </c>
      <c r="L726">
        <v>2</v>
      </c>
      <c r="M726">
        <v>3620.6519999999982</v>
      </c>
      <c r="N726">
        <f>-Table2[[#This Row],[right3]]</f>
        <v>-6.1</v>
      </c>
      <c r="O726">
        <v>3.8</v>
      </c>
      <c r="P726">
        <v>6.1</v>
      </c>
      <c r="Q726">
        <f>Table2[[#This Row],[x2]]+Table2[[#This Row],[x]]*Table2[[#This Row],[right3]]</f>
        <v>-233.99529000000001</v>
      </c>
      <c r="R726">
        <f>Table2[[#This Row],[y2]]+Table2[[#This Row],[y]]*Table2[[#This Row],[right3]]</f>
        <v>-158.15609000000001</v>
      </c>
      <c r="S726" s="1">
        <f>Table2[[#This Row],[x2]]-Table2[[#This Row],[x]]*Table2[[#This Row],[left]]</f>
        <v>-233.58047999999999</v>
      </c>
      <c r="T726" s="1">
        <f>Table2[[#This Row],[y2]]-Table2[[#This Row],[y]]*Table2[[#This Row],[left]]</f>
        <v>-168.04718</v>
      </c>
      <c r="U726" s="3">
        <f>Table2[[#This Row],[x2]]+Table2[[#This Row],[x]]*Table2[[#This Row],[dry_line]]</f>
        <v>-233.66682752</v>
      </c>
      <c r="V726" s="3">
        <f>Table2[[#This Row],[y2]]+Table2[[#This Row],[y]]*Table2[[#This Row],[dry_line]]</f>
        <v>-165.98823471999998</v>
      </c>
      <c r="W726" s="3">
        <f>Table2[[#This Row],[z2]]+Table2[[#This Row],[z]]*Table2[[#This Row],[dry_line]]</f>
        <v>-0.83636896000000005</v>
      </c>
      <c r="X726" s="3">
        <f>-Table2[[#This Row],[right3]]+Table2[[#This Row],[dry_line]]</f>
        <v>-7.8391999999999999</v>
      </c>
      <c r="Y726" s="3">
        <f>Table2[[#This Row],[left]]+Table2[[#This Row],[dry_line]]</f>
        <v>2.0607999999999995</v>
      </c>
    </row>
    <row r="727" spans="1:25" hidden="1" x14ac:dyDescent="0.25">
      <c r="A727">
        <v>725</v>
      </c>
      <c r="B727" t="b">
        <f>AND(Table2[[#This Row],[Row Labels]]&gt;=Sheet5!$J$43,Table2[[#This Row],[Row Labels]]&lt;=Sheet5!$K$43)</f>
        <v>0</v>
      </c>
      <c r="C727">
        <v>-2.2970000000000002</v>
      </c>
      <c r="D727">
        <f>-Table2[[#This Row],[dry_line]]</f>
        <v>2.2970000000000002</v>
      </c>
      <c r="E727">
        <v>-2.8853</v>
      </c>
      <c r="F727">
        <v>-2.0500000000000001E-2</v>
      </c>
      <c r="G727">
        <v>0.99980000000000002</v>
      </c>
      <c r="H727">
        <v>-6.0000000000000001E-3</v>
      </c>
      <c r="I727">
        <v>-238.74019999999999</v>
      </c>
      <c r="J727">
        <v>-164.39150000000001</v>
      </c>
      <c r="K727">
        <v>-0.86839999999999995</v>
      </c>
      <c r="L727">
        <v>2</v>
      </c>
      <c r="M727">
        <v>3625.6539999999986</v>
      </c>
      <c r="N727">
        <f>-Table2[[#This Row],[right3]]</f>
        <v>-6.15</v>
      </c>
      <c r="O727">
        <v>3.875</v>
      </c>
      <c r="P727">
        <v>6.15</v>
      </c>
      <c r="Q727">
        <f>Table2[[#This Row],[x2]]+Table2[[#This Row],[x]]*Table2[[#This Row],[right3]]</f>
        <v>-238.86627499999997</v>
      </c>
      <c r="R727">
        <f>Table2[[#This Row],[y2]]+Table2[[#This Row],[y]]*Table2[[#This Row],[right3]]</f>
        <v>-158.24272999999999</v>
      </c>
      <c r="S727" s="1">
        <f>Table2[[#This Row],[x2]]-Table2[[#This Row],[x]]*Table2[[#This Row],[left]]</f>
        <v>-238.66076249999998</v>
      </c>
      <c r="T727" s="1">
        <f>Table2[[#This Row],[y2]]-Table2[[#This Row],[y]]*Table2[[#This Row],[left]]</f>
        <v>-168.265725</v>
      </c>
      <c r="U727" s="3">
        <f>Table2[[#This Row],[x2]]+Table2[[#This Row],[x]]*Table2[[#This Row],[dry_line]]</f>
        <v>-238.69311149999999</v>
      </c>
      <c r="V727" s="3">
        <f>Table2[[#This Row],[y2]]+Table2[[#This Row],[y]]*Table2[[#This Row],[dry_line]]</f>
        <v>-166.68804060000002</v>
      </c>
      <c r="W727" s="3">
        <f>Table2[[#This Row],[z2]]+Table2[[#This Row],[z]]*Table2[[#This Row],[dry_line]]</f>
        <v>-0.85461799999999999</v>
      </c>
      <c r="X727" s="3">
        <f>-Table2[[#This Row],[right3]]+Table2[[#This Row],[dry_line]]</f>
        <v>-8.447000000000001</v>
      </c>
      <c r="Y727" s="3">
        <f>Table2[[#This Row],[left]]+Table2[[#This Row],[dry_line]]</f>
        <v>1.5779999999999998</v>
      </c>
    </row>
    <row r="728" spans="1:25" hidden="1" x14ac:dyDescent="0.25">
      <c r="A728">
        <v>726</v>
      </c>
      <c r="B728" t="b">
        <f>AND(Table2[[#This Row],[Row Labels]]&gt;=Sheet5!$J$43,Table2[[#This Row],[Row Labels]]&lt;=Sheet5!$K$43)</f>
        <v>0</v>
      </c>
      <c r="C728">
        <v>-2.6608000000000001</v>
      </c>
      <c r="D728">
        <f>-Table2[[#This Row],[dry_line]]</f>
        <v>2.6608000000000001</v>
      </c>
      <c r="E728">
        <v>-3.2591000000000001</v>
      </c>
      <c r="F728">
        <v>-8.5000000000000006E-3</v>
      </c>
      <c r="G728">
        <v>1</v>
      </c>
      <c r="H728">
        <v>-3.5999999999999999E-3</v>
      </c>
      <c r="I728">
        <v>-243.84180000000001</v>
      </c>
      <c r="J728">
        <v>-164.45840000000001</v>
      </c>
      <c r="K728">
        <v>-0.87980000000000003</v>
      </c>
      <c r="L728">
        <v>2</v>
      </c>
      <c r="M728">
        <v>3630.7560000000012</v>
      </c>
      <c r="N728">
        <f>-Table2[[#This Row],[right3]]</f>
        <v>-6.125</v>
      </c>
      <c r="O728">
        <v>4.8</v>
      </c>
      <c r="P728">
        <v>6.125</v>
      </c>
      <c r="Q728">
        <f>Table2[[#This Row],[x2]]+Table2[[#This Row],[x]]*Table2[[#This Row],[right3]]</f>
        <v>-243.89386250000001</v>
      </c>
      <c r="R728">
        <f>Table2[[#This Row],[y2]]+Table2[[#This Row],[y]]*Table2[[#This Row],[right3]]</f>
        <v>-158.33340000000001</v>
      </c>
      <c r="S728" s="1">
        <f>Table2[[#This Row],[x2]]-Table2[[#This Row],[x]]*Table2[[#This Row],[left]]</f>
        <v>-243.80100000000002</v>
      </c>
      <c r="T728" s="1">
        <f>Table2[[#This Row],[y2]]-Table2[[#This Row],[y]]*Table2[[#This Row],[left]]</f>
        <v>-169.25840000000002</v>
      </c>
      <c r="U728" s="3">
        <f>Table2[[#This Row],[x2]]+Table2[[#This Row],[x]]*Table2[[#This Row],[dry_line]]</f>
        <v>-243.8191832</v>
      </c>
      <c r="V728" s="3">
        <f>Table2[[#This Row],[y2]]+Table2[[#This Row],[y]]*Table2[[#This Row],[dry_line]]</f>
        <v>-167.11920000000001</v>
      </c>
      <c r="W728" s="3">
        <f>Table2[[#This Row],[z2]]+Table2[[#This Row],[z]]*Table2[[#This Row],[dry_line]]</f>
        <v>-0.87022112000000007</v>
      </c>
      <c r="X728" s="3">
        <f>-Table2[[#This Row],[right3]]+Table2[[#This Row],[dry_line]]</f>
        <v>-8.7858000000000001</v>
      </c>
      <c r="Y728" s="3">
        <f>Table2[[#This Row],[left]]+Table2[[#This Row],[dry_line]]</f>
        <v>2.1391999999999998</v>
      </c>
    </row>
    <row r="729" spans="1:25" hidden="1" x14ac:dyDescent="0.25">
      <c r="A729">
        <v>727</v>
      </c>
      <c r="B729" t="b">
        <f>AND(Table2[[#This Row],[Row Labels]]&gt;=Sheet5!$J$43,Table2[[#This Row],[Row Labels]]&lt;=Sheet5!$K$43)</f>
        <v>0</v>
      </c>
      <c r="C729">
        <v>-2.8395999999999999</v>
      </c>
      <c r="D729">
        <f>-Table2[[#This Row],[dry_line]]</f>
        <v>2.8395999999999999</v>
      </c>
      <c r="E729">
        <v>-3.4028</v>
      </c>
      <c r="F729">
        <v>-8.0000000000000004E-4</v>
      </c>
      <c r="G729">
        <v>1</v>
      </c>
      <c r="H729">
        <v>-2.7000000000000001E-3</v>
      </c>
      <c r="I729">
        <v>-248.89060000000001</v>
      </c>
      <c r="J729">
        <v>-164.47790000000001</v>
      </c>
      <c r="K729">
        <v>-0.88719999999999999</v>
      </c>
      <c r="L729">
        <v>2</v>
      </c>
      <c r="M729">
        <v>3635.8050000000003</v>
      </c>
      <c r="N729">
        <f>-Table2[[#This Row],[right3]]</f>
        <v>-6.0750000000000002</v>
      </c>
      <c r="O729">
        <v>4.9749999999999996</v>
      </c>
      <c r="P729">
        <v>6.0750000000000002</v>
      </c>
      <c r="Q729">
        <f>Table2[[#This Row],[x2]]+Table2[[#This Row],[x]]*Table2[[#This Row],[right3]]</f>
        <v>-248.89546000000001</v>
      </c>
      <c r="R729">
        <f>Table2[[#This Row],[y2]]+Table2[[#This Row],[y]]*Table2[[#This Row],[right3]]</f>
        <v>-158.40290000000002</v>
      </c>
      <c r="S729" s="1">
        <f>Table2[[#This Row],[x2]]-Table2[[#This Row],[x]]*Table2[[#This Row],[left]]</f>
        <v>-248.88661999999999</v>
      </c>
      <c r="T729" s="1">
        <f>Table2[[#This Row],[y2]]-Table2[[#This Row],[y]]*Table2[[#This Row],[left]]</f>
        <v>-169.4529</v>
      </c>
      <c r="U729" s="3">
        <f>Table2[[#This Row],[x2]]+Table2[[#This Row],[x]]*Table2[[#This Row],[dry_line]]</f>
        <v>-248.88832832</v>
      </c>
      <c r="V729" s="3">
        <f>Table2[[#This Row],[y2]]+Table2[[#This Row],[y]]*Table2[[#This Row],[dry_line]]</f>
        <v>-167.3175</v>
      </c>
      <c r="W729" s="3">
        <f>Table2[[#This Row],[z2]]+Table2[[#This Row],[z]]*Table2[[#This Row],[dry_line]]</f>
        <v>-0.87953307999999997</v>
      </c>
      <c r="X729" s="3">
        <f>-Table2[[#This Row],[right3]]+Table2[[#This Row],[dry_line]]</f>
        <v>-8.9146000000000001</v>
      </c>
      <c r="Y729" s="3">
        <f>Table2[[#This Row],[left]]+Table2[[#This Row],[dry_line]]</f>
        <v>2.1353999999999997</v>
      </c>
    </row>
    <row r="730" spans="1:25" hidden="1" x14ac:dyDescent="0.25">
      <c r="A730">
        <v>728</v>
      </c>
      <c r="B730" t="b">
        <f>AND(Table2[[#This Row],[Row Labels]]&gt;=Sheet5!$J$43,Table2[[#This Row],[Row Labels]]&lt;=Sheet5!$K$43)</f>
        <v>0</v>
      </c>
      <c r="C730">
        <v>-2.9430999999999998</v>
      </c>
      <c r="D730">
        <f>-Table2[[#This Row],[dry_line]]</f>
        <v>2.9430999999999998</v>
      </c>
      <c r="E730">
        <v>-3.4178999999999999</v>
      </c>
      <c r="F730">
        <v>4.3E-3</v>
      </c>
      <c r="G730">
        <v>1</v>
      </c>
      <c r="H730">
        <v>-5.9999999999999995E-4</v>
      </c>
      <c r="I730">
        <v>-253.9384</v>
      </c>
      <c r="J730">
        <v>-164.46629999999999</v>
      </c>
      <c r="K730">
        <v>-0.89790000000000003</v>
      </c>
      <c r="L730">
        <v>2</v>
      </c>
      <c r="M730">
        <v>3640.8529999999992</v>
      </c>
      <c r="N730">
        <f>-Table2[[#This Row],[right3]]</f>
        <v>-5.9749999999999996</v>
      </c>
      <c r="O730">
        <v>5.0750000000000002</v>
      </c>
      <c r="P730">
        <v>5.9749999999999996</v>
      </c>
      <c r="Q730">
        <f>Table2[[#This Row],[x2]]+Table2[[#This Row],[x]]*Table2[[#This Row],[right3]]</f>
        <v>-253.91270750000001</v>
      </c>
      <c r="R730">
        <f>Table2[[#This Row],[y2]]+Table2[[#This Row],[y]]*Table2[[#This Row],[right3]]</f>
        <v>-158.4913</v>
      </c>
      <c r="S730" s="1">
        <f>Table2[[#This Row],[x2]]-Table2[[#This Row],[x]]*Table2[[#This Row],[left]]</f>
        <v>-253.96022250000001</v>
      </c>
      <c r="T730" s="1">
        <f>Table2[[#This Row],[y2]]-Table2[[#This Row],[y]]*Table2[[#This Row],[left]]</f>
        <v>-169.54129999999998</v>
      </c>
      <c r="U730" s="3">
        <f>Table2[[#This Row],[x2]]+Table2[[#This Row],[x]]*Table2[[#This Row],[dry_line]]</f>
        <v>-253.95105533</v>
      </c>
      <c r="V730" s="3">
        <f>Table2[[#This Row],[y2]]+Table2[[#This Row],[y]]*Table2[[#This Row],[dry_line]]</f>
        <v>-167.40939999999998</v>
      </c>
      <c r="W730" s="3">
        <f>Table2[[#This Row],[z2]]+Table2[[#This Row],[z]]*Table2[[#This Row],[dry_line]]</f>
        <v>-0.89613414000000002</v>
      </c>
      <c r="X730" s="3">
        <f>-Table2[[#This Row],[right3]]+Table2[[#This Row],[dry_line]]</f>
        <v>-8.918099999999999</v>
      </c>
      <c r="Y730" s="3">
        <f>Table2[[#This Row],[left]]+Table2[[#This Row],[dry_line]]</f>
        <v>2.1319000000000004</v>
      </c>
    </row>
    <row r="731" spans="1:25" hidden="1" x14ac:dyDescent="0.25">
      <c r="A731">
        <v>729</v>
      </c>
      <c r="B731" t="b">
        <f>AND(Table2[[#This Row],[Row Labels]]&gt;=Sheet5!$J$43,Table2[[#This Row],[Row Labels]]&lt;=Sheet5!$K$43)</f>
        <v>0</v>
      </c>
      <c r="C731">
        <v>-2.9584000000000001</v>
      </c>
      <c r="D731">
        <f>-Table2[[#This Row],[dry_line]]</f>
        <v>2.9584000000000001</v>
      </c>
      <c r="E731">
        <v>-3.3936000000000002</v>
      </c>
      <c r="F731">
        <v>7.1000000000000004E-3</v>
      </c>
      <c r="G731">
        <v>1</v>
      </c>
      <c r="H731">
        <v>0</v>
      </c>
      <c r="I731">
        <v>-258.9699</v>
      </c>
      <c r="J731">
        <v>-164.43469999999999</v>
      </c>
      <c r="K731">
        <v>-0.89990000000000003</v>
      </c>
      <c r="L731">
        <v>2</v>
      </c>
      <c r="M731">
        <v>3645.8839999999982</v>
      </c>
      <c r="N731">
        <f>-Table2[[#This Row],[right3]]</f>
        <v>-5.875</v>
      </c>
      <c r="O731">
        <v>5.1749999999999998</v>
      </c>
      <c r="P731">
        <v>5.875</v>
      </c>
      <c r="Q731">
        <f>Table2[[#This Row],[x2]]+Table2[[#This Row],[x]]*Table2[[#This Row],[right3]]</f>
        <v>-258.92818749999998</v>
      </c>
      <c r="R731">
        <f>Table2[[#This Row],[y2]]+Table2[[#This Row],[y]]*Table2[[#This Row],[right3]]</f>
        <v>-158.55969999999999</v>
      </c>
      <c r="S731" s="1">
        <f>Table2[[#This Row],[x2]]-Table2[[#This Row],[x]]*Table2[[#This Row],[left]]</f>
        <v>-259.0066425</v>
      </c>
      <c r="T731" s="1">
        <f>Table2[[#This Row],[y2]]-Table2[[#This Row],[y]]*Table2[[#This Row],[left]]</f>
        <v>-169.6097</v>
      </c>
      <c r="U731" s="3">
        <f>Table2[[#This Row],[x2]]+Table2[[#This Row],[x]]*Table2[[#This Row],[dry_line]]</f>
        <v>-258.99090464</v>
      </c>
      <c r="V731" s="3">
        <f>Table2[[#This Row],[y2]]+Table2[[#This Row],[y]]*Table2[[#This Row],[dry_line]]</f>
        <v>-167.3931</v>
      </c>
      <c r="W731" s="3">
        <f>Table2[[#This Row],[z2]]+Table2[[#This Row],[z]]*Table2[[#This Row],[dry_line]]</f>
        <v>-0.89990000000000003</v>
      </c>
      <c r="X731" s="3">
        <f>-Table2[[#This Row],[right3]]+Table2[[#This Row],[dry_line]]</f>
        <v>-8.833400000000001</v>
      </c>
      <c r="Y731" s="3">
        <f>Table2[[#This Row],[left]]+Table2[[#This Row],[dry_line]]</f>
        <v>2.2165999999999997</v>
      </c>
    </row>
    <row r="732" spans="1:25" hidden="1" x14ac:dyDescent="0.25">
      <c r="A732">
        <v>730</v>
      </c>
      <c r="B732" t="b">
        <f>AND(Table2[[#This Row],[Row Labels]]&gt;=Sheet5!$J$43,Table2[[#This Row],[Row Labels]]&lt;=Sheet5!$K$43)</f>
        <v>0</v>
      </c>
      <c r="C732">
        <v>-3.0085999999999999</v>
      </c>
      <c r="D732">
        <f>-Table2[[#This Row],[dry_line]]</f>
        <v>3.0085999999999999</v>
      </c>
      <c r="E732">
        <v>-3.3643999999999998</v>
      </c>
      <c r="F732">
        <v>8.3999999999999995E-3</v>
      </c>
      <c r="G732">
        <v>1</v>
      </c>
      <c r="H732">
        <v>0</v>
      </c>
      <c r="I732">
        <v>-264.048</v>
      </c>
      <c r="J732">
        <v>-164.3947</v>
      </c>
      <c r="K732">
        <v>-0.9</v>
      </c>
      <c r="L732">
        <v>2</v>
      </c>
      <c r="M732">
        <v>3650.9629999999997</v>
      </c>
      <c r="N732">
        <f>-Table2[[#This Row],[right3]]</f>
        <v>-5.7750000000000004</v>
      </c>
      <c r="O732">
        <v>5.3</v>
      </c>
      <c r="P732">
        <v>5.7750000000000004</v>
      </c>
      <c r="Q732">
        <f>Table2[[#This Row],[x2]]+Table2[[#This Row],[x]]*Table2[[#This Row],[right3]]</f>
        <v>-263.99948999999998</v>
      </c>
      <c r="R732">
        <f>Table2[[#This Row],[y2]]+Table2[[#This Row],[y]]*Table2[[#This Row],[right3]]</f>
        <v>-158.61969999999999</v>
      </c>
      <c r="S732" s="1">
        <f>Table2[[#This Row],[x2]]-Table2[[#This Row],[x]]*Table2[[#This Row],[left]]</f>
        <v>-264.09251999999998</v>
      </c>
      <c r="T732" s="1">
        <f>Table2[[#This Row],[y2]]-Table2[[#This Row],[y]]*Table2[[#This Row],[left]]</f>
        <v>-169.69470000000001</v>
      </c>
      <c r="U732" s="3">
        <f>Table2[[#This Row],[x2]]+Table2[[#This Row],[x]]*Table2[[#This Row],[dry_line]]</f>
        <v>-264.07327223999999</v>
      </c>
      <c r="V732" s="3">
        <f>Table2[[#This Row],[y2]]+Table2[[#This Row],[y]]*Table2[[#This Row],[dry_line]]</f>
        <v>-167.4033</v>
      </c>
      <c r="W732" s="3">
        <f>Table2[[#This Row],[z2]]+Table2[[#This Row],[z]]*Table2[[#This Row],[dry_line]]</f>
        <v>-0.9</v>
      </c>
      <c r="X732" s="3">
        <f>-Table2[[#This Row],[right3]]+Table2[[#This Row],[dry_line]]</f>
        <v>-8.7835999999999999</v>
      </c>
      <c r="Y732" s="3">
        <f>Table2[[#This Row],[left]]+Table2[[#This Row],[dry_line]]</f>
        <v>2.2913999999999999</v>
      </c>
    </row>
    <row r="733" spans="1:25" hidden="1" x14ac:dyDescent="0.25">
      <c r="A733">
        <v>731</v>
      </c>
      <c r="B733" t="b">
        <f>AND(Table2[[#This Row],[Row Labels]]&gt;=Sheet5!$J$43,Table2[[#This Row],[Row Labels]]&lt;=Sheet5!$K$43)</f>
        <v>0</v>
      </c>
      <c r="C733">
        <v>-3.0375999999999999</v>
      </c>
      <c r="D733">
        <f>-Table2[[#This Row],[dry_line]]</f>
        <v>3.0375999999999999</v>
      </c>
      <c r="E733">
        <v>-3.3307000000000002</v>
      </c>
      <c r="F733">
        <v>1.0800000000000001E-2</v>
      </c>
      <c r="G733">
        <v>0.99990000000000001</v>
      </c>
      <c r="H733">
        <v>0</v>
      </c>
      <c r="I733">
        <v>-269.0838</v>
      </c>
      <c r="J733">
        <v>-164.3501</v>
      </c>
      <c r="K733">
        <v>-0.9</v>
      </c>
      <c r="L733">
        <v>2</v>
      </c>
      <c r="M733">
        <v>3655.9989999999998</v>
      </c>
      <c r="N733">
        <f>-Table2[[#This Row],[right3]]</f>
        <v>-5.6749999999999998</v>
      </c>
      <c r="O733">
        <v>5.4249999999999998</v>
      </c>
      <c r="P733">
        <v>5.6749999999999998</v>
      </c>
      <c r="Q733">
        <f>Table2[[#This Row],[x2]]+Table2[[#This Row],[x]]*Table2[[#This Row],[right3]]</f>
        <v>-269.02251000000001</v>
      </c>
      <c r="R733">
        <f>Table2[[#This Row],[y2]]+Table2[[#This Row],[y]]*Table2[[#This Row],[right3]]</f>
        <v>-158.6756675</v>
      </c>
      <c r="S733" s="1">
        <f>Table2[[#This Row],[x2]]-Table2[[#This Row],[x]]*Table2[[#This Row],[left]]</f>
        <v>-269.14238999999998</v>
      </c>
      <c r="T733" s="1">
        <f>Table2[[#This Row],[y2]]-Table2[[#This Row],[y]]*Table2[[#This Row],[left]]</f>
        <v>-169.77455749999999</v>
      </c>
      <c r="U733" s="3">
        <f>Table2[[#This Row],[x2]]+Table2[[#This Row],[x]]*Table2[[#This Row],[dry_line]]</f>
        <v>-269.11660608</v>
      </c>
      <c r="V733" s="3">
        <f>Table2[[#This Row],[y2]]+Table2[[#This Row],[y]]*Table2[[#This Row],[dry_line]]</f>
        <v>-167.38739623999999</v>
      </c>
      <c r="W733" s="3">
        <f>Table2[[#This Row],[z2]]+Table2[[#This Row],[z]]*Table2[[#This Row],[dry_line]]</f>
        <v>-0.9</v>
      </c>
      <c r="X733" s="3">
        <f>-Table2[[#This Row],[right3]]+Table2[[#This Row],[dry_line]]</f>
        <v>-8.7126000000000001</v>
      </c>
      <c r="Y733" s="3">
        <f>Table2[[#This Row],[left]]+Table2[[#This Row],[dry_line]]</f>
        <v>2.3874</v>
      </c>
    </row>
    <row r="734" spans="1:25" hidden="1" x14ac:dyDescent="0.25">
      <c r="A734">
        <v>732</v>
      </c>
      <c r="B734" t="b">
        <f>AND(Table2[[#This Row],[Row Labels]]&gt;=Sheet5!$J$43,Table2[[#This Row],[Row Labels]]&lt;=Sheet5!$K$43)</f>
        <v>0</v>
      </c>
      <c r="C734">
        <v>-3.0777000000000001</v>
      </c>
      <c r="D734">
        <f>-Table2[[#This Row],[dry_line]]</f>
        <v>3.0777000000000001</v>
      </c>
      <c r="E734">
        <v>-3.2886000000000002</v>
      </c>
      <c r="F734">
        <v>1.66E-2</v>
      </c>
      <c r="G734">
        <v>0.99990000000000001</v>
      </c>
      <c r="H734">
        <v>0</v>
      </c>
      <c r="I734">
        <v>-274.18900000000002</v>
      </c>
      <c r="J734">
        <v>-164.28489999999999</v>
      </c>
      <c r="K734">
        <v>-0.9</v>
      </c>
      <c r="L734">
        <v>2</v>
      </c>
      <c r="M734">
        <v>3661.1039999999994</v>
      </c>
      <c r="N734">
        <f>-Table2[[#This Row],[right3]]</f>
        <v>-5.55</v>
      </c>
      <c r="O734">
        <v>5.45</v>
      </c>
      <c r="P734">
        <v>5.55</v>
      </c>
      <c r="Q734">
        <f>Table2[[#This Row],[x2]]+Table2[[#This Row],[x]]*Table2[[#This Row],[right3]]</f>
        <v>-274.09687000000002</v>
      </c>
      <c r="R734">
        <f>Table2[[#This Row],[y2]]+Table2[[#This Row],[y]]*Table2[[#This Row],[right3]]</f>
        <v>-158.735455</v>
      </c>
      <c r="S734" s="1">
        <f>Table2[[#This Row],[x2]]-Table2[[#This Row],[x]]*Table2[[#This Row],[left]]</f>
        <v>-274.27947</v>
      </c>
      <c r="T734" s="1">
        <f>Table2[[#This Row],[y2]]-Table2[[#This Row],[y]]*Table2[[#This Row],[left]]</f>
        <v>-169.73435499999999</v>
      </c>
      <c r="U734" s="3">
        <f>Table2[[#This Row],[x2]]+Table2[[#This Row],[x]]*Table2[[#This Row],[dry_line]]</f>
        <v>-274.24008982000004</v>
      </c>
      <c r="V734" s="3">
        <f>Table2[[#This Row],[y2]]+Table2[[#This Row],[y]]*Table2[[#This Row],[dry_line]]</f>
        <v>-167.36229222999998</v>
      </c>
      <c r="W734" s="3">
        <f>Table2[[#This Row],[z2]]+Table2[[#This Row],[z]]*Table2[[#This Row],[dry_line]]</f>
        <v>-0.9</v>
      </c>
      <c r="X734" s="3">
        <f>-Table2[[#This Row],[right3]]+Table2[[#This Row],[dry_line]]</f>
        <v>-8.6277000000000008</v>
      </c>
      <c r="Y734" s="3">
        <f>Table2[[#This Row],[left]]+Table2[[#This Row],[dry_line]]</f>
        <v>2.3723000000000001</v>
      </c>
    </row>
    <row r="735" spans="1:25" hidden="1" x14ac:dyDescent="0.25">
      <c r="A735">
        <v>733</v>
      </c>
      <c r="B735" t="b">
        <f>AND(Table2[[#This Row],[Row Labels]]&gt;=Sheet5!$J$43,Table2[[#This Row],[Row Labels]]&lt;=Sheet5!$K$43)</f>
        <v>0</v>
      </c>
      <c r="C735">
        <v>-3.0712000000000002</v>
      </c>
      <c r="D735">
        <f>-Table2[[#This Row],[dry_line]]</f>
        <v>3.0712000000000002</v>
      </c>
      <c r="E735">
        <v>-3.24</v>
      </c>
      <c r="F735">
        <v>2.52E-2</v>
      </c>
      <c r="G735">
        <v>0.99970000000000003</v>
      </c>
      <c r="H735">
        <v>0</v>
      </c>
      <c r="I735">
        <v>-279.29399999999998</v>
      </c>
      <c r="J735">
        <v>-164.1806</v>
      </c>
      <c r="K735">
        <v>-0.9</v>
      </c>
      <c r="L735">
        <v>2</v>
      </c>
      <c r="M735">
        <v>3666.2099999999991</v>
      </c>
      <c r="N735">
        <f>-Table2[[#This Row],[right3]]</f>
        <v>-5.4</v>
      </c>
      <c r="O735">
        <v>5.7750000000000004</v>
      </c>
      <c r="P735">
        <v>5.4</v>
      </c>
      <c r="Q735">
        <f>Table2[[#This Row],[x2]]+Table2[[#This Row],[x]]*Table2[[#This Row],[right3]]</f>
        <v>-279.15791999999999</v>
      </c>
      <c r="R735">
        <f>Table2[[#This Row],[y2]]+Table2[[#This Row],[y]]*Table2[[#This Row],[right3]]</f>
        <v>-158.78222</v>
      </c>
      <c r="S735" s="1">
        <f>Table2[[#This Row],[x2]]-Table2[[#This Row],[x]]*Table2[[#This Row],[left]]</f>
        <v>-279.43952999999999</v>
      </c>
      <c r="T735" s="1">
        <f>Table2[[#This Row],[y2]]-Table2[[#This Row],[y]]*Table2[[#This Row],[left]]</f>
        <v>-169.9538675</v>
      </c>
      <c r="U735" s="3">
        <f>Table2[[#This Row],[x2]]+Table2[[#This Row],[x]]*Table2[[#This Row],[dry_line]]</f>
        <v>-279.37139423999997</v>
      </c>
      <c r="V735" s="3">
        <f>Table2[[#This Row],[y2]]+Table2[[#This Row],[y]]*Table2[[#This Row],[dry_line]]</f>
        <v>-167.25087864</v>
      </c>
      <c r="W735" s="3">
        <f>Table2[[#This Row],[z2]]+Table2[[#This Row],[z]]*Table2[[#This Row],[dry_line]]</f>
        <v>-0.9</v>
      </c>
      <c r="X735" s="3">
        <f>-Table2[[#This Row],[right3]]+Table2[[#This Row],[dry_line]]</f>
        <v>-8.4711999999999996</v>
      </c>
      <c r="Y735" s="3">
        <f>Table2[[#This Row],[left]]+Table2[[#This Row],[dry_line]]</f>
        <v>2.7038000000000002</v>
      </c>
    </row>
    <row r="736" spans="1:25" hidden="1" x14ac:dyDescent="0.25">
      <c r="A736">
        <v>734</v>
      </c>
      <c r="B736" t="b">
        <f>AND(Table2[[#This Row],[Row Labels]]&gt;=Sheet5!$J$43,Table2[[#This Row],[Row Labels]]&lt;=Sheet5!$K$43)</f>
        <v>0</v>
      </c>
      <c r="C736">
        <v>-3.03</v>
      </c>
      <c r="D736">
        <f>-Table2[[#This Row],[dry_line]]</f>
        <v>3.03</v>
      </c>
      <c r="E736">
        <v>-3.1956000000000002</v>
      </c>
      <c r="F736">
        <v>3.49E-2</v>
      </c>
      <c r="G736">
        <v>0.99939999999999996</v>
      </c>
      <c r="H736">
        <v>0</v>
      </c>
      <c r="I736">
        <v>-284.31420000000003</v>
      </c>
      <c r="J736">
        <v>-164.0301</v>
      </c>
      <c r="K736">
        <v>-0.9</v>
      </c>
      <c r="L736">
        <v>2</v>
      </c>
      <c r="M736">
        <v>3671.2330000000002</v>
      </c>
      <c r="N736">
        <f>-Table2[[#This Row],[right3]]</f>
        <v>-5.2249999999999996</v>
      </c>
      <c r="O736">
        <v>5.95</v>
      </c>
      <c r="P736">
        <v>5.2249999999999996</v>
      </c>
      <c r="Q736">
        <f>Table2[[#This Row],[x2]]+Table2[[#This Row],[x]]*Table2[[#This Row],[right3]]</f>
        <v>-284.13184750000005</v>
      </c>
      <c r="R736">
        <f>Table2[[#This Row],[y2]]+Table2[[#This Row],[y]]*Table2[[#This Row],[right3]]</f>
        <v>-158.808235</v>
      </c>
      <c r="S736" s="1">
        <f>Table2[[#This Row],[x2]]-Table2[[#This Row],[x]]*Table2[[#This Row],[left]]</f>
        <v>-284.52185500000002</v>
      </c>
      <c r="T736" s="1">
        <f>Table2[[#This Row],[y2]]-Table2[[#This Row],[y]]*Table2[[#This Row],[left]]</f>
        <v>-169.97653</v>
      </c>
      <c r="U736" s="3">
        <f>Table2[[#This Row],[x2]]+Table2[[#This Row],[x]]*Table2[[#This Row],[dry_line]]</f>
        <v>-284.41994700000004</v>
      </c>
      <c r="V736" s="3">
        <f>Table2[[#This Row],[y2]]+Table2[[#This Row],[y]]*Table2[[#This Row],[dry_line]]</f>
        <v>-167.05828199999999</v>
      </c>
      <c r="W736" s="3">
        <f>Table2[[#This Row],[z2]]+Table2[[#This Row],[z]]*Table2[[#This Row],[dry_line]]</f>
        <v>-0.9</v>
      </c>
      <c r="X736" s="3">
        <f>-Table2[[#This Row],[right3]]+Table2[[#This Row],[dry_line]]</f>
        <v>-8.254999999999999</v>
      </c>
      <c r="Y736" s="3">
        <f>Table2[[#This Row],[left]]+Table2[[#This Row],[dry_line]]</f>
        <v>2.9200000000000004</v>
      </c>
    </row>
    <row r="737" spans="1:25" hidden="1" x14ac:dyDescent="0.25">
      <c r="A737">
        <v>735</v>
      </c>
      <c r="B737" t="b">
        <f>AND(Table2[[#This Row],[Row Labels]]&gt;=Sheet5!$J$43,Table2[[#This Row],[Row Labels]]&lt;=Sheet5!$K$43)</f>
        <v>0</v>
      </c>
      <c r="C737">
        <v>-2.9207000000000001</v>
      </c>
      <c r="D737">
        <f>-Table2[[#This Row],[dry_line]]</f>
        <v>2.9207000000000001</v>
      </c>
      <c r="E737">
        <v>-3.1621000000000001</v>
      </c>
      <c r="F737">
        <v>4.4299999999999999E-2</v>
      </c>
      <c r="G737">
        <v>0.999</v>
      </c>
      <c r="H737">
        <v>0</v>
      </c>
      <c r="I737">
        <v>-289.40969999999999</v>
      </c>
      <c r="J737">
        <v>-163.8271</v>
      </c>
      <c r="K737">
        <v>-0.9</v>
      </c>
      <c r="L737">
        <v>2</v>
      </c>
      <c r="M737">
        <v>3676.3319999999985</v>
      </c>
      <c r="N737">
        <f>-Table2[[#This Row],[right3]]</f>
        <v>-5.1749999999999998</v>
      </c>
      <c r="O737">
        <v>6</v>
      </c>
      <c r="P737">
        <v>5.1749999999999998</v>
      </c>
      <c r="Q737">
        <f>Table2[[#This Row],[x2]]+Table2[[#This Row],[x]]*Table2[[#This Row],[right3]]</f>
        <v>-289.18044750000001</v>
      </c>
      <c r="R737">
        <f>Table2[[#This Row],[y2]]+Table2[[#This Row],[y]]*Table2[[#This Row],[right3]]</f>
        <v>-158.657275</v>
      </c>
      <c r="S737" s="1">
        <f>Table2[[#This Row],[x2]]-Table2[[#This Row],[x]]*Table2[[#This Row],[left]]</f>
        <v>-289.6755</v>
      </c>
      <c r="T737" s="1">
        <f>Table2[[#This Row],[y2]]-Table2[[#This Row],[y]]*Table2[[#This Row],[left]]</f>
        <v>-169.8211</v>
      </c>
      <c r="U737" s="3">
        <f>Table2[[#This Row],[x2]]+Table2[[#This Row],[x]]*Table2[[#This Row],[dry_line]]</f>
        <v>-289.53908701</v>
      </c>
      <c r="V737" s="3">
        <f>Table2[[#This Row],[y2]]+Table2[[#This Row],[y]]*Table2[[#This Row],[dry_line]]</f>
        <v>-166.74487930000001</v>
      </c>
      <c r="W737" s="3">
        <f>Table2[[#This Row],[z2]]+Table2[[#This Row],[z]]*Table2[[#This Row],[dry_line]]</f>
        <v>-0.9</v>
      </c>
      <c r="X737" s="3">
        <f>-Table2[[#This Row],[right3]]+Table2[[#This Row],[dry_line]]</f>
        <v>-8.0957000000000008</v>
      </c>
      <c r="Y737" s="3">
        <f>Table2[[#This Row],[left]]+Table2[[#This Row],[dry_line]]</f>
        <v>3.0792999999999999</v>
      </c>
    </row>
    <row r="738" spans="1:25" hidden="1" x14ac:dyDescent="0.25">
      <c r="A738">
        <v>736</v>
      </c>
      <c r="B738" t="b">
        <f>AND(Table2[[#This Row],[Row Labels]]&gt;=Sheet5!$J$43,Table2[[#This Row],[Row Labels]]&lt;=Sheet5!$K$43)</f>
        <v>0</v>
      </c>
      <c r="C738">
        <v>-2.7189999999999999</v>
      </c>
      <c r="D738">
        <f>-Table2[[#This Row],[dry_line]]</f>
        <v>2.7189999999999999</v>
      </c>
      <c r="E738">
        <v>-3.1381000000000001</v>
      </c>
      <c r="F738">
        <v>5.2299999999999999E-2</v>
      </c>
      <c r="G738">
        <v>0.99860000000000004</v>
      </c>
      <c r="H738">
        <v>0</v>
      </c>
      <c r="I738">
        <v>-294.57299999999998</v>
      </c>
      <c r="J738">
        <v>-163.57480000000001</v>
      </c>
      <c r="K738">
        <v>-0.9</v>
      </c>
      <c r="L738">
        <v>2</v>
      </c>
      <c r="M738">
        <v>3681.5020000000004</v>
      </c>
      <c r="N738">
        <f>-Table2[[#This Row],[right3]]</f>
        <v>-5.125</v>
      </c>
      <c r="O738">
        <v>6.0250000000000004</v>
      </c>
      <c r="P738">
        <v>5.125</v>
      </c>
      <c r="Q738">
        <f>Table2[[#This Row],[x2]]+Table2[[#This Row],[x]]*Table2[[#This Row],[right3]]</f>
        <v>-294.30496249999999</v>
      </c>
      <c r="R738">
        <f>Table2[[#This Row],[y2]]+Table2[[#This Row],[y]]*Table2[[#This Row],[right3]]</f>
        <v>-158.456975</v>
      </c>
      <c r="S738" s="1">
        <f>Table2[[#This Row],[x2]]-Table2[[#This Row],[x]]*Table2[[#This Row],[left]]</f>
        <v>-294.88810749999999</v>
      </c>
      <c r="T738" s="1">
        <f>Table2[[#This Row],[y2]]-Table2[[#This Row],[y]]*Table2[[#This Row],[left]]</f>
        <v>-169.59136500000002</v>
      </c>
      <c r="U738" s="3">
        <f>Table2[[#This Row],[x2]]+Table2[[#This Row],[x]]*Table2[[#This Row],[dry_line]]</f>
        <v>-294.71520369999996</v>
      </c>
      <c r="V738" s="3">
        <f>Table2[[#This Row],[y2]]+Table2[[#This Row],[y]]*Table2[[#This Row],[dry_line]]</f>
        <v>-166.28999340000001</v>
      </c>
      <c r="W738" s="3">
        <f>Table2[[#This Row],[z2]]+Table2[[#This Row],[z]]*Table2[[#This Row],[dry_line]]</f>
        <v>-0.9</v>
      </c>
      <c r="X738" s="3">
        <f>-Table2[[#This Row],[right3]]+Table2[[#This Row],[dry_line]]</f>
        <v>-7.8439999999999994</v>
      </c>
      <c r="Y738" s="3">
        <f>Table2[[#This Row],[left]]+Table2[[#This Row],[dry_line]]</f>
        <v>3.3060000000000005</v>
      </c>
    </row>
    <row r="739" spans="1:25" hidden="1" x14ac:dyDescent="0.25">
      <c r="A739">
        <v>737</v>
      </c>
      <c r="B739" t="b">
        <f>AND(Table2[[#This Row],[Row Labels]]&gt;=Sheet5!$J$43,Table2[[#This Row],[Row Labels]]&lt;=Sheet5!$K$43)</f>
        <v>0</v>
      </c>
      <c r="C739">
        <v>-2.4289999999999998</v>
      </c>
      <c r="D739">
        <f>-Table2[[#This Row],[dry_line]]</f>
        <v>2.4289999999999998</v>
      </c>
      <c r="E739">
        <v>-3.1101000000000001</v>
      </c>
      <c r="F739">
        <v>5.8799999999999998E-2</v>
      </c>
      <c r="G739">
        <v>0.99829999999999997</v>
      </c>
      <c r="H739">
        <v>0</v>
      </c>
      <c r="I739">
        <v>-299.608</v>
      </c>
      <c r="J739">
        <v>-163.2927</v>
      </c>
      <c r="K739">
        <v>-0.9</v>
      </c>
      <c r="L739">
        <v>2</v>
      </c>
      <c r="M739">
        <v>3686.5449999999983</v>
      </c>
      <c r="N739">
        <f>-Table2[[#This Row],[right3]]</f>
        <v>-5.0250000000000004</v>
      </c>
      <c r="O739">
        <v>5.9249999999999998</v>
      </c>
      <c r="P739">
        <v>5.0250000000000004</v>
      </c>
      <c r="Q739">
        <f>Table2[[#This Row],[x2]]+Table2[[#This Row],[x]]*Table2[[#This Row],[right3]]</f>
        <v>-299.31252999999998</v>
      </c>
      <c r="R739">
        <f>Table2[[#This Row],[y2]]+Table2[[#This Row],[y]]*Table2[[#This Row],[right3]]</f>
        <v>-158.2762425</v>
      </c>
      <c r="S739" s="1">
        <f>Table2[[#This Row],[x2]]-Table2[[#This Row],[x]]*Table2[[#This Row],[left]]</f>
        <v>-299.95639</v>
      </c>
      <c r="T739" s="1">
        <f>Table2[[#This Row],[y2]]-Table2[[#This Row],[y]]*Table2[[#This Row],[left]]</f>
        <v>-169.2076275</v>
      </c>
      <c r="U739" s="3">
        <f>Table2[[#This Row],[x2]]+Table2[[#This Row],[x]]*Table2[[#This Row],[dry_line]]</f>
        <v>-299.75082520000001</v>
      </c>
      <c r="V739" s="3">
        <f>Table2[[#This Row],[y2]]+Table2[[#This Row],[y]]*Table2[[#This Row],[dry_line]]</f>
        <v>-165.71757070000001</v>
      </c>
      <c r="W739" s="3">
        <f>Table2[[#This Row],[z2]]+Table2[[#This Row],[z]]*Table2[[#This Row],[dry_line]]</f>
        <v>-0.9</v>
      </c>
      <c r="X739" s="3">
        <f>-Table2[[#This Row],[right3]]+Table2[[#This Row],[dry_line]]</f>
        <v>-7.4540000000000006</v>
      </c>
      <c r="Y739" s="3">
        <f>Table2[[#This Row],[left]]+Table2[[#This Row],[dry_line]]</f>
        <v>3.496</v>
      </c>
    </row>
    <row r="740" spans="1:25" hidden="1" x14ac:dyDescent="0.25">
      <c r="A740">
        <v>738</v>
      </c>
      <c r="B740" t="b">
        <f>AND(Table2[[#This Row],[Row Labels]]&gt;=Sheet5!$J$43,Table2[[#This Row],[Row Labels]]&lt;=Sheet5!$K$43)</f>
        <v>0</v>
      </c>
      <c r="C740">
        <v>-2.0325000000000002</v>
      </c>
      <c r="D740">
        <f>-Table2[[#This Row],[dry_line]]</f>
        <v>2.0325000000000002</v>
      </c>
      <c r="E740">
        <v>-3.0478999999999998</v>
      </c>
      <c r="F740">
        <v>6.5600000000000006E-2</v>
      </c>
      <c r="G740">
        <v>0.99780000000000002</v>
      </c>
      <c r="H740">
        <v>0</v>
      </c>
      <c r="I740">
        <v>-304.69819999999999</v>
      </c>
      <c r="J740">
        <v>-162.97829999999999</v>
      </c>
      <c r="K740">
        <v>-0.90010000000000001</v>
      </c>
      <c r="L740">
        <v>2</v>
      </c>
      <c r="M740">
        <v>3691.6450000000004</v>
      </c>
      <c r="N740">
        <f>-Table2[[#This Row],[right3]]</f>
        <v>-4.95</v>
      </c>
      <c r="O740">
        <v>6.05</v>
      </c>
      <c r="P740">
        <v>4.95</v>
      </c>
      <c r="Q740">
        <f>Table2[[#This Row],[x2]]+Table2[[#This Row],[x]]*Table2[[#This Row],[right3]]</f>
        <v>-304.37347999999997</v>
      </c>
      <c r="R740">
        <f>Table2[[#This Row],[y2]]+Table2[[#This Row],[y]]*Table2[[#This Row],[right3]]</f>
        <v>-158.03918999999999</v>
      </c>
      <c r="S740" s="1">
        <f>Table2[[#This Row],[x2]]-Table2[[#This Row],[x]]*Table2[[#This Row],[left]]</f>
        <v>-305.09508</v>
      </c>
      <c r="T740" s="1">
        <f>Table2[[#This Row],[y2]]-Table2[[#This Row],[y]]*Table2[[#This Row],[left]]</f>
        <v>-169.01498999999998</v>
      </c>
      <c r="U740" s="3">
        <f>Table2[[#This Row],[x2]]+Table2[[#This Row],[x]]*Table2[[#This Row],[dry_line]]</f>
        <v>-304.83153199999998</v>
      </c>
      <c r="V740" s="3">
        <f>Table2[[#This Row],[y2]]+Table2[[#This Row],[y]]*Table2[[#This Row],[dry_line]]</f>
        <v>-165.0063285</v>
      </c>
      <c r="W740" s="3">
        <f>Table2[[#This Row],[z2]]+Table2[[#This Row],[z]]*Table2[[#This Row],[dry_line]]</f>
        <v>-0.90010000000000001</v>
      </c>
      <c r="X740" s="3">
        <f>-Table2[[#This Row],[right3]]+Table2[[#This Row],[dry_line]]</f>
        <v>-6.9824999999999999</v>
      </c>
      <c r="Y740" s="3">
        <f>Table2[[#This Row],[left]]+Table2[[#This Row],[dry_line]]</f>
        <v>4.0175000000000001</v>
      </c>
    </row>
    <row r="741" spans="1:25" hidden="1" x14ac:dyDescent="0.25">
      <c r="A741">
        <v>739</v>
      </c>
      <c r="B741" t="b">
        <f>AND(Table2[[#This Row],[Row Labels]]&gt;=Sheet5!$J$43,Table2[[#This Row],[Row Labels]]&lt;=Sheet5!$K$43)</f>
        <v>0</v>
      </c>
      <c r="C741">
        <v>-1.5598000000000001</v>
      </c>
      <c r="D741">
        <f>-Table2[[#This Row],[dry_line]]</f>
        <v>1.5598000000000001</v>
      </c>
      <c r="E741">
        <v>-2.9321999999999999</v>
      </c>
      <c r="F741">
        <v>7.7299999999999994E-2</v>
      </c>
      <c r="G741">
        <v>0.997</v>
      </c>
      <c r="H741">
        <v>0</v>
      </c>
      <c r="I741">
        <v>-309.7056</v>
      </c>
      <c r="J741">
        <v>-162.62909999999999</v>
      </c>
      <c r="K741">
        <v>-0.90010000000000001</v>
      </c>
      <c r="L741">
        <v>2</v>
      </c>
      <c r="M741">
        <v>3696.6640000000007</v>
      </c>
      <c r="N741">
        <f>-Table2[[#This Row],[right3]]</f>
        <v>-4.95</v>
      </c>
      <c r="O741">
        <v>4.9249999999999998</v>
      </c>
      <c r="P741">
        <v>4.95</v>
      </c>
      <c r="Q741">
        <f>Table2[[#This Row],[x2]]+Table2[[#This Row],[x]]*Table2[[#This Row],[right3]]</f>
        <v>-309.32296500000001</v>
      </c>
      <c r="R741">
        <f>Table2[[#This Row],[y2]]+Table2[[#This Row],[y]]*Table2[[#This Row],[right3]]</f>
        <v>-157.69395</v>
      </c>
      <c r="S741" s="1">
        <f>Table2[[#This Row],[x2]]-Table2[[#This Row],[x]]*Table2[[#This Row],[left]]</f>
        <v>-310.08630249999999</v>
      </c>
      <c r="T741" s="1">
        <f>Table2[[#This Row],[y2]]-Table2[[#This Row],[y]]*Table2[[#This Row],[left]]</f>
        <v>-167.53932499999999</v>
      </c>
      <c r="U741" s="3">
        <f>Table2[[#This Row],[x2]]+Table2[[#This Row],[x]]*Table2[[#This Row],[dry_line]]</f>
        <v>-309.82617254000002</v>
      </c>
      <c r="V741" s="3">
        <f>Table2[[#This Row],[y2]]+Table2[[#This Row],[y]]*Table2[[#This Row],[dry_line]]</f>
        <v>-164.1842206</v>
      </c>
      <c r="W741" s="3">
        <f>Table2[[#This Row],[z2]]+Table2[[#This Row],[z]]*Table2[[#This Row],[dry_line]]</f>
        <v>-0.90010000000000001</v>
      </c>
      <c r="X741" s="3">
        <f>-Table2[[#This Row],[right3]]+Table2[[#This Row],[dry_line]]</f>
        <v>-6.5098000000000003</v>
      </c>
      <c r="Y741" s="3">
        <f>Table2[[#This Row],[left]]+Table2[[#This Row],[dry_line]]</f>
        <v>3.3651999999999997</v>
      </c>
    </row>
    <row r="742" spans="1:25" hidden="1" x14ac:dyDescent="0.25">
      <c r="A742">
        <v>740</v>
      </c>
      <c r="B742" t="b">
        <f>AND(Table2[[#This Row],[Row Labels]]&gt;=Sheet5!$J$43,Table2[[#This Row],[Row Labels]]&lt;=Sheet5!$K$43)</f>
        <v>0</v>
      </c>
      <c r="C742">
        <v>-1.026</v>
      </c>
      <c r="D742">
        <f>-Table2[[#This Row],[dry_line]]</f>
        <v>1.026</v>
      </c>
      <c r="E742">
        <v>-2.7541000000000002</v>
      </c>
      <c r="F742">
        <v>9.5100000000000004E-2</v>
      </c>
      <c r="G742">
        <v>0.99550000000000005</v>
      </c>
      <c r="H742">
        <v>0</v>
      </c>
      <c r="I742">
        <v>-314.84629999999999</v>
      </c>
      <c r="J742">
        <v>-162.19200000000001</v>
      </c>
      <c r="K742">
        <v>-0.9</v>
      </c>
      <c r="L742">
        <v>2</v>
      </c>
      <c r="M742">
        <v>3701.8230000000003</v>
      </c>
      <c r="N742">
        <f>-Table2[[#This Row],[right3]]</f>
        <v>-5.05</v>
      </c>
      <c r="O742">
        <v>4.9249999999999998</v>
      </c>
      <c r="P742">
        <v>5.05</v>
      </c>
      <c r="Q742">
        <f>Table2[[#This Row],[x2]]+Table2[[#This Row],[x]]*Table2[[#This Row],[right3]]</f>
        <v>-314.36604499999999</v>
      </c>
      <c r="R742">
        <f>Table2[[#This Row],[y2]]+Table2[[#This Row],[y]]*Table2[[#This Row],[right3]]</f>
        <v>-157.164725</v>
      </c>
      <c r="S742" s="1">
        <f>Table2[[#This Row],[x2]]-Table2[[#This Row],[x]]*Table2[[#This Row],[left]]</f>
        <v>-315.31466749999998</v>
      </c>
      <c r="T742" s="1">
        <f>Table2[[#This Row],[y2]]-Table2[[#This Row],[y]]*Table2[[#This Row],[left]]</f>
        <v>-167.09483750000001</v>
      </c>
      <c r="U742" s="3">
        <f>Table2[[#This Row],[x2]]+Table2[[#This Row],[x]]*Table2[[#This Row],[dry_line]]</f>
        <v>-314.94387259999996</v>
      </c>
      <c r="V742" s="3">
        <f>Table2[[#This Row],[y2]]+Table2[[#This Row],[y]]*Table2[[#This Row],[dry_line]]</f>
        <v>-163.21338300000002</v>
      </c>
      <c r="W742" s="3">
        <f>Table2[[#This Row],[z2]]+Table2[[#This Row],[z]]*Table2[[#This Row],[dry_line]]</f>
        <v>-0.9</v>
      </c>
      <c r="X742" s="3">
        <f>-Table2[[#This Row],[right3]]+Table2[[#This Row],[dry_line]]</f>
        <v>-6.0759999999999996</v>
      </c>
      <c r="Y742" s="3">
        <f>Table2[[#This Row],[left]]+Table2[[#This Row],[dry_line]]</f>
        <v>3.899</v>
      </c>
    </row>
    <row r="743" spans="1:25" hidden="1" x14ac:dyDescent="0.25">
      <c r="A743">
        <v>741</v>
      </c>
      <c r="B743" t="b">
        <f>AND(Table2[[#This Row],[Row Labels]]&gt;=Sheet5!$J$43,Table2[[#This Row],[Row Labels]]&lt;=Sheet5!$K$43)</f>
        <v>0</v>
      </c>
      <c r="C743">
        <v>-0.49680000000000002</v>
      </c>
      <c r="D743">
        <f>-Table2[[#This Row],[dry_line]]</f>
        <v>0.49680000000000002</v>
      </c>
      <c r="E743">
        <v>-2.5156000000000001</v>
      </c>
      <c r="F743">
        <v>0.1171</v>
      </c>
      <c r="G743">
        <v>0.99309999999999998</v>
      </c>
      <c r="H743">
        <v>0</v>
      </c>
      <c r="I743">
        <v>-319.93490000000003</v>
      </c>
      <c r="J743">
        <v>-161.65199999999999</v>
      </c>
      <c r="K743">
        <v>-0.89990000000000003</v>
      </c>
      <c r="L743">
        <v>2</v>
      </c>
      <c r="M743">
        <v>3706.9399999999987</v>
      </c>
      <c r="N743">
        <f>-Table2[[#This Row],[right3]]</f>
        <v>-5.2</v>
      </c>
      <c r="O743">
        <v>4.8499999999999996</v>
      </c>
      <c r="P743">
        <v>5.2</v>
      </c>
      <c r="Q743">
        <f>Table2[[#This Row],[x2]]+Table2[[#This Row],[x]]*Table2[[#This Row],[right3]]</f>
        <v>-319.32598000000002</v>
      </c>
      <c r="R743">
        <f>Table2[[#This Row],[y2]]+Table2[[#This Row],[y]]*Table2[[#This Row],[right3]]</f>
        <v>-156.48787999999999</v>
      </c>
      <c r="S743" s="1">
        <f>Table2[[#This Row],[x2]]-Table2[[#This Row],[x]]*Table2[[#This Row],[left]]</f>
        <v>-320.502835</v>
      </c>
      <c r="T743" s="1">
        <f>Table2[[#This Row],[y2]]-Table2[[#This Row],[y]]*Table2[[#This Row],[left]]</f>
        <v>-166.46853499999997</v>
      </c>
      <c r="U743" s="3">
        <f>Table2[[#This Row],[x2]]+Table2[[#This Row],[x]]*Table2[[#This Row],[dry_line]]</f>
        <v>-319.99307528000003</v>
      </c>
      <c r="V743" s="3">
        <f>Table2[[#This Row],[y2]]+Table2[[#This Row],[y]]*Table2[[#This Row],[dry_line]]</f>
        <v>-162.14537207999999</v>
      </c>
      <c r="W743" s="3">
        <f>Table2[[#This Row],[z2]]+Table2[[#This Row],[z]]*Table2[[#This Row],[dry_line]]</f>
        <v>-0.89990000000000003</v>
      </c>
      <c r="X743" s="3">
        <f>-Table2[[#This Row],[right3]]+Table2[[#This Row],[dry_line]]</f>
        <v>-5.6968000000000005</v>
      </c>
      <c r="Y743" s="3">
        <f>Table2[[#This Row],[left]]+Table2[[#This Row],[dry_line]]</f>
        <v>4.3531999999999993</v>
      </c>
    </row>
    <row r="744" spans="1:25" hidden="1" x14ac:dyDescent="0.25">
      <c r="A744">
        <v>742</v>
      </c>
      <c r="B744" t="b">
        <f>AND(Table2[[#This Row],[Row Labels]]&gt;=Sheet5!$J$43,Table2[[#This Row],[Row Labels]]&lt;=Sheet5!$K$43)</f>
        <v>0</v>
      </c>
      <c r="C744">
        <v>3.3300000000000003E-2</v>
      </c>
      <c r="D744">
        <f>-Table2[[#This Row],[dry_line]]</f>
        <v>-3.3300000000000003E-2</v>
      </c>
      <c r="E744">
        <v>-2.2124999999999999</v>
      </c>
      <c r="F744">
        <v>0.14280000000000001</v>
      </c>
      <c r="G744">
        <v>0.98980000000000001</v>
      </c>
      <c r="H744">
        <v>0</v>
      </c>
      <c r="I744">
        <v>-324.96409999999997</v>
      </c>
      <c r="J744">
        <v>-160.9991</v>
      </c>
      <c r="K744">
        <v>-0.9</v>
      </c>
      <c r="L744">
        <v>2</v>
      </c>
      <c r="M744">
        <v>3712.0119999999988</v>
      </c>
      <c r="N744">
        <f>-Table2[[#This Row],[right3]]</f>
        <v>-5.375</v>
      </c>
      <c r="O744">
        <v>4.7249999999999996</v>
      </c>
      <c r="P744">
        <v>5.375</v>
      </c>
      <c r="Q744">
        <f>Table2[[#This Row],[x2]]+Table2[[#This Row],[x]]*Table2[[#This Row],[right3]]</f>
        <v>-324.19654999999995</v>
      </c>
      <c r="R744">
        <f>Table2[[#This Row],[y2]]+Table2[[#This Row],[y]]*Table2[[#This Row],[right3]]</f>
        <v>-155.67892499999999</v>
      </c>
      <c r="S744" s="1">
        <f>Table2[[#This Row],[x2]]-Table2[[#This Row],[x]]*Table2[[#This Row],[left]]</f>
        <v>-325.63882999999998</v>
      </c>
      <c r="T744" s="1">
        <f>Table2[[#This Row],[y2]]-Table2[[#This Row],[y]]*Table2[[#This Row],[left]]</f>
        <v>-165.675905</v>
      </c>
      <c r="U744" s="3">
        <f>Table2[[#This Row],[x2]]+Table2[[#This Row],[x]]*Table2[[#This Row],[dry_line]]</f>
        <v>-324.95934475999996</v>
      </c>
      <c r="V744" s="3">
        <f>Table2[[#This Row],[y2]]+Table2[[#This Row],[y]]*Table2[[#This Row],[dry_line]]</f>
        <v>-160.96613966000001</v>
      </c>
      <c r="W744" s="3">
        <f>Table2[[#This Row],[z2]]+Table2[[#This Row],[z]]*Table2[[#This Row],[dry_line]]</f>
        <v>-0.9</v>
      </c>
      <c r="X744" s="3">
        <f>-Table2[[#This Row],[right3]]+Table2[[#This Row],[dry_line]]</f>
        <v>-5.3417000000000003</v>
      </c>
      <c r="Y744" s="3">
        <f>Table2[[#This Row],[left]]+Table2[[#This Row],[dry_line]]</f>
        <v>4.7582999999999993</v>
      </c>
    </row>
    <row r="745" spans="1:25" hidden="1" x14ac:dyDescent="0.25">
      <c r="A745">
        <v>743</v>
      </c>
      <c r="B745" t="b">
        <f>AND(Table2[[#This Row],[Row Labels]]&gt;=Sheet5!$J$43,Table2[[#This Row],[Row Labels]]&lt;=Sheet5!$K$43)</f>
        <v>0</v>
      </c>
      <c r="C745">
        <v>0.54579999999999995</v>
      </c>
      <c r="D745">
        <f>-Table2[[#This Row],[dry_line]]</f>
        <v>-0.54579999999999995</v>
      </c>
      <c r="E745">
        <v>-1.8604000000000001</v>
      </c>
      <c r="F745">
        <v>0.17449999999999999</v>
      </c>
      <c r="G745">
        <v>0.98470000000000002</v>
      </c>
      <c r="H745">
        <v>0</v>
      </c>
      <c r="I745">
        <v>-329.93950000000001</v>
      </c>
      <c r="J745">
        <v>-160.20849999999999</v>
      </c>
      <c r="K745">
        <v>-0.9</v>
      </c>
      <c r="L745">
        <v>2</v>
      </c>
      <c r="M745">
        <v>3717.0499999999993</v>
      </c>
      <c r="N745">
        <f>-Table2[[#This Row],[right3]]</f>
        <v>-5.55</v>
      </c>
      <c r="O745">
        <v>4.5999999999999996</v>
      </c>
      <c r="P745">
        <v>5.55</v>
      </c>
      <c r="Q745">
        <f>Table2[[#This Row],[x2]]+Table2[[#This Row],[x]]*Table2[[#This Row],[right3]]</f>
        <v>-328.971025</v>
      </c>
      <c r="R745">
        <f>Table2[[#This Row],[y2]]+Table2[[#This Row],[y]]*Table2[[#This Row],[right3]]</f>
        <v>-154.743415</v>
      </c>
      <c r="S745" s="1">
        <f>Table2[[#This Row],[x2]]-Table2[[#This Row],[x]]*Table2[[#This Row],[left]]</f>
        <v>-330.74220000000003</v>
      </c>
      <c r="T745" s="1">
        <f>Table2[[#This Row],[y2]]-Table2[[#This Row],[y]]*Table2[[#This Row],[left]]</f>
        <v>-164.73811999999998</v>
      </c>
      <c r="U745" s="3">
        <f>Table2[[#This Row],[x2]]+Table2[[#This Row],[x]]*Table2[[#This Row],[dry_line]]</f>
        <v>-329.8442579</v>
      </c>
      <c r="V745" s="3">
        <f>Table2[[#This Row],[y2]]+Table2[[#This Row],[y]]*Table2[[#This Row],[dry_line]]</f>
        <v>-159.67105074</v>
      </c>
      <c r="W745" s="3">
        <f>Table2[[#This Row],[z2]]+Table2[[#This Row],[z]]*Table2[[#This Row],[dry_line]]</f>
        <v>-0.9</v>
      </c>
      <c r="X745" s="3">
        <f>-Table2[[#This Row],[right3]]+Table2[[#This Row],[dry_line]]</f>
        <v>-5.0042</v>
      </c>
      <c r="Y745" s="3">
        <f>Table2[[#This Row],[left]]+Table2[[#This Row],[dry_line]]</f>
        <v>5.1457999999999995</v>
      </c>
    </row>
    <row r="746" spans="1:25" hidden="1" x14ac:dyDescent="0.25">
      <c r="A746">
        <v>744</v>
      </c>
      <c r="B746" t="b">
        <f>AND(Table2[[#This Row],[Row Labels]]&gt;=Sheet5!$J$43,Table2[[#This Row],[Row Labels]]&lt;=Sheet5!$K$43)</f>
        <v>0</v>
      </c>
      <c r="C746">
        <v>1.0190999999999999</v>
      </c>
      <c r="D746">
        <f>-Table2[[#This Row],[dry_line]]</f>
        <v>-1.0190999999999999</v>
      </c>
      <c r="E746">
        <v>-1.4877</v>
      </c>
      <c r="F746">
        <v>0.21279999999999999</v>
      </c>
      <c r="G746">
        <v>0.97709999999999997</v>
      </c>
      <c r="H746">
        <v>0</v>
      </c>
      <c r="I746">
        <v>-334.89409999999998</v>
      </c>
      <c r="J746">
        <v>-159.23910000000001</v>
      </c>
      <c r="K746">
        <v>-0.9</v>
      </c>
      <c r="L746">
        <v>2</v>
      </c>
      <c r="M746">
        <v>3722.0980000000018</v>
      </c>
      <c r="N746">
        <f>-Table2[[#This Row],[right3]]</f>
        <v>-5.7249999999999996</v>
      </c>
      <c r="O746">
        <v>4.4749999999999996</v>
      </c>
      <c r="P746">
        <v>5.7249999999999996</v>
      </c>
      <c r="Q746">
        <f>Table2[[#This Row],[x2]]+Table2[[#This Row],[x]]*Table2[[#This Row],[right3]]</f>
        <v>-333.67581999999999</v>
      </c>
      <c r="R746">
        <f>Table2[[#This Row],[y2]]+Table2[[#This Row],[y]]*Table2[[#This Row],[right3]]</f>
        <v>-153.64520250000001</v>
      </c>
      <c r="S746" s="1">
        <f>Table2[[#This Row],[x2]]-Table2[[#This Row],[x]]*Table2[[#This Row],[left]]</f>
        <v>-335.84637999999995</v>
      </c>
      <c r="T746" s="1">
        <f>Table2[[#This Row],[y2]]-Table2[[#This Row],[y]]*Table2[[#This Row],[left]]</f>
        <v>-163.61162250000001</v>
      </c>
      <c r="U746" s="3">
        <f>Table2[[#This Row],[x2]]+Table2[[#This Row],[x]]*Table2[[#This Row],[dry_line]]</f>
        <v>-334.67723551999995</v>
      </c>
      <c r="V746" s="3">
        <f>Table2[[#This Row],[y2]]+Table2[[#This Row],[y]]*Table2[[#This Row],[dry_line]]</f>
        <v>-158.24333739000002</v>
      </c>
      <c r="W746" s="3">
        <f>Table2[[#This Row],[z2]]+Table2[[#This Row],[z]]*Table2[[#This Row],[dry_line]]</f>
        <v>-0.9</v>
      </c>
      <c r="X746" s="3">
        <f>-Table2[[#This Row],[right3]]+Table2[[#This Row],[dry_line]]</f>
        <v>-4.7058999999999997</v>
      </c>
      <c r="Y746" s="3">
        <f>Table2[[#This Row],[left]]+Table2[[#This Row],[dry_line]]</f>
        <v>5.4940999999999995</v>
      </c>
    </row>
    <row r="747" spans="1:25" hidden="1" x14ac:dyDescent="0.25">
      <c r="A747">
        <v>745</v>
      </c>
      <c r="B747" t="b">
        <f>AND(Table2[[#This Row],[Row Labels]]&gt;=Sheet5!$J$43,Table2[[#This Row],[Row Labels]]&lt;=Sheet5!$K$43)</f>
        <v>0</v>
      </c>
      <c r="C747">
        <v>1.4386000000000001</v>
      </c>
      <c r="D747">
        <f>-Table2[[#This Row],[dry_line]]</f>
        <v>-1.4386000000000001</v>
      </c>
      <c r="E747">
        <v>-1.1225000000000001</v>
      </c>
      <c r="F747">
        <v>0.2571</v>
      </c>
      <c r="G747">
        <v>0.96640000000000004</v>
      </c>
      <c r="H747">
        <v>1E-4</v>
      </c>
      <c r="I747">
        <v>-339.85809999999998</v>
      </c>
      <c r="J747">
        <v>-158.048</v>
      </c>
      <c r="K747">
        <v>-0.90029999999999999</v>
      </c>
      <c r="L747">
        <v>2</v>
      </c>
      <c r="M747">
        <v>3727.2030000000013</v>
      </c>
      <c r="N747">
        <f>-Table2[[#This Row],[right3]]</f>
        <v>-5.8</v>
      </c>
      <c r="O747">
        <v>4.4000000000000004</v>
      </c>
      <c r="P747">
        <v>5.8</v>
      </c>
      <c r="Q747">
        <f>Table2[[#This Row],[x2]]+Table2[[#This Row],[x]]*Table2[[#This Row],[right3]]</f>
        <v>-338.36691999999999</v>
      </c>
      <c r="R747">
        <f>Table2[[#This Row],[y2]]+Table2[[#This Row],[y]]*Table2[[#This Row],[right3]]</f>
        <v>-152.44288</v>
      </c>
      <c r="S747" s="1">
        <f>Table2[[#This Row],[x2]]-Table2[[#This Row],[x]]*Table2[[#This Row],[left]]</f>
        <v>-340.98933999999997</v>
      </c>
      <c r="T747" s="1">
        <f>Table2[[#This Row],[y2]]-Table2[[#This Row],[y]]*Table2[[#This Row],[left]]</f>
        <v>-162.30016000000001</v>
      </c>
      <c r="U747" s="3">
        <f>Table2[[#This Row],[x2]]+Table2[[#This Row],[x]]*Table2[[#This Row],[dry_line]]</f>
        <v>-339.48823593999998</v>
      </c>
      <c r="V747" s="3">
        <f>Table2[[#This Row],[y2]]+Table2[[#This Row],[y]]*Table2[[#This Row],[dry_line]]</f>
        <v>-156.65773695999999</v>
      </c>
      <c r="W747" s="3">
        <f>Table2[[#This Row],[z2]]+Table2[[#This Row],[z]]*Table2[[#This Row],[dry_line]]</f>
        <v>-0.90015613999999999</v>
      </c>
      <c r="X747" s="3">
        <f>-Table2[[#This Row],[right3]]+Table2[[#This Row],[dry_line]]</f>
        <v>-4.3613999999999997</v>
      </c>
      <c r="Y747" s="3">
        <f>Table2[[#This Row],[left]]+Table2[[#This Row],[dry_line]]</f>
        <v>5.8386000000000005</v>
      </c>
    </row>
    <row r="748" spans="1:25" hidden="1" x14ac:dyDescent="0.25">
      <c r="A748">
        <v>746</v>
      </c>
      <c r="B748" t="b">
        <f>AND(Table2[[#This Row],[Row Labels]]&gt;=Sheet5!$J$43,Table2[[#This Row],[Row Labels]]&lt;=Sheet5!$K$43)</f>
        <v>0</v>
      </c>
      <c r="C748">
        <v>1.7714000000000001</v>
      </c>
      <c r="D748">
        <f>-Table2[[#This Row],[dry_line]]</f>
        <v>-1.7714000000000001</v>
      </c>
      <c r="E748">
        <v>-0.80159999999999998</v>
      </c>
      <c r="F748">
        <v>0.30709999999999998</v>
      </c>
      <c r="G748">
        <v>0.95169999999999999</v>
      </c>
      <c r="H748">
        <v>0</v>
      </c>
      <c r="I748">
        <v>-344.76319999999998</v>
      </c>
      <c r="J748">
        <v>-156.61410000000001</v>
      </c>
      <c r="K748">
        <v>-0.9</v>
      </c>
      <c r="L748">
        <v>2</v>
      </c>
      <c r="M748">
        <v>3732.3129999999983</v>
      </c>
      <c r="N748">
        <f>-Table2[[#This Row],[right3]]</f>
        <v>-5.875</v>
      </c>
      <c r="O748">
        <v>4.3250000000000002</v>
      </c>
      <c r="P748">
        <v>5.875</v>
      </c>
      <c r="Q748">
        <f>Table2[[#This Row],[x2]]+Table2[[#This Row],[x]]*Table2[[#This Row],[right3]]</f>
        <v>-342.95898749999998</v>
      </c>
      <c r="R748">
        <f>Table2[[#This Row],[y2]]+Table2[[#This Row],[y]]*Table2[[#This Row],[right3]]</f>
        <v>-151.0228625</v>
      </c>
      <c r="S748" s="1">
        <f>Table2[[#This Row],[x2]]-Table2[[#This Row],[x]]*Table2[[#This Row],[left]]</f>
        <v>-346.0914075</v>
      </c>
      <c r="T748" s="1">
        <f>Table2[[#This Row],[y2]]-Table2[[#This Row],[y]]*Table2[[#This Row],[left]]</f>
        <v>-160.73020250000002</v>
      </c>
      <c r="U748" s="3">
        <f>Table2[[#This Row],[x2]]+Table2[[#This Row],[x]]*Table2[[#This Row],[dry_line]]</f>
        <v>-344.21920305999998</v>
      </c>
      <c r="V748" s="3">
        <f>Table2[[#This Row],[y2]]+Table2[[#This Row],[y]]*Table2[[#This Row],[dry_line]]</f>
        <v>-154.92825862000001</v>
      </c>
      <c r="W748" s="3">
        <f>Table2[[#This Row],[z2]]+Table2[[#This Row],[z]]*Table2[[#This Row],[dry_line]]</f>
        <v>-0.9</v>
      </c>
      <c r="X748" s="3">
        <f>-Table2[[#This Row],[right3]]+Table2[[#This Row],[dry_line]]</f>
        <v>-4.1036000000000001</v>
      </c>
      <c r="Y748" s="3">
        <f>Table2[[#This Row],[left]]+Table2[[#This Row],[dry_line]]</f>
        <v>6.0964</v>
      </c>
    </row>
    <row r="749" spans="1:25" hidden="1" x14ac:dyDescent="0.25">
      <c r="A749">
        <v>747</v>
      </c>
      <c r="B749" t="b">
        <f>AND(Table2[[#This Row],[Row Labels]]&gt;=Sheet5!$J$43,Table2[[#This Row],[Row Labels]]&lt;=Sheet5!$K$43)</f>
        <v>0</v>
      </c>
      <c r="C749">
        <v>2.0190999999999999</v>
      </c>
      <c r="D749">
        <f>-Table2[[#This Row],[dry_line]]</f>
        <v>-2.0190999999999999</v>
      </c>
      <c r="E749">
        <v>-0.52080000000000004</v>
      </c>
      <c r="F749">
        <v>0.35549999999999998</v>
      </c>
      <c r="G749">
        <v>0.93469999999999998</v>
      </c>
      <c r="H749">
        <v>0</v>
      </c>
      <c r="I749">
        <v>-349.9554</v>
      </c>
      <c r="J749">
        <v>-154.78919999999999</v>
      </c>
      <c r="K749">
        <v>-0.9</v>
      </c>
      <c r="L749">
        <v>2</v>
      </c>
      <c r="M749">
        <v>3737.8169999999991</v>
      </c>
      <c r="N749">
        <f>-Table2[[#This Row],[right3]]</f>
        <v>-5.9249999999999998</v>
      </c>
      <c r="O749">
        <v>4.25</v>
      </c>
      <c r="P749">
        <v>5.9249999999999998</v>
      </c>
      <c r="Q749">
        <f>Table2[[#This Row],[x2]]+Table2[[#This Row],[x]]*Table2[[#This Row],[right3]]</f>
        <v>-347.8490625</v>
      </c>
      <c r="R749">
        <f>Table2[[#This Row],[y2]]+Table2[[#This Row],[y]]*Table2[[#This Row],[right3]]</f>
        <v>-149.2511025</v>
      </c>
      <c r="S749" s="1">
        <f>Table2[[#This Row],[x2]]-Table2[[#This Row],[x]]*Table2[[#This Row],[left]]</f>
        <v>-351.466275</v>
      </c>
      <c r="T749" s="1">
        <f>Table2[[#This Row],[y2]]-Table2[[#This Row],[y]]*Table2[[#This Row],[left]]</f>
        <v>-158.761675</v>
      </c>
      <c r="U749" s="3">
        <f>Table2[[#This Row],[x2]]+Table2[[#This Row],[x]]*Table2[[#This Row],[dry_line]]</f>
        <v>-349.23760994999998</v>
      </c>
      <c r="V749" s="3">
        <f>Table2[[#This Row],[y2]]+Table2[[#This Row],[y]]*Table2[[#This Row],[dry_line]]</f>
        <v>-152.90194722999999</v>
      </c>
      <c r="W749" s="3">
        <f>Table2[[#This Row],[z2]]+Table2[[#This Row],[z]]*Table2[[#This Row],[dry_line]]</f>
        <v>-0.9</v>
      </c>
      <c r="X749" s="3">
        <f>-Table2[[#This Row],[right3]]+Table2[[#This Row],[dry_line]]</f>
        <v>-3.9058999999999999</v>
      </c>
      <c r="Y749" s="3">
        <f>Table2[[#This Row],[left]]+Table2[[#This Row],[dry_line]]</f>
        <v>6.2690999999999999</v>
      </c>
    </row>
    <row r="750" spans="1:25" hidden="1" x14ac:dyDescent="0.25">
      <c r="A750">
        <v>748</v>
      </c>
      <c r="B750" t="b">
        <f>AND(Table2[[#This Row],[Row Labels]]&gt;=Sheet5!$J$43,Table2[[#This Row],[Row Labels]]&lt;=Sheet5!$K$43)</f>
        <v>0</v>
      </c>
      <c r="C750">
        <v>2.1518999999999999</v>
      </c>
      <c r="D750">
        <f>-Table2[[#This Row],[dry_line]]</f>
        <v>-2.1518999999999999</v>
      </c>
      <c r="E750">
        <v>-0.31809999999999999</v>
      </c>
      <c r="F750">
        <v>0.40160000000000001</v>
      </c>
      <c r="G750">
        <v>0.91579999999999995</v>
      </c>
      <c r="H750">
        <v>0</v>
      </c>
      <c r="I750">
        <v>-354.7192</v>
      </c>
      <c r="J750">
        <v>-152.8278</v>
      </c>
      <c r="K750">
        <v>-0.9</v>
      </c>
      <c r="L750">
        <v>2</v>
      </c>
      <c r="M750">
        <v>3742.969000000001</v>
      </c>
      <c r="N750">
        <f>-Table2[[#This Row],[right3]]</f>
        <v>-5.9</v>
      </c>
      <c r="O750">
        <v>4.3499999999999996</v>
      </c>
      <c r="P750">
        <v>5.9</v>
      </c>
      <c r="Q750">
        <f>Table2[[#This Row],[x2]]+Table2[[#This Row],[x]]*Table2[[#This Row],[right3]]</f>
        <v>-352.34976</v>
      </c>
      <c r="R750">
        <f>Table2[[#This Row],[y2]]+Table2[[#This Row],[y]]*Table2[[#This Row],[right3]]</f>
        <v>-147.42457999999999</v>
      </c>
      <c r="S750" s="1">
        <f>Table2[[#This Row],[x2]]-Table2[[#This Row],[x]]*Table2[[#This Row],[left]]</f>
        <v>-356.46616</v>
      </c>
      <c r="T750" s="1">
        <f>Table2[[#This Row],[y2]]-Table2[[#This Row],[y]]*Table2[[#This Row],[left]]</f>
        <v>-156.81153</v>
      </c>
      <c r="U750" s="3">
        <f>Table2[[#This Row],[x2]]+Table2[[#This Row],[x]]*Table2[[#This Row],[dry_line]]</f>
        <v>-353.85499695999999</v>
      </c>
      <c r="V750" s="3">
        <f>Table2[[#This Row],[y2]]+Table2[[#This Row],[y]]*Table2[[#This Row],[dry_line]]</f>
        <v>-150.85708997999998</v>
      </c>
      <c r="W750" s="3">
        <f>Table2[[#This Row],[z2]]+Table2[[#This Row],[z]]*Table2[[#This Row],[dry_line]]</f>
        <v>-0.9</v>
      </c>
      <c r="X750" s="3">
        <f>-Table2[[#This Row],[right3]]+Table2[[#This Row],[dry_line]]</f>
        <v>-3.7481000000000004</v>
      </c>
      <c r="Y750" s="3">
        <f>Table2[[#This Row],[left]]+Table2[[#This Row],[dry_line]]</f>
        <v>6.5018999999999991</v>
      </c>
    </row>
    <row r="751" spans="1:25" hidden="1" x14ac:dyDescent="0.25">
      <c r="A751">
        <v>749</v>
      </c>
      <c r="B751" t="b">
        <f>AND(Table2[[#This Row],[Row Labels]]&gt;=Sheet5!$J$43,Table2[[#This Row],[Row Labels]]&lt;=Sheet5!$K$43)</f>
        <v>0</v>
      </c>
      <c r="C751">
        <v>2.2162999999999999</v>
      </c>
      <c r="D751">
        <f>-Table2[[#This Row],[dry_line]]</f>
        <v>-2.2162999999999999</v>
      </c>
      <c r="E751">
        <v>-0.1588</v>
      </c>
      <c r="F751">
        <v>0.44190000000000002</v>
      </c>
      <c r="G751">
        <v>0.89710000000000001</v>
      </c>
      <c r="H751">
        <v>0</v>
      </c>
      <c r="I751">
        <v>-359.28160000000003</v>
      </c>
      <c r="J751">
        <v>-150.70009999999999</v>
      </c>
      <c r="K751">
        <v>-0.9</v>
      </c>
      <c r="L751">
        <v>2</v>
      </c>
      <c r="M751">
        <v>3748.0030000000006</v>
      </c>
      <c r="N751">
        <f>-Table2[[#This Row],[right3]]</f>
        <v>-5.85</v>
      </c>
      <c r="O751">
        <v>4.45</v>
      </c>
      <c r="P751">
        <v>5.85</v>
      </c>
      <c r="Q751">
        <f>Table2[[#This Row],[x2]]+Table2[[#This Row],[x]]*Table2[[#This Row],[right3]]</f>
        <v>-356.69648500000005</v>
      </c>
      <c r="R751">
        <f>Table2[[#This Row],[y2]]+Table2[[#This Row],[y]]*Table2[[#This Row],[right3]]</f>
        <v>-145.452065</v>
      </c>
      <c r="S751" s="1">
        <f>Table2[[#This Row],[x2]]-Table2[[#This Row],[x]]*Table2[[#This Row],[left]]</f>
        <v>-361.24805500000002</v>
      </c>
      <c r="T751" s="1">
        <f>Table2[[#This Row],[y2]]-Table2[[#This Row],[y]]*Table2[[#This Row],[left]]</f>
        <v>-154.692195</v>
      </c>
      <c r="U751" s="3">
        <f>Table2[[#This Row],[x2]]+Table2[[#This Row],[x]]*Table2[[#This Row],[dry_line]]</f>
        <v>-358.30221703000001</v>
      </c>
      <c r="V751" s="3">
        <f>Table2[[#This Row],[y2]]+Table2[[#This Row],[y]]*Table2[[#This Row],[dry_line]]</f>
        <v>-148.71185727</v>
      </c>
      <c r="W751" s="3">
        <f>Table2[[#This Row],[z2]]+Table2[[#This Row],[z]]*Table2[[#This Row],[dry_line]]</f>
        <v>-0.9</v>
      </c>
      <c r="X751" s="3">
        <f>-Table2[[#This Row],[right3]]+Table2[[#This Row],[dry_line]]</f>
        <v>-3.6336999999999997</v>
      </c>
      <c r="Y751" s="3">
        <f>Table2[[#This Row],[left]]+Table2[[#This Row],[dry_line]]</f>
        <v>6.6662999999999997</v>
      </c>
    </row>
    <row r="752" spans="1:25" hidden="1" x14ac:dyDescent="0.25">
      <c r="A752">
        <v>750</v>
      </c>
      <c r="B752" t="b">
        <f>AND(Table2[[#This Row],[Row Labels]]&gt;=Sheet5!$J$43,Table2[[#This Row],[Row Labels]]&lt;=Sheet5!$K$43)</f>
        <v>0</v>
      </c>
      <c r="C752">
        <v>2.2376</v>
      </c>
      <c r="D752">
        <f>-Table2[[#This Row],[dry_line]]</f>
        <v>-2.2376</v>
      </c>
      <c r="E752">
        <v>-2.7099999999999999E-2</v>
      </c>
      <c r="F752">
        <v>0.4793</v>
      </c>
      <c r="G752">
        <v>0.87760000000000005</v>
      </c>
      <c r="H752">
        <v>0</v>
      </c>
      <c r="I752">
        <v>-363.72149999999999</v>
      </c>
      <c r="J752">
        <v>-148.39320000000001</v>
      </c>
      <c r="K752">
        <v>-0.9</v>
      </c>
      <c r="L752">
        <v>2</v>
      </c>
      <c r="M752">
        <v>3753.0070000000014</v>
      </c>
      <c r="N752">
        <f>-Table2[[#This Row],[right3]]</f>
        <v>-5.75</v>
      </c>
      <c r="O752">
        <v>4.5750000000000002</v>
      </c>
      <c r="P752">
        <v>5.75</v>
      </c>
      <c r="Q752">
        <f>Table2[[#This Row],[x2]]+Table2[[#This Row],[x]]*Table2[[#This Row],[right3]]</f>
        <v>-360.96552500000001</v>
      </c>
      <c r="R752">
        <f>Table2[[#This Row],[y2]]+Table2[[#This Row],[y]]*Table2[[#This Row],[right3]]</f>
        <v>-143.34700000000001</v>
      </c>
      <c r="S752" s="1">
        <f>Table2[[#This Row],[x2]]-Table2[[#This Row],[x]]*Table2[[#This Row],[left]]</f>
        <v>-365.91429749999998</v>
      </c>
      <c r="T752" s="1">
        <f>Table2[[#This Row],[y2]]-Table2[[#This Row],[y]]*Table2[[#This Row],[left]]</f>
        <v>-152.40822</v>
      </c>
      <c r="U752" s="3">
        <f>Table2[[#This Row],[x2]]+Table2[[#This Row],[x]]*Table2[[#This Row],[dry_line]]</f>
        <v>-362.64901831999998</v>
      </c>
      <c r="V752" s="3">
        <f>Table2[[#This Row],[y2]]+Table2[[#This Row],[y]]*Table2[[#This Row],[dry_line]]</f>
        <v>-146.42948224</v>
      </c>
      <c r="W752" s="3">
        <f>Table2[[#This Row],[z2]]+Table2[[#This Row],[z]]*Table2[[#This Row],[dry_line]]</f>
        <v>-0.9</v>
      </c>
      <c r="X752" s="3">
        <f>-Table2[[#This Row],[right3]]+Table2[[#This Row],[dry_line]]</f>
        <v>-3.5124</v>
      </c>
      <c r="Y752" s="3">
        <f>Table2[[#This Row],[left]]+Table2[[#This Row],[dry_line]]</f>
        <v>6.8125999999999998</v>
      </c>
    </row>
    <row r="753" spans="1:25" hidden="1" x14ac:dyDescent="0.25">
      <c r="A753">
        <v>751</v>
      </c>
      <c r="B753" t="b">
        <f>AND(Table2[[#This Row],[Row Labels]]&gt;=Sheet5!$J$43,Table2[[#This Row],[Row Labels]]&lt;=Sheet5!$K$43)</f>
        <v>0</v>
      </c>
      <c r="C753">
        <v>2.2290000000000001</v>
      </c>
      <c r="D753">
        <f>-Table2[[#This Row],[dry_line]]</f>
        <v>-2.2290000000000001</v>
      </c>
      <c r="E753">
        <v>8.5999999999999993E-2</v>
      </c>
      <c r="F753">
        <v>0.51600000000000001</v>
      </c>
      <c r="G753">
        <v>0.85660000000000003</v>
      </c>
      <c r="H753">
        <v>0</v>
      </c>
      <c r="I753">
        <v>-368.10149999999999</v>
      </c>
      <c r="J753">
        <v>-145.88300000000001</v>
      </c>
      <c r="K753">
        <v>-0.9</v>
      </c>
      <c r="L753">
        <v>2</v>
      </c>
      <c r="M753">
        <v>3758.0550000000003</v>
      </c>
      <c r="N753">
        <f>-Table2[[#This Row],[right3]]</f>
        <v>-6.75</v>
      </c>
      <c r="O753">
        <v>4.6500000000000004</v>
      </c>
      <c r="P753">
        <v>6.75</v>
      </c>
      <c r="Q753">
        <f>Table2[[#This Row],[x2]]+Table2[[#This Row],[x]]*Table2[[#This Row],[right3]]</f>
        <v>-364.61849999999998</v>
      </c>
      <c r="R753">
        <f>Table2[[#This Row],[y2]]+Table2[[#This Row],[y]]*Table2[[#This Row],[right3]]</f>
        <v>-140.10095000000001</v>
      </c>
      <c r="S753" s="1">
        <f>Table2[[#This Row],[x2]]-Table2[[#This Row],[x]]*Table2[[#This Row],[left]]</f>
        <v>-370.5009</v>
      </c>
      <c r="T753" s="1">
        <f>Table2[[#This Row],[y2]]-Table2[[#This Row],[y]]*Table2[[#This Row],[left]]</f>
        <v>-149.86619000000002</v>
      </c>
      <c r="U753" s="3">
        <f>Table2[[#This Row],[x2]]+Table2[[#This Row],[x]]*Table2[[#This Row],[dry_line]]</f>
        <v>-366.95133599999997</v>
      </c>
      <c r="V753" s="3">
        <f>Table2[[#This Row],[y2]]+Table2[[#This Row],[y]]*Table2[[#This Row],[dry_line]]</f>
        <v>-143.97363860000002</v>
      </c>
      <c r="W753" s="3">
        <f>Table2[[#This Row],[z2]]+Table2[[#This Row],[z]]*Table2[[#This Row],[dry_line]]</f>
        <v>-0.9</v>
      </c>
      <c r="X753" s="3">
        <f>-Table2[[#This Row],[right3]]+Table2[[#This Row],[dry_line]]</f>
        <v>-4.5209999999999999</v>
      </c>
      <c r="Y753" s="3">
        <f>Table2[[#This Row],[left]]+Table2[[#This Row],[dry_line]]</f>
        <v>6.8790000000000004</v>
      </c>
    </row>
    <row r="754" spans="1:25" hidden="1" x14ac:dyDescent="0.25">
      <c r="A754">
        <v>752</v>
      </c>
      <c r="B754" t="b">
        <f>AND(Table2[[#This Row],[Row Labels]]&gt;=Sheet5!$J$43,Table2[[#This Row],[Row Labels]]&lt;=Sheet5!$K$43)</f>
        <v>0</v>
      </c>
      <c r="C754">
        <v>2.1812</v>
      </c>
      <c r="D754">
        <f>-Table2[[#This Row],[dry_line]]</f>
        <v>-2.1812</v>
      </c>
      <c r="E754">
        <v>0.17119999999999999</v>
      </c>
      <c r="F754">
        <v>0.55220000000000002</v>
      </c>
      <c r="G754">
        <v>0.8337</v>
      </c>
      <c r="H754">
        <v>0</v>
      </c>
      <c r="I754">
        <v>-372.33409999999998</v>
      </c>
      <c r="J754">
        <v>-143.2046</v>
      </c>
      <c r="K754">
        <v>-0.89990000000000003</v>
      </c>
      <c r="L754">
        <v>2</v>
      </c>
      <c r="M754">
        <v>3763.0639999999985</v>
      </c>
      <c r="N754">
        <f>-Table2[[#This Row],[right3]]</f>
        <v>-6.45</v>
      </c>
      <c r="O754">
        <v>4.75</v>
      </c>
      <c r="P754">
        <v>6.45</v>
      </c>
      <c r="Q754">
        <f>Table2[[#This Row],[x2]]+Table2[[#This Row],[x]]*Table2[[#This Row],[right3]]</f>
        <v>-368.77240999999998</v>
      </c>
      <c r="R754">
        <f>Table2[[#This Row],[y2]]+Table2[[#This Row],[y]]*Table2[[#This Row],[right3]]</f>
        <v>-137.827235</v>
      </c>
      <c r="S754" s="1">
        <f>Table2[[#This Row],[x2]]-Table2[[#This Row],[x]]*Table2[[#This Row],[left]]</f>
        <v>-374.95704999999998</v>
      </c>
      <c r="T754" s="1">
        <f>Table2[[#This Row],[y2]]-Table2[[#This Row],[y]]*Table2[[#This Row],[left]]</f>
        <v>-147.16467499999999</v>
      </c>
      <c r="U754" s="3">
        <f>Table2[[#This Row],[x2]]+Table2[[#This Row],[x]]*Table2[[#This Row],[dry_line]]</f>
        <v>-371.12964135999999</v>
      </c>
      <c r="V754" s="3">
        <f>Table2[[#This Row],[y2]]+Table2[[#This Row],[y]]*Table2[[#This Row],[dry_line]]</f>
        <v>-141.38613355999999</v>
      </c>
      <c r="W754" s="3">
        <f>Table2[[#This Row],[z2]]+Table2[[#This Row],[z]]*Table2[[#This Row],[dry_line]]</f>
        <v>-0.89990000000000003</v>
      </c>
      <c r="X754" s="3">
        <f>-Table2[[#This Row],[right3]]+Table2[[#This Row],[dry_line]]</f>
        <v>-4.2688000000000006</v>
      </c>
      <c r="Y754" s="3">
        <f>Table2[[#This Row],[left]]+Table2[[#This Row],[dry_line]]</f>
        <v>6.9312000000000005</v>
      </c>
    </row>
    <row r="755" spans="1:25" hidden="1" x14ac:dyDescent="0.25">
      <c r="A755">
        <v>753</v>
      </c>
      <c r="B755" t="b">
        <f>AND(Table2[[#This Row],[Row Labels]]&gt;=Sheet5!$J$43,Table2[[#This Row],[Row Labels]]&lt;=Sheet5!$K$43)</f>
        <v>0</v>
      </c>
      <c r="C755">
        <v>2.1128</v>
      </c>
      <c r="D755">
        <f>-Table2[[#This Row],[dry_line]]</f>
        <v>-2.1128</v>
      </c>
      <c r="E755">
        <v>0.24310000000000001</v>
      </c>
      <c r="F755">
        <v>0.58440000000000003</v>
      </c>
      <c r="G755">
        <v>0.81140000000000001</v>
      </c>
      <c r="H755">
        <v>0</v>
      </c>
      <c r="I755">
        <v>-376.4837</v>
      </c>
      <c r="J755">
        <v>-140.33160000000001</v>
      </c>
      <c r="K755">
        <v>-0.89990000000000003</v>
      </c>
      <c r="L755">
        <v>2</v>
      </c>
      <c r="M755">
        <v>3768.1110000000008</v>
      </c>
      <c r="N755">
        <f>-Table2[[#This Row],[right3]]</f>
        <v>-6.2750000000000004</v>
      </c>
      <c r="O755">
        <v>4.95</v>
      </c>
      <c r="P755">
        <v>6.2750000000000004</v>
      </c>
      <c r="Q755">
        <f>Table2[[#This Row],[x2]]+Table2[[#This Row],[x]]*Table2[[#This Row],[right3]]</f>
        <v>-372.81659000000002</v>
      </c>
      <c r="R755">
        <f>Table2[[#This Row],[y2]]+Table2[[#This Row],[y]]*Table2[[#This Row],[right3]]</f>
        <v>-135.24006500000002</v>
      </c>
      <c r="S755" s="1">
        <f>Table2[[#This Row],[x2]]-Table2[[#This Row],[x]]*Table2[[#This Row],[left]]</f>
        <v>-379.37648000000002</v>
      </c>
      <c r="T755" s="1">
        <f>Table2[[#This Row],[y2]]-Table2[[#This Row],[y]]*Table2[[#This Row],[left]]</f>
        <v>-144.34803000000002</v>
      </c>
      <c r="U755" s="3">
        <f>Table2[[#This Row],[x2]]+Table2[[#This Row],[x]]*Table2[[#This Row],[dry_line]]</f>
        <v>-375.24897967999999</v>
      </c>
      <c r="V755" s="3">
        <f>Table2[[#This Row],[y2]]+Table2[[#This Row],[y]]*Table2[[#This Row],[dry_line]]</f>
        <v>-138.61727408000002</v>
      </c>
      <c r="W755" s="3">
        <f>Table2[[#This Row],[z2]]+Table2[[#This Row],[z]]*Table2[[#This Row],[dry_line]]</f>
        <v>-0.89990000000000003</v>
      </c>
      <c r="X755" s="3">
        <f>-Table2[[#This Row],[right3]]+Table2[[#This Row],[dry_line]]</f>
        <v>-4.1622000000000003</v>
      </c>
      <c r="Y755" s="3">
        <f>Table2[[#This Row],[left]]+Table2[[#This Row],[dry_line]]</f>
        <v>7.0628000000000002</v>
      </c>
    </row>
    <row r="756" spans="1:25" hidden="1" x14ac:dyDescent="0.25">
      <c r="A756">
        <v>754</v>
      </c>
      <c r="B756" t="b">
        <f>AND(Table2[[#This Row],[Row Labels]]&gt;=Sheet5!$J$43,Table2[[#This Row],[Row Labels]]&lt;=Sheet5!$K$43)</f>
        <v>0</v>
      </c>
      <c r="C756">
        <v>2.0430999999999999</v>
      </c>
      <c r="D756">
        <f>-Table2[[#This Row],[dry_line]]</f>
        <v>-2.0430999999999999</v>
      </c>
      <c r="E756">
        <v>0.32150000000000001</v>
      </c>
      <c r="F756">
        <v>0.61309999999999998</v>
      </c>
      <c r="G756">
        <v>0.79</v>
      </c>
      <c r="H756">
        <v>0</v>
      </c>
      <c r="I756">
        <v>-380.48820000000001</v>
      </c>
      <c r="J756">
        <v>-137.33170000000001</v>
      </c>
      <c r="K756">
        <v>-0.9</v>
      </c>
      <c r="L756">
        <v>2</v>
      </c>
      <c r="M756">
        <v>3773.1140000000014</v>
      </c>
      <c r="N756">
        <f>-Table2[[#This Row],[right3]]</f>
        <v>-6.3</v>
      </c>
      <c r="O756">
        <v>5.0750000000000002</v>
      </c>
      <c r="P756">
        <v>6.3</v>
      </c>
      <c r="Q756">
        <f>Table2[[#This Row],[x2]]+Table2[[#This Row],[x]]*Table2[[#This Row],[right3]]</f>
        <v>-376.62567000000001</v>
      </c>
      <c r="R756">
        <f>Table2[[#This Row],[y2]]+Table2[[#This Row],[y]]*Table2[[#This Row],[right3]]</f>
        <v>-132.35470000000001</v>
      </c>
      <c r="S756" s="1">
        <f>Table2[[#This Row],[x2]]-Table2[[#This Row],[x]]*Table2[[#This Row],[left]]</f>
        <v>-383.59968250000003</v>
      </c>
      <c r="T756" s="1">
        <f>Table2[[#This Row],[y2]]-Table2[[#This Row],[y]]*Table2[[#This Row],[left]]</f>
        <v>-141.34095000000002</v>
      </c>
      <c r="U756" s="3">
        <f>Table2[[#This Row],[x2]]+Table2[[#This Row],[x]]*Table2[[#This Row],[dry_line]]</f>
        <v>-379.23557539000001</v>
      </c>
      <c r="V756" s="3">
        <f>Table2[[#This Row],[y2]]+Table2[[#This Row],[y]]*Table2[[#This Row],[dry_line]]</f>
        <v>-135.71765100000002</v>
      </c>
      <c r="W756" s="3">
        <f>Table2[[#This Row],[z2]]+Table2[[#This Row],[z]]*Table2[[#This Row],[dry_line]]</f>
        <v>-0.9</v>
      </c>
      <c r="X756" s="3">
        <f>-Table2[[#This Row],[right3]]+Table2[[#This Row],[dry_line]]</f>
        <v>-4.2568999999999999</v>
      </c>
      <c r="Y756" s="3">
        <f>Table2[[#This Row],[left]]+Table2[[#This Row],[dry_line]]</f>
        <v>7.1181000000000001</v>
      </c>
    </row>
    <row r="757" spans="1:25" hidden="1" x14ac:dyDescent="0.25">
      <c r="A757">
        <v>755</v>
      </c>
      <c r="B757" t="b">
        <f>AND(Table2[[#This Row],[Row Labels]]&gt;=Sheet5!$J$43,Table2[[#This Row],[Row Labels]]&lt;=Sheet5!$K$43)</f>
        <v>0</v>
      </c>
      <c r="C757">
        <v>1.9831000000000001</v>
      </c>
      <c r="D757">
        <f>-Table2[[#This Row],[dry_line]]</f>
        <v>-1.9831000000000001</v>
      </c>
      <c r="E757">
        <v>0.42309999999999998</v>
      </c>
      <c r="F757">
        <v>0.63919999999999999</v>
      </c>
      <c r="G757">
        <v>0.76900000000000002</v>
      </c>
      <c r="H757">
        <v>-1E-4</v>
      </c>
      <c r="I757">
        <v>-384.41590000000002</v>
      </c>
      <c r="J757">
        <v>-134.17590000000001</v>
      </c>
      <c r="K757">
        <v>-0.89970000000000006</v>
      </c>
      <c r="L757">
        <v>2</v>
      </c>
      <c r="M757">
        <v>3778.1529999999984</v>
      </c>
      <c r="N757">
        <f>-Table2[[#This Row],[right3]]</f>
        <v>-6.1749999999999998</v>
      </c>
      <c r="O757">
        <v>5.1749999999999998</v>
      </c>
      <c r="P757">
        <v>6.1749999999999998</v>
      </c>
      <c r="Q757">
        <f>Table2[[#This Row],[x2]]+Table2[[#This Row],[x]]*Table2[[#This Row],[right3]]</f>
        <v>-380.46884</v>
      </c>
      <c r="R757">
        <f>Table2[[#This Row],[y2]]+Table2[[#This Row],[y]]*Table2[[#This Row],[right3]]</f>
        <v>-129.42732500000002</v>
      </c>
      <c r="S757" s="1">
        <f>Table2[[#This Row],[x2]]-Table2[[#This Row],[x]]*Table2[[#This Row],[left]]</f>
        <v>-387.72376000000003</v>
      </c>
      <c r="T757" s="1">
        <f>Table2[[#This Row],[y2]]-Table2[[#This Row],[y]]*Table2[[#This Row],[left]]</f>
        <v>-138.15547500000002</v>
      </c>
      <c r="U757" s="3">
        <f>Table2[[#This Row],[x2]]+Table2[[#This Row],[x]]*Table2[[#This Row],[dry_line]]</f>
        <v>-383.14830248000004</v>
      </c>
      <c r="V757" s="3">
        <f>Table2[[#This Row],[y2]]+Table2[[#This Row],[y]]*Table2[[#This Row],[dry_line]]</f>
        <v>-132.65089610000001</v>
      </c>
      <c r="W757" s="3">
        <f>Table2[[#This Row],[z2]]+Table2[[#This Row],[z]]*Table2[[#This Row],[dry_line]]</f>
        <v>-0.89989831000000009</v>
      </c>
      <c r="X757" s="3">
        <f>-Table2[[#This Row],[right3]]+Table2[[#This Row],[dry_line]]</f>
        <v>-4.1918999999999995</v>
      </c>
      <c r="Y757" s="3">
        <f>Table2[[#This Row],[left]]+Table2[[#This Row],[dry_line]]</f>
        <v>7.1581000000000001</v>
      </c>
    </row>
    <row r="758" spans="1:25" hidden="1" x14ac:dyDescent="0.25">
      <c r="A758">
        <v>756</v>
      </c>
      <c r="B758" t="b">
        <f>AND(Table2[[#This Row],[Row Labels]]&gt;=Sheet5!$J$43,Table2[[#This Row],[Row Labels]]&lt;=Sheet5!$K$43)</f>
        <v>0</v>
      </c>
      <c r="C758">
        <v>1.964</v>
      </c>
      <c r="D758">
        <f>-Table2[[#This Row],[dry_line]]</f>
        <v>-1.964</v>
      </c>
      <c r="E758">
        <v>0.5605</v>
      </c>
      <c r="F758">
        <v>0.66379999999999995</v>
      </c>
      <c r="G758">
        <v>0.74790000000000001</v>
      </c>
      <c r="H758">
        <v>-2.9999999999999997E-4</v>
      </c>
      <c r="I758">
        <v>-388.26170000000002</v>
      </c>
      <c r="J758">
        <v>-130.87049999999999</v>
      </c>
      <c r="K758">
        <v>-0.88049999999999995</v>
      </c>
      <c r="L758">
        <v>2</v>
      </c>
      <c r="M758">
        <v>3783.2239999999983</v>
      </c>
      <c r="N758">
        <f>-Table2[[#This Row],[right3]]</f>
        <v>-6.0750000000000002</v>
      </c>
      <c r="O758">
        <v>5.25</v>
      </c>
      <c r="P758">
        <v>6.0750000000000002</v>
      </c>
      <c r="Q758">
        <f>Table2[[#This Row],[x2]]+Table2[[#This Row],[x]]*Table2[[#This Row],[right3]]</f>
        <v>-384.22911500000004</v>
      </c>
      <c r="R758">
        <f>Table2[[#This Row],[y2]]+Table2[[#This Row],[y]]*Table2[[#This Row],[right3]]</f>
        <v>-126.32700749999999</v>
      </c>
      <c r="S758" s="1">
        <f>Table2[[#This Row],[x2]]-Table2[[#This Row],[x]]*Table2[[#This Row],[left]]</f>
        <v>-391.74665000000005</v>
      </c>
      <c r="T758" s="1">
        <f>Table2[[#This Row],[y2]]-Table2[[#This Row],[y]]*Table2[[#This Row],[left]]</f>
        <v>-134.796975</v>
      </c>
      <c r="U758" s="3">
        <f>Table2[[#This Row],[x2]]+Table2[[#This Row],[x]]*Table2[[#This Row],[dry_line]]</f>
        <v>-386.95799680000005</v>
      </c>
      <c r="V758" s="3">
        <f>Table2[[#This Row],[y2]]+Table2[[#This Row],[y]]*Table2[[#This Row],[dry_line]]</f>
        <v>-129.4016244</v>
      </c>
      <c r="W758" s="3">
        <f>Table2[[#This Row],[z2]]+Table2[[#This Row],[z]]*Table2[[#This Row],[dry_line]]</f>
        <v>-0.88108919999999991</v>
      </c>
      <c r="X758" s="3">
        <f>-Table2[[#This Row],[right3]]+Table2[[#This Row],[dry_line]]</f>
        <v>-4.1110000000000007</v>
      </c>
      <c r="Y758" s="3">
        <f>Table2[[#This Row],[left]]+Table2[[#This Row],[dry_line]]</f>
        <v>7.2140000000000004</v>
      </c>
    </row>
    <row r="759" spans="1:25" hidden="1" x14ac:dyDescent="0.25">
      <c r="A759">
        <v>757</v>
      </c>
      <c r="B759" t="b">
        <f>AND(Table2[[#This Row],[Row Labels]]&gt;=Sheet5!$J$43,Table2[[#This Row],[Row Labels]]&lt;=Sheet5!$K$43)</f>
        <v>0</v>
      </c>
      <c r="C759">
        <v>1.9751000000000001</v>
      </c>
      <c r="D759">
        <f>-Table2[[#This Row],[dry_line]]</f>
        <v>-1.9751000000000001</v>
      </c>
      <c r="E759">
        <v>0.74539999999999995</v>
      </c>
      <c r="F759">
        <v>0.68659999999999999</v>
      </c>
      <c r="G759">
        <v>0.72699999999999998</v>
      </c>
      <c r="H759">
        <v>1E-4</v>
      </c>
      <c r="I759">
        <v>-392.0247</v>
      </c>
      <c r="J759">
        <v>-127.4225</v>
      </c>
      <c r="K759">
        <v>-0.86599999999999999</v>
      </c>
      <c r="L759">
        <v>2</v>
      </c>
      <c r="M759">
        <v>3788.3270000000011</v>
      </c>
      <c r="N759">
        <f>-Table2[[#This Row],[right3]]</f>
        <v>-6</v>
      </c>
      <c r="O759">
        <v>5.2750000000000004</v>
      </c>
      <c r="P759">
        <v>6</v>
      </c>
      <c r="Q759">
        <f>Table2[[#This Row],[x2]]+Table2[[#This Row],[x]]*Table2[[#This Row],[right3]]</f>
        <v>-387.9051</v>
      </c>
      <c r="R759">
        <f>Table2[[#This Row],[y2]]+Table2[[#This Row],[y]]*Table2[[#This Row],[right3]]</f>
        <v>-123.0605</v>
      </c>
      <c r="S759" s="1">
        <f>Table2[[#This Row],[x2]]-Table2[[#This Row],[x]]*Table2[[#This Row],[left]]</f>
        <v>-395.64651500000002</v>
      </c>
      <c r="T759" s="1">
        <f>Table2[[#This Row],[y2]]-Table2[[#This Row],[y]]*Table2[[#This Row],[left]]</f>
        <v>-131.25742500000001</v>
      </c>
      <c r="U759" s="3">
        <f>Table2[[#This Row],[x2]]+Table2[[#This Row],[x]]*Table2[[#This Row],[dry_line]]</f>
        <v>-390.66859634000002</v>
      </c>
      <c r="V759" s="3">
        <f>Table2[[#This Row],[y2]]+Table2[[#This Row],[y]]*Table2[[#This Row],[dry_line]]</f>
        <v>-125.9866023</v>
      </c>
      <c r="W759" s="3">
        <f>Table2[[#This Row],[z2]]+Table2[[#This Row],[z]]*Table2[[#This Row],[dry_line]]</f>
        <v>-0.86580248999999998</v>
      </c>
      <c r="X759" s="3">
        <f>-Table2[[#This Row],[right3]]+Table2[[#This Row],[dry_line]]</f>
        <v>-4.0248999999999997</v>
      </c>
      <c r="Y759" s="3">
        <f>Table2[[#This Row],[left]]+Table2[[#This Row],[dry_line]]</f>
        <v>7.2501000000000007</v>
      </c>
    </row>
    <row r="760" spans="1:25" hidden="1" x14ac:dyDescent="0.25">
      <c r="A760">
        <v>758</v>
      </c>
      <c r="B760" t="b">
        <f>AND(Table2[[#This Row],[Row Labels]]&gt;=Sheet5!$J$43,Table2[[#This Row],[Row Labels]]&lt;=Sheet5!$K$43)</f>
        <v>0</v>
      </c>
      <c r="C760">
        <v>2.0409000000000002</v>
      </c>
      <c r="D760">
        <f>-Table2[[#This Row],[dry_line]]</f>
        <v>-2.0409000000000002</v>
      </c>
      <c r="E760">
        <v>0.95450000000000002</v>
      </c>
      <c r="F760">
        <v>0.70940000000000003</v>
      </c>
      <c r="G760">
        <v>0.70479999999999998</v>
      </c>
      <c r="H760">
        <v>2.9999999999999997E-4</v>
      </c>
      <c r="I760">
        <v>-395.70530000000002</v>
      </c>
      <c r="J760">
        <v>-123.84010000000001</v>
      </c>
      <c r="K760">
        <v>-0.83599999999999997</v>
      </c>
      <c r="L760">
        <v>2</v>
      </c>
      <c r="M760">
        <v>3793.4639999999999</v>
      </c>
      <c r="N760">
        <f>-Table2[[#This Row],[right3]]</f>
        <v>-6</v>
      </c>
      <c r="O760">
        <v>5.25</v>
      </c>
      <c r="P760">
        <v>6</v>
      </c>
      <c r="Q760">
        <f>Table2[[#This Row],[x2]]+Table2[[#This Row],[x]]*Table2[[#This Row],[right3]]</f>
        <v>-391.44890000000004</v>
      </c>
      <c r="R760">
        <f>Table2[[#This Row],[y2]]+Table2[[#This Row],[y]]*Table2[[#This Row],[right3]]</f>
        <v>-119.6113</v>
      </c>
      <c r="S760" s="1">
        <f>Table2[[#This Row],[x2]]-Table2[[#This Row],[x]]*Table2[[#This Row],[left]]</f>
        <v>-399.42965000000004</v>
      </c>
      <c r="T760" s="1">
        <f>Table2[[#This Row],[y2]]-Table2[[#This Row],[y]]*Table2[[#This Row],[left]]</f>
        <v>-127.5403</v>
      </c>
      <c r="U760" s="3">
        <f>Table2[[#This Row],[x2]]+Table2[[#This Row],[x]]*Table2[[#This Row],[dry_line]]</f>
        <v>-394.25748554</v>
      </c>
      <c r="V760" s="3">
        <f>Table2[[#This Row],[y2]]+Table2[[#This Row],[y]]*Table2[[#This Row],[dry_line]]</f>
        <v>-122.40167368</v>
      </c>
      <c r="W760" s="3">
        <f>Table2[[#This Row],[z2]]+Table2[[#This Row],[z]]*Table2[[#This Row],[dry_line]]</f>
        <v>-0.83538773</v>
      </c>
      <c r="X760" s="3">
        <f>-Table2[[#This Row],[right3]]+Table2[[#This Row],[dry_line]]</f>
        <v>-3.9590999999999998</v>
      </c>
      <c r="Y760" s="3">
        <f>Table2[[#This Row],[left]]+Table2[[#This Row],[dry_line]]</f>
        <v>7.2909000000000006</v>
      </c>
    </row>
    <row r="761" spans="1:25" hidden="1" x14ac:dyDescent="0.25">
      <c r="A761">
        <v>759</v>
      </c>
      <c r="B761" t="b">
        <f>AND(Table2[[#This Row],[Row Labels]]&gt;=Sheet5!$J$43,Table2[[#This Row],[Row Labels]]&lt;=Sheet5!$K$43)</f>
        <v>0</v>
      </c>
      <c r="C761">
        <v>2.1238000000000001</v>
      </c>
      <c r="D761">
        <f>-Table2[[#This Row],[dry_line]]</f>
        <v>-2.1238000000000001</v>
      </c>
      <c r="E761">
        <v>1.1808000000000001</v>
      </c>
      <c r="F761">
        <v>0.73150000000000004</v>
      </c>
      <c r="G761">
        <v>0.68179999999999996</v>
      </c>
      <c r="H761">
        <v>2.9999999999999997E-4</v>
      </c>
      <c r="I761">
        <v>-399.22800000000001</v>
      </c>
      <c r="J761">
        <v>-120.173</v>
      </c>
      <c r="K761">
        <v>-0.80549999999999999</v>
      </c>
      <c r="L761">
        <v>2</v>
      </c>
      <c r="M761">
        <v>3798.5489999999991</v>
      </c>
      <c r="N761">
        <f>-Table2[[#This Row],[right3]]</f>
        <v>-6</v>
      </c>
      <c r="O761">
        <v>5.2</v>
      </c>
      <c r="P761">
        <v>6</v>
      </c>
      <c r="Q761">
        <f>Table2[[#This Row],[x2]]+Table2[[#This Row],[x]]*Table2[[#This Row],[right3]]</f>
        <v>-394.839</v>
      </c>
      <c r="R761">
        <f>Table2[[#This Row],[y2]]+Table2[[#This Row],[y]]*Table2[[#This Row],[right3]]</f>
        <v>-116.0822</v>
      </c>
      <c r="S761" s="1">
        <f>Table2[[#This Row],[x2]]-Table2[[#This Row],[x]]*Table2[[#This Row],[left]]</f>
        <v>-403.03180000000003</v>
      </c>
      <c r="T761" s="1">
        <f>Table2[[#This Row],[y2]]-Table2[[#This Row],[y]]*Table2[[#This Row],[left]]</f>
        <v>-123.71836</v>
      </c>
      <c r="U761" s="3">
        <f>Table2[[#This Row],[x2]]+Table2[[#This Row],[x]]*Table2[[#This Row],[dry_line]]</f>
        <v>-397.67444030000001</v>
      </c>
      <c r="V761" s="3">
        <f>Table2[[#This Row],[y2]]+Table2[[#This Row],[y]]*Table2[[#This Row],[dry_line]]</f>
        <v>-118.72499316</v>
      </c>
      <c r="W761" s="3">
        <f>Table2[[#This Row],[z2]]+Table2[[#This Row],[z]]*Table2[[#This Row],[dry_line]]</f>
        <v>-0.80486285999999996</v>
      </c>
      <c r="X761" s="3">
        <f>-Table2[[#This Row],[right3]]+Table2[[#This Row],[dry_line]]</f>
        <v>-3.8761999999999999</v>
      </c>
      <c r="Y761" s="3">
        <f>Table2[[#This Row],[left]]+Table2[[#This Row],[dry_line]]</f>
        <v>7.3238000000000003</v>
      </c>
    </row>
    <row r="762" spans="1:25" hidden="1" x14ac:dyDescent="0.25">
      <c r="A762">
        <v>760</v>
      </c>
      <c r="B762" t="b">
        <f>AND(Table2[[#This Row],[Row Labels]]&gt;=Sheet5!$J$43,Table2[[#This Row],[Row Labels]]&lt;=Sheet5!$K$43)</f>
        <v>0</v>
      </c>
      <c r="C762">
        <v>2.2458</v>
      </c>
      <c r="D762">
        <f>-Table2[[#This Row],[dry_line]]</f>
        <v>-2.2458</v>
      </c>
      <c r="E762">
        <v>1.4404999999999999</v>
      </c>
      <c r="F762">
        <v>0.75309999999999999</v>
      </c>
      <c r="G762">
        <v>0.65790000000000004</v>
      </c>
      <c r="H762">
        <v>1E-4</v>
      </c>
      <c r="I762">
        <v>-402.60300000000001</v>
      </c>
      <c r="J762">
        <v>-116.43989999999999</v>
      </c>
      <c r="K762">
        <v>-0.75939999999999996</v>
      </c>
      <c r="L762">
        <v>2</v>
      </c>
      <c r="M762">
        <v>3803.5809999999983</v>
      </c>
      <c r="N762">
        <f>-Table2[[#This Row],[right3]]</f>
        <v>-6.0250000000000004</v>
      </c>
      <c r="O762">
        <v>5.2</v>
      </c>
      <c r="P762">
        <v>6.0250000000000004</v>
      </c>
      <c r="Q762">
        <f>Table2[[#This Row],[x2]]+Table2[[#This Row],[x]]*Table2[[#This Row],[right3]]</f>
        <v>-398.06557250000003</v>
      </c>
      <c r="R762">
        <f>Table2[[#This Row],[y2]]+Table2[[#This Row],[y]]*Table2[[#This Row],[right3]]</f>
        <v>-112.47605249999999</v>
      </c>
      <c r="S762" s="1">
        <f>Table2[[#This Row],[x2]]-Table2[[#This Row],[x]]*Table2[[#This Row],[left]]</f>
        <v>-406.51911999999999</v>
      </c>
      <c r="T762" s="1">
        <f>Table2[[#This Row],[y2]]-Table2[[#This Row],[y]]*Table2[[#This Row],[left]]</f>
        <v>-119.86098</v>
      </c>
      <c r="U762" s="3">
        <f>Table2[[#This Row],[x2]]+Table2[[#This Row],[x]]*Table2[[#This Row],[dry_line]]</f>
        <v>-400.91168801999999</v>
      </c>
      <c r="V762" s="3">
        <f>Table2[[#This Row],[y2]]+Table2[[#This Row],[y]]*Table2[[#This Row],[dry_line]]</f>
        <v>-114.96238817999999</v>
      </c>
      <c r="W762" s="3">
        <f>Table2[[#This Row],[z2]]+Table2[[#This Row],[z]]*Table2[[#This Row],[dry_line]]</f>
        <v>-0.75917541999999993</v>
      </c>
      <c r="X762" s="3">
        <f>-Table2[[#This Row],[right3]]+Table2[[#This Row],[dry_line]]</f>
        <v>-3.7792000000000003</v>
      </c>
      <c r="Y762" s="3">
        <f>Table2[[#This Row],[left]]+Table2[[#This Row],[dry_line]]</f>
        <v>7.4458000000000002</v>
      </c>
    </row>
    <row r="763" spans="1:25" hidden="1" x14ac:dyDescent="0.25">
      <c r="A763">
        <v>761</v>
      </c>
      <c r="B763" t="b">
        <f>AND(Table2[[#This Row],[Row Labels]]&gt;=Sheet5!$J$43,Table2[[#This Row],[Row Labels]]&lt;=Sheet5!$K$43)</f>
        <v>0</v>
      </c>
      <c r="C763">
        <v>2.3925000000000001</v>
      </c>
      <c r="D763">
        <f>-Table2[[#This Row],[dry_line]]</f>
        <v>-2.3925000000000001</v>
      </c>
      <c r="E763">
        <v>1.7241</v>
      </c>
      <c r="F763">
        <v>0.77480000000000004</v>
      </c>
      <c r="G763">
        <v>0.63219999999999998</v>
      </c>
      <c r="H763">
        <v>2.0000000000000001E-4</v>
      </c>
      <c r="I763">
        <v>-405.86579999999998</v>
      </c>
      <c r="J763">
        <v>-112.575</v>
      </c>
      <c r="K763">
        <v>-0.69879999999999998</v>
      </c>
      <c r="L763">
        <v>2</v>
      </c>
      <c r="M763">
        <v>3808.6399999999994</v>
      </c>
      <c r="N763">
        <f>-Table2[[#This Row],[right3]]</f>
        <v>-6.1</v>
      </c>
      <c r="O763">
        <v>5.05</v>
      </c>
      <c r="P763">
        <v>6.1</v>
      </c>
      <c r="Q763">
        <f>Table2[[#This Row],[x2]]+Table2[[#This Row],[x]]*Table2[[#This Row],[right3]]</f>
        <v>-401.13952</v>
      </c>
      <c r="R763">
        <f>Table2[[#This Row],[y2]]+Table2[[#This Row],[y]]*Table2[[#This Row],[right3]]</f>
        <v>-108.71858</v>
      </c>
      <c r="S763" s="1">
        <f>Table2[[#This Row],[x2]]-Table2[[#This Row],[x]]*Table2[[#This Row],[left]]</f>
        <v>-409.77853999999996</v>
      </c>
      <c r="T763" s="1">
        <f>Table2[[#This Row],[y2]]-Table2[[#This Row],[y]]*Table2[[#This Row],[left]]</f>
        <v>-115.76761</v>
      </c>
      <c r="U763" s="3">
        <f>Table2[[#This Row],[x2]]+Table2[[#This Row],[x]]*Table2[[#This Row],[dry_line]]</f>
        <v>-404.012091</v>
      </c>
      <c r="V763" s="3">
        <f>Table2[[#This Row],[y2]]+Table2[[#This Row],[y]]*Table2[[#This Row],[dry_line]]</f>
        <v>-111.0624615</v>
      </c>
      <c r="W763" s="3">
        <f>Table2[[#This Row],[z2]]+Table2[[#This Row],[z]]*Table2[[#This Row],[dry_line]]</f>
        <v>-0.69832149999999993</v>
      </c>
      <c r="X763" s="3">
        <f>-Table2[[#This Row],[right3]]+Table2[[#This Row],[dry_line]]</f>
        <v>-3.7074999999999996</v>
      </c>
      <c r="Y763" s="3">
        <f>Table2[[#This Row],[left]]+Table2[[#This Row],[dry_line]]</f>
        <v>7.4424999999999999</v>
      </c>
    </row>
    <row r="764" spans="1:25" hidden="1" x14ac:dyDescent="0.25">
      <c r="A764">
        <v>762</v>
      </c>
      <c r="B764" t="b">
        <f>AND(Table2[[#This Row],[Row Labels]]&gt;=Sheet5!$J$43,Table2[[#This Row],[Row Labels]]&lt;=Sheet5!$K$43)</f>
        <v>0</v>
      </c>
      <c r="C764">
        <v>2.5451000000000001</v>
      </c>
      <c r="D764">
        <f>-Table2[[#This Row],[dry_line]]</f>
        <v>-2.5451000000000001</v>
      </c>
      <c r="E764">
        <v>2.0097999999999998</v>
      </c>
      <c r="F764">
        <v>0.79730000000000001</v>
      </c>
      <c r="G764">
        <v>0.60360000000000003</v>
      </c>
      <c r="H764">
        <v>2.9999999999999997E-4</v>
      </c>
      <c r="I764">
        <v>-408.96140000000003</v>
      </c>
      <c r="J764">
        <v>-108.6477</v>
      </c>
      <c r="K764">
        <v>-0.6381</v>
      </c>
      <c r="L764">
        <v>2</v>
      </c>
      <c r="M764">
        <v>3813.6409999999996</v>
      </c>
      <c r="N764">
        <f>-Table2[[#This Row],[right3]]</f>
        <v>-6.1</v>
      </c>
      <c r="O764">
        <v>4.9749999999999996</v>
      </c>
      <c r="P764">
        <v>6.1</v>
      </c>
      <c r="Q764">
        <f>Table2[[#This Row],[x2]]+Table2[[#This Row],[x]]*Table2[[#This Row],[right3]]</f>
        <v>-404.09787</v>
      </c>
      <c r="R764">
        <f>Table2[[#This Row],[y2]]+Table2[[#This Row],[y]]*Table2[[#This Row],[right3]]</f>
        <v>-104.96574</v>
      </c>
      <c r="S764" s="1">
        <f>Table2[[#This Row],[x2]]-Table2[[#This Row],[x]]*Table2[[#This Row],[left]]</f>
        <v>-412.92796750000002</v>
      </c>
      <c r="T764" s="1">
        <f>Table2[[#This Row],[y2]]-Table2[[#This Row],[y]]*Table2[[#This Row],[left]]</f>
        <v>-111.65061</v>
      </c>
      <c r="U764" s="3">
        <f>Table2[[#This Row],[x2]]+Table2[[#This Row],[x]]*Table2[[#This Row],[dry_line]]</f>
        <v>-406.93219177000003</v>
      </c>
      <c r="V764" s="3">
        <f>Table2[[#This Row],[y2]]+Table2[[#This Row],[y]]*Table2[[#This Row],[dry_line]]</f>
        <v>-107.11147764</v>
      </c>
      <c r="W764" s="3">
        <f>Table2[[#This Row],[z2]]+Table2[[#This Row],[z]]*Table2[[#This Row],[dry_line]]</f>
        <v>-0.63733647000000004</v>
      </c>
      <c r="X764" s="3">
        <f>-Table2[[#This Row],[right3]]+Table2[[#This Row],[dry_line]]</f>
        <v>-3.5548999999999995</v>
      </c>
      <c r="Y764" s="3">
        <f>Table2[[#This Row],[left]]+Table2[[#This Row],[dry_line]]</f>
        <v>7.5200999999999993</v>
      </c>
    </row>
    <row r="765" spans="1:25" hidden="1" x14ac:dyDescent="0.25">
      <c r="A765">
        <v>763</v>
      </c>
      <c r="B765" t="b">
        <f>AND(Table2[[#This Row],[Row Labels]]&gt;=Sheet5!$J$43,Table2[[#This Row],[Row Labels]]&lt;=Sheet5!$K$43)</f>
        <v>0</v>
      </c>
      <c r="C765">
        <v>2.7109999999999999</v>
      </c>
      <c r="D765">
        <f>-Table2[[#This Row],[dry_line]]</f>
        <v>-2.7109999999999999</v>
      </c>
      <c r="E765">
        <v>2.294</v>
      </c>
      <c r="F765">
        <v>0.82010000000000005</v>
      </c>
      <c r="G765">
        <v>0.57220000000000004</v>
      </c>
      <c r="H765">
        <v>5.0000000000000001E-4</v>
      </c>
      <c r="I765">
        <v>-411.96460000000002</v>
      </c>
      <c r="J765">
        <v>-104.51949999999999</v>
      </c>
      <c r="K765">
        <v>-0.54920000000000002</v>
      </c>
      <c r="L765">
        <v>2</v>
      </c>
      <c r="M765">
        <v>3818.7459999999992</v>
      </c>
      <c r="N765">
        <f>-Table2[[#This Row],[right3]]</f>
        <v>-6.125</v>
      </c>
      <c r="O765">
        <v>5</v>
      </c>
      <c r="P765">
        <v>6.125</v>
      </c>
      <c r="Q765">
        <f>Table2[[#This Row],[x2]]+Table2[[#This Row],[x]]*Table2[[#This Row],[right3]]</f>
        <v>-406.94148749999999</v>
      </c>
      <c r="R765">
        <f>Table2[[#This Row],[y2]]+Table2[[#This Row],[y]]*Table2[[#This Row],[right3]]</f>
        <v>-101.014775</v>
      </c>
      <c r="S765" s="1">
        <f>Table2[[#This Row],[x2]]-Table2[[#This Row],[x]]*Table2[[#This Row],[left]]</f>
        <v>-416.06510000000003</v>
      </c>
      <c r="T765" s="1">
        <f>Table2[[#This Row],[y2]]-Table2[[#This Row],[y]]*Table2[[#This Row],[left]]</f>
        <v>-107.3805</v>
      </c>
      <c r="U765" s="3">
        <f>Table2[[#This Row],[x2]]+Table2[[#This Row],[x]]*Table2[[#This Row],[dry_line]]</f>
        <v>-409.74130890000004</v>
      </c>
      <c r="V765" s="3">
        <f>Table2[[#This Row],[y2]]+Table2[[#This Row],[y]]*Table2[[#This Row],[dry_line]]</f>
        <v>-102.9682658</v>
      </c>
      <c r="W765" s="3">
        <f>Table2[[#This Row],[z2]]+Table2[[#This Row],[z]]*Table2[[#This Row],[dry_line]]</f>
        <v>-0.54784450000000007</v>
      </c>
      <c r="X765" s="3">
        <f>-Table2[[#This Row],[right3]]+Table2[[#This Row],[dry_line]]</f>
        <v>-3.4140000000000001</v>
      </c>
      <c r="Y765" s="3">
        <f>Table2[[#This Row],[left]]+Table2[[#This Row],[dry_line]]</f>
        <v>7.7110000000000003</v>
      </c>
    </row>
    <row r="766" spans="1:25" hidden="1" x14ac:dyDescent="0.25">
      <c r="A766">
        <v>764</v>
      </c>
      <c r="B766" t="b">
        <f>AND(Table2[[#This Row],[Row Labels]]&gt;=Sheet5!$J$43,Table2[[#This Row],[Row Labels]]&lt;=Sheet5!$K$43)</f>
        <v>0</v>
      </c>
      <c r="C766">
        <v>2.8635999999999999</v>
      </c>
      <c r="D766">
        <f>-Table2[[#This Row],[dry_line]]</f>
        <v>-2.8635999999999999</v>
      </c>
      <c r="E766">
        <v>2.5667</v>
      </c>
      <c r="F766">
        <v>0.84209999999999996</v>
      </c>
      <c r="G766">
        <v>0.53939999999999999</v>
      </c>
      <c r="H766">
        <v>4.0000000000000002E-4</v>
      </c>
      <c r="I766">
        <v>-414.7663</v>
      </c>
      <c r="J766">
        <v>-100.3289</v>
      </c>
      <c r="K766">
        <v>-0.44800000000000001</v>
      </c>
      <c r="L766">
        <v>2</v>
      </c>
      <c r="M766">
        <v>3823.7880000000005</v>
      </c>
      <c r="N766">
        <f>-Table2[[#This Row],[right3]]</f>
        <v>-6.2750000000000004</v>
      </c>
      <c r="O766">
        <v>4.9749999999999996</v>
      </c>
      <c r="P766">
        <v>6.2750000000000004</v>
      </c>
      <c r="Q766">
        <f>Table2[[#This Row],[x2]]+Table2[[#This Row],[x]]*Table2[[#This Row],[right3]]</f>
        <v>-409.4821225</v>
      </c>
      <c r="R766">
        <f>Table2[[#This Row],[y2]]+Table2[[#This Row],[y]]*Table2[[#This Row],[right3]]</f>
        <v>-96.944164999999998</v>
      </c>
      <c r="S766" s="1">
        <f>Table2[[#This Row],[x2]]-Table2[[#This Row],[x]]*Table2[[#This Row],[left]]</f>
        <v>-418.95574749999997</v>
      </c>
      <c r="T766" s="1">
        <f>Table2[[#This Row],[y2]]-Table2[[#This Row],[y]]*Table2[[#This Row],[left]]</f>
        <v>-103.012415</v>
      </c>
      <c r="U766" s="3">
        <f>Table2[[#This Row],[x2]]+Table2[[#This Row],[x]]*Table2[[#This Row],[dry_line]]</f>
        <v>-412.35486243999998</v>
      </c>
      <c r="V766" s="3">
        <f>Table2[[#This Row],[y2]]+Table2[[#This Row],[y]]*Table2[[#This Row],[dry_line]]</f>
        <v>-98.78427416000001</v>
      </c>
      <c r="W766" s="3">
        <f>Table2[[#This Row],[z2]]+Table2[[#This Row],[z]]*Table2[[#This Row],[dry_line]]</f>
        <v>-0.44685456000000001</v>
      </c>
      <c r="X766" s="3">
        <f>-Table2[[#This Row],[right3]]+Table2[[#This Row],[dry_line]]</f>
        <v>-3.4114000000000004</v>
      </c>
      <c r="Y766" s="3">
        <f>Table2[[#This Row],[left]]+Table2[[#This Row],[dry_line]]</f>
        <v>7.8385999999999996</v>
      </c>
    </row>
    <row r="767" spans="1:25" hidden="1" x14ac:dyDescent="0.25">
      <c r="A767">
        <v>765</v>
      </c>
      <c r="B767" t="b">
        <f>AND(Table2[[#This Row],[Row Labels]]&gt;=Sheet5!$J$43,Table2[[#This Row],[Row Labels]]&lt;=Sheet5!$K$43)</f>
        <v>0</v>
      </c>
      <c r="C767">
        <v>3.0198</v>
      </c>
      <c r="D767">
        <f>-Table2[[#This Row],[dry_line]]</f>
        <v>-3.0198</v>
      </c>
      <c r="E767">
        <v>2.8384999999999998</v>
      </c>
      <c r="F767">
        <v>0.86319999999999997</v>
      </c>
      <c r="G767">
        <v>0.50480000000000003</v>
      </c>
      <c r="H767">
        <v>4.0000000000000002E-4</v>
      </c>
      <c r="I767">
        <v>-417.41030000000001</v>
      </c>
      <c r="J767">
        <v>-96.017399999999995</v>
      </c>
      <c r="K767">
        <v>-0.31780000000000003</v>
      </c>
      <c r="L767">
        <v>2</v>
      </c>
      <c r="M767">
        <v>3828.8480000000018</v>
      </c>
      <c r="N767">
        <f>-Table2[[#This Row],[right3]]</f>
        <v>-6.375</v>
      </c>
      <c r="O767">
        <v>4.8499999999999996</v>
      </c>
      <c r="P767">
        <v>6.375</v>
      </c>
      <c r="Q767">
        <f>Table2[[#This Row],[x2]]+Table2[[#This Row],[x]]*Table2[[#This Row],[right3]]</f>
        <v>-411.9074</v>
      </c>
      <c r="R767">
        <f>Table2[[#This Row],[y2]]+Table2[[#This Row],[y]]*Table2[[#This Row],[right3]]</f>
        <v>-92.799299999999988</v>
      </c>
      <c r="S767" s="1">
        <f>Table2[[#This Row],[x2]]-Table2[[#This Row],[x]]*Table2[[#This Row],[left]]</f>
        <v>-421.59681999999998</v>
      </c>
      <c r="T767" s="1">
        <f>Table2[[#This Row],[y2]]-Table2[[#This Row],[y]]*Table2[[#This Row],[left]]</f>
        <v>-98.465679999999992</v>
      </c>
      <c r="U767" s="3">
        <f>Table2[[#This Row],[x2]]+Table2[[#This Row],[x]]*Table2[[#This Row],[dry_line]]</f>
        <v>-414.80360863999999</v>
      </c>
      <c r="V767" s="3">
        <f>Table2[[#This Row],[y2]]+Table2[[#This Row],[y]]*Table2[[#This Row],[dry_line]]</f>
        <v>-94.493004959999993</v>
      </c>
      <c r="W767" s="3">
        <f>Table2[[#This Row],[z2]]+Table2[[#This Row],[z]]*Table2[[#This Row],[dry_line]]</f>
        <v>-0.31659208000000005</v>
      </c>
      <c r="X767" s="3">
        <f>-Table2[[#This Row],[right3]]+Table2[[#This Row],[dry_line]]</f>
        <v>-3.3552</v>
      </c>
      <c r="Y767" s="3">
        <f>Table2[[#This Row],[left]]+Table2[[#This Row],[dry_line]]</f>
        <v>7.8697999999999997</v>
      </c>
    </row>
    <row r="768" spans="1:25" hidden="1" x14ac:dyDescent="0.25">
      <c r="A768">
        <v>766</v>
      </c>
      <c r="B768" t="b">
        <f>AND(Table2[[#This Row],[Row Labels]]&gt;=Sheet5!$J$43,Table2[[#This Row],[Row Labels]]&lt;=Sheet5!$K$43)</f>
        <v>0</v>
      </c>
      <c r="C768">
        <v>3.1522000000000001</v>
      </c>
      <c r="D768">
        <f>-Table2[[#This Row],[dry_line]]</f>
        <v>-3.1522000000000001</v>
      </c>
      <c r="E768">
        <v>3.0853999999999999</v>
      </c>
      <c r="F768">
        <v>0.88329999999999997</v>
      </c>
      <c r="G768">
        <v>0.46889999999999998</v>
      </c>
      <c r="H768">
        <v>0</v>
      </c>
      <c r="I768">
        <v>-419.87729999999999</v>
      </c>
      <c r="J768">
        <v>-91.588700000000003</v>
      </c>
      <c r="K768">
        <v>-0.1656</v>
      </c>
      <c r="L768">
        <v>2</v>
      </c>
      <c r="M768">
        <v>3833.9190000000017</v>
      </c>
      <c r="N768">
        <f>-Table2[[#This Row],[right3]]</f>
        <v>-5.4249999999999998</v>
      </c>
      <c r="O768">
        <v>4.8250000000000002</v>
      </c>
      <c r="P768">
        <v>5.4249999999999998</v>
      </c>
      <c r="Q768">
        <f>Table2[[#This Row],[x2]]+Table2[[#This Row],[x]]*Table2[[#This Row],[right3]]</f>
        <v>-415.0853975</v>
      </c>
      <c r="R768">
        <f>Table2[[#This Row],[y2]]+Table2[[#This Row],[y]]*Table2[[#This Row],[right3]]</f>
        <v>-89.044917499999997</v>
      </c>
      <c r="S768" s="1">
        <f>Table2[[#This Row],[x2]]-Table2[[#This Row],[x]]*Table2[[#This Row],[left]]</f>
        <v>-424.13922250000002</v>
      </c>
      <c r="T768" s="1">
        <f>Table2[[#This Row],[y2]]-Table2[[#This Row],[y]]*Table2[[#This Row],[left]]</f>
        <v>-93.851142500000009</v>
      </c>
      <c r="U768" s="3">
        <f>Table2[[#This Row],[x2]]+Table2[[#This Row],[x]]*Table2[[#This Row],[dry_line]]</f>
        <v>-417.09296173999996</v>
      </c>
      <c r="V768" s="3">
        <f>Table2[[#This Row],[y2]]+Table2[[#This Row],[y]]*Table2[[#This Row],[dry_line]]</f>
        <v>-90.110633419999999</v>
      </c>
      <c r="W768" s="3">
        <f>Table2[[#This Row],[z2]]+Table2[[#This Row],[z]]*Table2[[#This Row],[dry_line]]</f>
        <v>-0.1656</v>
      </c>
      <c r="X768" s="3">
        <f>-Table2[[#This Row],[right3]]+Table2[[#This Row],[dry_line]]</f>
        <v>-2.2727999999999997</v>
      </c>
      <c r="Y768" s="3">
        <f>Table2[[#This Row],[left]]+Table2[[#This Row],[dry_line]]</f>
        <v>7.9771999999999998</v>
      </c>
    </row>
    <row r="769" spans="1:25" hidden="1" x14ac:dyDescent="0.25">
      <c r="A769">
        <v>767</v>
      </c>
      <c r="B769" t="b">
        <f>AND(Table2[[#This Row],[Row Labels]]&gt;=Sheet5!$J$43,Table2[[#This Row],[Row Labels]]&lt;=Sheet5!$K$43)</f>
        <v>0</v>
      </c>
      <c r="C769">
        <v>3.2665999999999999</v>
      </c>
      <c r="D769">
        <f>-Table2[[#This Row],[dry_line]]</f>
        <v>-3.2665999999999999</v>
      </c>
      <c r="E769">
        <v>3.3149000000000002</v>
      </c>
      <c r="F769">
        <v>0.90169999999999995</v>
      </c>
      <c r="G769">
        <v>0.43240000000000001</v>
      </c>
      <c r="H769">
        <v>2.9999999999999997E-4</v>
      </c>
      <c r="I769">
        <v>-422.20859999999999</v>
      </c>
      <c r="J769">
        <v>-86.978300000000004</v>
      </c>
      <c r="K769">
        <v>1.32E-2</v>
      </c>
      <c r="L769">
        <v>2</v>
      </c>
      <c r="M769">
        <v>3839.0889999999999</v>
      </c>
      <c r="N769">
        <f>-Table2[[#This Row],[right3]]</f>
        <v>-5.5250000000000004</v>
      </c>
      <c r="O769">
        <v>4.7750000000000004</v>
      </c>
      <c r="P769">
        <v>5.5250000000000004</v>
      </c>
      <c r="Q769">
        <f>Table2[[#This Row],[x2]]+Table2[[#This Row],[x]]*Table2[[#This Row],[right3]]</f>
        <v>-417.22670749999997</v>
      </c>
      <c r="R769">
        <f>Table2[[#This Row],[y2]]+Table2[[#This Row],[y]]*Table2[[#This Row],[right3]]</f>
        <v>-84.589290000000005</v>
      </c>
      <c r="S769" s="1">
        <f>Table2[[#This Row],[x2]]-Table2[[#This Row],[x]]*Table2[[#This Row],[left]]</f>
        <v>-426.51421749999997</v>
      </c>
      <c r="T769" s="1">
        <f>Table2[[#This Row],[y2]]-Table2[[#This Row],[y]]*Table2[[#This Row],[left]]</f>
        <v>-89.04301000000001</v>
      </c>
      <c r="U769" s="3">
        <f>Table2[[#This Row],[x2]]+Table2[[#This Row],[x]]*Table2[[#This Row],[dry_line]]</f>
        <v>-419.26310677999999</v>
      </c>
      <c r="V769" s="3">
        <f>Table2[[#This Row],[y2]]+Table2[[#This Row],[y]]*Table2[[#This Row],[dry_line]]</f>
        <v>-85.56582216000001</v>
      </c>
      <c r="W769" s="3">
        <f>Table2[[#This Row],[z2]]+Table2[[#This Row],[z]]*Table2[[#This Row],[dry_line]]</f>
        <v>1.417998E-2</v>
      </c>
      <c r="X769" s="3">
        <f>-Table2[[#This Row],[right3]]+Table2[[#This Row],[dry_line]]</f>
        <v>-2.2584000000000004</v>
      </c>
      <c r="Y769" s="3">
        <f>Table2[[#This Row],[left]]+Table2[[#This Row],[dry_line]]</f>
        <v>8.0416000000000007</v>
      </c>
    </row>
    <row r="770" spans="1:25" hidden="1" x14ac:dyDescent="0.25">
      <c r="A770">
        <v>768</v>
      </c>
      <c r="B770" t="b">
        <f>AND(Table2[[#This Row],[Row Labels]]&gt;=Sheet5!$J$43,Table2[[#This Row],[Row Labels]]&lt;=Sheet5!$K$43)</f>
        <v>0</v>
      </c>
      <c r="C770">
        <v>3.3424999999999998</v>
      </c>
      <c r="D770">
        <f>-Table2[[#This Row],[dry_line]]</f>
        <v>-3.3424999999999998</v>
      </c>
      <c r="E770">
        <v>3.5106000000000002</v>
      </c>
      <c r="F770">
        <v>0.91879999999999995</v>
      </c>
      <c r="G770">
        <v>0.39479999999999998</v>
      </c>
      <c r="H770">
        <v>2.0000000000000001E-4</v>
      </c>
      <c r="I770">
        <v>-424.27370000000002</v>
      </c>
      <c r="J770">
        <v>-82.420699999999997</v>
      </c>
      <c r="K770">
        <v>0.21740000000000001</v>
      </c>
      <c r="L770">
        <v>2</v>
      </c>
      <c r="M770">
        <v>3844.0970000000016</v>
      </c>
      <c r="N770">
        <f>-Table2[[#This Row],[right3]]</f>
        <v>-5.6</v>
      </c>
      <c r="O770">
        <v>4.75</v>
      </c>
      <c r="P770">
        <v>5.6</v>
      </c>
      <c r="Q770">
        <f>Table2[[#This Row],[x2]]+Table2[[#This Row],[x]]*Table2[[#This Row],[right3]]</f>
        <v>-419.12842000000001</v>
      </c>
      <c r="R770">
        <f>Table2[[#This Row],[y2]]+Table2[[#This Row],[y]]*Table2[[#This Row],[right3]]</f>
        <v>-80.209819999999993</v>
      </c>
      <c r="S770" s="1">
        <f>Table2[[#This Row],[x2]]-Table2[[#This Row],[x]]*Table2[[#This Row],[left]]</f>
        <v>-428.63800000000003</v>
      </c>
      <c r="T770" s="1">
        <f>Table2[[#This Row],[y2]]-Table2[[#This Row],[y]]*Table2[[#This Row],[left]]</f>
        <v>-84.295999999999992</v>
      </c>
      <c r="U770" s="3">
        <f>Table2[[#This Row],[x2]]+Table2[[#This Row],[x]]*Table2[[#This Row],[dry_line]]</f>
        <v>-421.20261100000005</v>
      </c>
      <c r="V770" s="3">
        <f>Table2[[#This Row],[y2]]+Table2[[#This Row],[y]]*Table2[[#This Row],[dry_line]]</f>
        <v>-81.101080999999994</v>
      </c>
      <c r="W770" s="3">
        <f>Table2[[#This Row],[z2]]+Table2[[#This Row],[z]]*Table2[[#This Row],[dry_line]]</f>
        <v>0.2180685</v>
      </c>
      <c r="X770" s="3">
        <f>-Table2[[#This Row],[right3]]+Table2[[#This Row],[dry_line]]</f>
        <v>-2.2574999999999998</v>
      </c>
      <c r="Y770" s="3">
        <f>Table2[[#This Row],[left]]+Table2[[#This Row],[dry_line]]</f>
        <v>8.0924999999999994</v>
      </c>
    </row>
    <row r="771" spans="1:25" hidden="1" x14ac:dyDescent="0.25">
      <c r="A771">
        <v>769</v>
      </c>
      <c r="B771" t="b">
        <f>AND(Table2[[#This Row],[Row Labels]]&gt;=Sheet5!$J$43,Table2[[#This Row],[Row Labels]]&lt;=Sheet5!$K$43)</f>
        <v>0</v>
      </c>
      <c r="C771">
        <v>3.3881000000000001</v>
      </c>
      <c r="D771">
        <f>-Table2[[#This Row],[dry_line]]</f>
        <v>-3.3881000000000001</v>
      </c>
      <c r="E771">
        <v>3.6955</v>
      </c>
      <c r="F771">
        <v>0.93379999999999996</v>
      </c>
      <c r="G771">
        <v>0.35770000000000002</v>
      </c>
      <c r="H771">
        <v>5.9999999999999995E-4</v>
      </c>
      <c r="I771">
        <v>-426.16140000000001</v>
      </c>
      <c r="J771">
        <v>-77.778999999999996</v>
      </c>
      <c r="K771">
        <v>0.43730000000000002</v>
      </c>
      <c r="L771">
        <v>2</v>
      </c>
      <c r="M771">
        <v>3849.112000000001</v>
      </c>
      <c r="N771">
        <f>-Table2[[#This Row],[right3]]</f>
        <v>-5.6749999999999998</v>
      </c>
      <c r="O771">
        <v>4.7</v>
      </c>
      <c r="P771">
        <v>5.6749999999999998</v>
      </c>
      <c r="Q771">
        <f>Table2[[#This Row],[x2]]+Table2[[#This Row],[x]]*Table2[[#This Row],[right3]]</f>
        <v>-420.86208500000004</v>
      </c>
      <c r="R771">
        <f>Table2[[#This Row],[y2]]+Table2[[#This Row],[y]]*Table2[[#This Row],[right3]]</f>
        <v>-75.749052499999991</v>
      </c>
      <c r="S771" s="1">
        <f>Table2[[#This Row],[x2]]-Table2[[#This Row],[x]]*Table2[[#This Row],[left]]</f>
        <v>-430.55026000000004</v>
      </c>
      <c r="T771" s="1">
        <f>Table2[[#This Row],[y2]]-Table2[[#This Row],[y]]*Table2[[#This Row],[left]]</f>
        <v>-79.460189999999997</v>
      </c>
      <c r="U771" s="3">
        <f>Table2[[#This Row],[x2]]+Table2[[#This Row],[x]]*Table2[[#This Row],[dry_line]]</f>
        <v>-422.99759222</v>
      </c>
      <c r="V771" s="3">
        <f>Table2[[#This Row],[y2]]+Table2[[#This Row],[y]]*Table2[[#This Row],[dry_line]]</f>
        <v>-76.567076630000003</v>
      </c>
      <c r="W771" s="3">
        <f>Table2[[#This Row],[z2]]+Table2[[#This Row],[z]]*Table2[[#This Row],[dry_line]]</f>
        <v>0.43933286000000005</v>
      </c>
      <c r="X771" s="3">
        <f>-Table2[[#This Row],[right3]]+Table2[[#This Row],[dry_line]]</f>
        <v>-2.2868999999999997</v>
      </c>
      <c r="Y771" s="3">
        <f>Table2[[#This Row],[left]]+Table2[[#This Row],[dry_line]]</f>
        <v>8.0881000000000007</v>
      </c>
    </row>
    <row r="772" spans="1:25" hidden="1" x14ac:dyDescent="0.25">
      <c r="A772">
        <v>770</v>
      </c>
      <c r="B772" t="b">
        <f>AND(Table2[[#This Row],[Row Labels]]&gt;=Sheet5!$J$43,Table2[[#This Row],[Row Labels]]&lt;=Sheet5!$K$43)</f>
        <v>0</v>
      </c>
      <c r="C772">
        <v>3.4338000000000002</v>
      </c>
      <c r="D772">
        <f>-Table2[[#This Row],[dry_line]]</f>
        <v>-3.4338000000000002</v>
      </c>
      <c r="E772">
        <v>3.8689</v>
      </c>
      <c r="F772">
        <v>0.9476</v>
      </c>
      <c r="G772">
        <v>0.31940000000000002</v>
      </c>
      <c r="H772">
        <v>5.0000000000000001E-4</v>
      </c>
      <c r="I772">
        <v>-427.85239999999999</v>
      </c>
      <c r="J772">
        <v>-73.078900000000004</v>
      </c>
      <c r="K772">
        <v>0.70520000000000005</v>
      </c>
      <c r="L772">
        <v>2</v>
      </c>
      <c r="M772">
        <v>3854.1150000000016</v>
      </c>
      <c r="N772">
        <f>-Table2[[#This Row],[right3]]</f>
        <v>-5.7249999999999996</v>
      </c>
      <c r="O772">
        <v>4.5999999999999996</v>
      </c>
      <c r="P772">
        <v>5.7249999999999996</v>
      </c>
      <c r="Q772">
        <f>Table2[[#This Row],[x2]]+Table2[[#This Row],[x]]*Table2[[#This Row],[right3]]</f>
        <v>-422.42739</v>
      </c>
      <c r="R772">
        <f>Table2[[#This Row],[y2]]+Table2[[#This Row],[y]]*Table2[[#This Row],[right3]]</f>
        <v>-71.250335000000007</v>
      </c>
      <c r="S772" s="1">
        <f>Table2[[#This Row],[x2]]-Table2[[#This Row],[x]]*Table2[[#This Row],[left]]</f>
        <v>-432.21136000000001</v>
      </c>
      <c r="T772" s="1">
        <f>Table2[[#This Row],[y2]]-Table2[[#This Row],[y]]*Table2[[#This Row],[left]]</f>
        <v>-74.548140000000004</v>
      </c>
      <c r="U772" s="3">
        <f>Table2[[#This Row],[x2]]+Table2[[#This Row],[x]]*Table2[[#This Row],[dry_line]]</f>
        <v>-424.59853111999996</v>
      </c>
      <c r="V772" s="3">
        <f>Table2[[#This Row],[y2]]+Table2[[#This Row],[y]]*Table2[[#This Row],[dry_line]]</f>
        <v>-71.98214428</v>
      </c>
      <c r="W772" s="3">
        <f>Table2[[#This Row],[z2]]+Table2[[#This Row],[z]]*Table2[[#This Row],[dry_line]]</f>
        <v>0.70691690000000007</v>
      </c>
      <c r="X772" s="3">
        <f>-Table2[[#This Row],[right3]]+Table2[[#This Row],[dry_line]]</f>
        <v>-2.2911999999999995</v>
      </c>
      <c r="Y772" s="3">
        <f>Table2[[#This Row],[left]]+Table2[[#This Row],[dry_line]]</f>
        <v>8.0337999999999994</v>
      </c>
    </row>
    <row r="773" spans="1:25" hidden="1" x14ac:dyDescent="0.25">
      <c r="A773">
        <v>771</v>
      </c>
      <c r="B773" t="b">
        <f>AND(Table2[[#This Row],[Row Labels]]&gt;=Sheet5!$J$43,Table2[[#This Row],[Row Labels]]&lt;=Sheet5!$K$43)</f>
        <v>0</v>
      </c>
      <c r="C773">
        <v>3.4476</v>
      </c>
      <c r="D773">
        <f>-Table2[[#This Row],[dry_line]]</f>
        <v>-3.4476</v>
      </c>
      <c r="E773">
        <v>4.0194000000000001</v>
      </c>
      <c r="F773">
        <v>0.95960000000000001</v>
      </c>
      <c r="G773">
        <v>0.28139999999999998</v>
      </c>
      <c r="H773">
        <v>6.9999999999999999E-4</v>
      </c>
      <c r="I773">
        <v>-429.37020000000001</v>
      </c>
      <c r="J773">
        <v>-68.259500000000003</v>
      </c>
      <c r="K773">
        <v>0.97699999999999998</v>
      </c>
      <c r="L773">
        <v>2</v>
      </c>
      <c r="M773">
        <v>3859.1749999999993</v>
      </c>
      <c r="N773">
        <f>-Table2[[#This Row],[right3]]</f>
        <v>-5.7750000000000004</v>
      </c>
      <c r="O773">
        <v>4.45</v>
      </c>
      <c r="P773">
        <v>5.7750000000000004</v>
      </c>
      <c r="Q773">
        <f>Table2[[#This Row],[x2]]+Table2[[#This Row],[x]]*Table2[[#This Row],[right3]]</f>
        <v>-423.82850999999999</v>
      </c>
      <c r="R773">
        <f>Table2[[#This Row],[y2]]+Table2[[#This Row],[y]]*Table2[[#This Row],[right3]]</f>
        <v>-66.634415000000004</v>
      </c>
      <c r="S773" s="1">
        <f>Table2[[#This Row],[x2]]-Table2[[#This Row],[x]]*Table2[[#This Row],[left]]</f>
        <v>-433.64042000000001</v>
      </c>
      <c r="T773" s="1">
        <f>Table2[[#This Row],[y2]]-Table2[[#This Row],[y]]*Table2[[#This Row],[left]]</f>
        <v>-69.51173</v>
      </c>
      <c r="U773" s="3">
        <f>Table2[[#This Row],[x2]]+Table2[[#This Row],[x]]*Table2[[#This Row],[dry_line]]</f>
        <v>-426.06188304</v>
      </c>
      <c r="V773" s="3">
        <f>Table2[[#This Row],[y2]]+Table2[[#This Row],[y]]*Table2[[#This Row],[dry_line]]</f>
        <v>-67.289345359999999</v>
      </c>
      <c r="W773" s="3">
        <f>Table2[[#This Row],[z2]]+Table2[[#This Row],[z]]*Table2[[#This Row],[dry_line]]</f>
        <v>0.97941332000000003</v>
      </c>
      <c r="X773" s="3">
        <f>-Table2[[#This Row],[right3]]+Table2[[#This Row],[dry_line]]</f>
        <v>-2.3274000000000004</v>
      </c>
      <c r="Y773" s="3">
        <f>Table2[[#This Row],[left]]+Table2[[#This Row],[dry_line]]</f>
        <v>7.8976000000000006</v>
      </c>
    </row>
    <row r="774" spans="1:25" hidden="1" x14ac:dyDescent="0.25">
      <c r="A774">
        <v>772</v>
      </c>
      <c r="B774" t="b">
        <f>AND(Table2[[#This Row],[Row Labels]]&gt;=Sheet5!$J$43,Table2[[#This Row],[Row Labels]]&lt;=Sheet5!$K$43)</f>
        <v>0</v>
      </c>
      <c r="C774">
        <v>3.4460000000000002</v>
      </c>
      <c r="D774">
        <f>-Table2[[#This Row],[dry_line]]</f>
        <v>-3.4460000000000002</v>
      </c>
      <c r="E774">
        <v>4.1260000000000003</v>
      </c>
      <c r="F774">
        <v>0.97089999999999999</v>
      </c>
      <c r="G774">
        <v>0.23930000000000001</v>
      </c>
      <c r="H774">
        <v>2.9999999999999997E-4</v>
      </c>
      <c r="I774">
        <v>-430.68520000000001</v>
      </c>
      <c r="J774">
        <v>-63.418500000000002</v>
      </c>
      <c r="K774">
        <v>1.2657</v>
      </c>
      <c r="L774">
        <v>2</v>
      </c>
      <c r="M774">
        <v>3864.1990000000005</v>
      </c>
      <c r="N774">
        <f>-Table2[[#This Row],[right3]]</f>
        <v>-5.8</v>
      </c>
      <c r="O774">
        <v>4.4000000000000004</v>
      </c>
      <c r="P774">
        <v>5.8</v>
      </c>
      <c r="Q774">
        <f>Table2[[#This Row],[x2]]+Table2[[#This Row],[x]]*Table2[[#This Row],[right3]]</f>
        <v>-425.05398000000002</v>
      </c>
      <c r="R774">
        <f>Table2[[#This Row],[y2]]+Table2[[#This Row],[y]]*Table2[[#This Row],[right3]]</f>
        <v>-62.030560000000001</v>
      </c>
      <c r="S774" s="1">
        <f>Table2[[#This Row],[x2]]-Table2[[#This Row],[x]]*Table2[[#This Row],[left]]</f>
        <v>-434.95715999999999</v>
      </c>
      <c r="T774" s="1">
        <f>Table2[[#This Row],[y2]]-Table2[[#This Row],[y]]*Table2[[#This Row],[left]]</f>
        <v>-64.471419999999995</v>
      </c>
      <c r="U774" s="3">
        <f>Table2[[#This Row],[x2]]+Table2[[#This Row],[x]]*Table2[[#This Row],[dry_line]]</f>
        <v>-427.33947860000001</v>
      </c>
      <c r="V774" s="3">
        <f>Table2[[#This Row],[y2]]+Table2[[#This Row],[y]]*Table2[[#This Row],[dry_line]]</f>
        <v>-62.5938722</v>
      </c>
      <c r="W774" s="3">
        <f>Table2[[#This Row],[z2]]+Table2[[#This Row],[z]]*Table2[[#This Row],[dry_line]]</f>
        <v>1.2667338000000001</v>
      </c>
      <c r="X774" s="3">
        <f>-Table2[[#This Row],[right3]]+Table2[[#This Row],[dry_line]]</f>
        <v>-2.3539999999999996</v>
      </c>
      <c r="Y774" s="3">
        <f>Table2[[#This Row],[left]]+Table2[[#This Row],[dry_line]]</f>
        <v>7.8460000000000001</v>
      </c>
    </row>
    <row r="775" spans="1:25" hidden="1" x14ac:dyDescent="0.25">
      <c r="A775">
        <v>773</v>
      </c>
      <c r="B775" t="b">
        <f>AND(Table2[[#This Row],[Row Labels]]&gt;=Sheet5!$J$43,Table2[[#This Row],[Row Labels]]&lt;=Sheet5!$K$43)</f>
        <v>0</v>
      </c>
      <c r="C775">
        <v>3.3934000000000002</v>
      </c>
      <c r="D775">
        <f>-Table2[[#This Row],[dry_line]]</f>
        <v>-3.3934000000000002</v>
      </c>
      <c r="E775">
        <v>4.1818</v>
      </c>
      <c r="F775">
        <v>0.98029999999999995</v>
      </c>
      <c r="G775">
        <v>0.1973</v>
      </c>
      <c r="H775">
        <v>1E-4</v>
      </c>
      <c r="I775">
        <v>-431.79899999999998</v>
      </c>
      <c r="J775">
        <v>-58.405900000000003</v>
      </c>
      <c r="K775">
        <v>1.5721000000000001</v>
      </c>
      <c r="L775">
        <v>2</v>
      </c>
      <c r="M775">
        <v>3869.3430000000008</v>
      </c>
      <c r="N775">
        <f>-Table2[[#This Row],[right3]]</f>
        <v>-5.7750000000000004</v>
      </c>
      <c r="O775">
        <v>4.375</v>
      </c>
      <c r="P775">
        <v>5.7750000000000004</v>
      </c>
      <c r="Q775">
        <f>Table2[[#This Row],[x2]]+Table2[[#This Row],[x]]*Table2[[#This Row],[right3]]</f>
        <v>-426.1377675</v>
      </c>
      <c r="R775">
        <f>Table2[[#This Row],[y2]]+Table2[[#This Row],[y]]*Table2[[#This Row],[right3]]</f>
        <v>-57.266492500000005</v>
      </c>
      <c r="S775" s="1">
        <f>Table2[[#This Row],[x2]]-Table2[[#This Row],[x]]*Table2[[#This Row],[left]]</f>
        <v>-436.08781249999998</v>
      </c>
      <c r="T775" s="1">
        <f>Table2[[#This Row],[y2]]-Table2[[#This Row],[y]]*Table2[[#This Row],[left]]</f>
        <v>-59.269087500000005</v>
      </c>
      <c r="U775" s="3">
        <f>Table2[[#This Row],[x2]]+Table2[[#This Row],[x]]*Table2[[#This Row],[dry_line]]</f>
        <v>-428.47244997999996</v>
      </c>
      <c r="V775" s="3">
        <f>Table2[[#This Row],[y2]]+Table2[[#This Row],[y]]*Table2[[#This Row],[dry_line]]</f>
        <v>-57.73638218</v>
      </c>
      <c r="W775" s="3">
        <f>Table2[[#This Row],[z2]]+Table2[[#This Row],[z]]*Table2[[#This Row],[dry_line]]</f>
        <v>1.5724393400000001</v>
      </c>
      <c r="X775" s="3">
        <f>-Table2[[#This Row],[right3]]+Table2[[#This Row],[dry_line]]</f>
        <v>-2.3816000000000002</v>
      </c>
      <c r="Y775" s="3">
        <f>Table2[[#This Row],[left]]+Table2[[#This Row],[dry_line]]</f>
        <v>7.7683999999999997</v>
      </c>
    </row>
    <row r="776" spans="1:25" hidden="1" x14ac:dyDescent="0.25">
      <c r="A776">
        <v>774</v>
      </c>
      <c r="B776" t="b">
        <f>AND(Table2[[#This Row],[Row Labels]]&gt;=Sheet5!$J$43,Table2[[#This Row],[Row Labels]]&lt;=Sheet5!$K$43)</f>
        <v>0</v>
      </c>
      <c r="C776">
        <v>3.3130999999999999</v>
      </c>
      <c r="D776">
        <f>-Table2[[#This Row],[dry_line]]</f>
        <v>-3.3130999999999999</v>
      </c>
      <c r="E776">
        <v>4.2023999999999999</v>
      </c>
      <c r="F776">
        <v>0.98760000000000003</v>
      </c>
      <c r="G776">
        <v>0.15720000000000001</v>
      </c>
      <c r="H776">
        <v>1E-4</v>
      </c>
      <c r="I776">
        <v>-432.68799999999999</v>
      </c>
      <c r="J776">
        <v>-53.468699999999998</v>
      </c>
      <c r="K776">
        <v>1.8714999999999999</v>
      </c>
      <c r="L776">
        <v>2</v>
      </c>
      <c r="M776">
        <v>3874.3689999999988</v>
      </c>
      <c r="N776">
        <f>-Table2[[#This Row],[right3]]</f>
        <v>-5.75</v>
      </c>
      <c r="O776">
        <v>4.3499999999999996</v>
      </c>
      <c r="P776">
        <v>5.75</v>
      </c>
      <c r="Q776">
        <f>Table2[[#This Row],[x2]]+Table2[[#This Row],[x]]*Table2[[#This Row],[right3]]</f>
        <v>-427.0093</v>
      </c>
      <c r="R776">
        <f>Table2[[#This Row],[y2]]+Table2[[#This Row],[y]]*Table2[[#This Row],[right3]]</f>
        <v>-52.564799999999998</v>
      </c>
      <c r="S776" s="1">
        <f>Table2[[#This Row],[x2]]-Table2[[#This Row],[x]]*Table2[[#This Row],[left]]</f>
        <v>-436.98406</v>
      </c>
      <c r="T776" s="1">
        <f>Table2[[#This Row],[y2]]-Table2[[#This Row],[y]]*Table2[[#This Row],[left]]</f>
        <v>-54.152519999999996</v>
      </c>
      <c r="U776" s="3">
        <f>Table2[[#This Row],[x2]]+Table2[[#This Row],[x]]*Table2[[#This Row],[dry_line]]</f>
        <v>-429.41598243999999</v>
      </c>
      <c r="V776" s="3">
        <f>Table2[[#This Row],[y2]]+Table2[[#This Row],[y]]*Table2[[#This Row],[dry_line]]</f>
        <v>-52.947880679999997</v>
      </c>
      <c r="W776" s="3">
        <f>Table2[[#This Row],[z2]]+Table2[[#This Row],[z]]*Table2[[#This Row],[dry_line]]</f>
        <v>1.8718313099999999</v>
      </c>
      <c r="X776" s="3">
        <f>-Table2[[#This Row],[right3]]+Table2[[#This Row],[dry_line]]</f>
        <v>-2.4369000000000001</v>
      </c>
      <c r="Y776" s="3">
        <f>Table2[[#This Row],[left]]+Table2[[#This Row],[dry_line]]</f>
        <v>7.6631</v>
      </c>
    </row>
    <row r="777" spans="1:25" hidden="1" x14ac:dyDescent="0.25">
      <c r="A777">
        <v>775</v>
      </c>
      <c r="B777" t="b">
        <f>AND(Table2[[#This Row],[Row Labels]]&gt;=Sheet5!$J$43,Table2[[#This Row],[Row Labels]]&lt;=Sheet5!$K$43)</f>
        <v>0</v>
      </c>
      <c r="C777">
        <v>3.1669</v>
      </c>
      <c r="D777">
        <f>-Table2[[#This Row],[dry_line]]</f>
        <v>-3.1669</v>
      </c>
      <c r="E777">
        <v>4.1573000000000002</v>
      </c>
      <c r="F777">
        <v>0.99329999999999996</v>
      </c>
      <c r="G777">
        <v>0.1159</v>
      </c>
      <c r="H777">
        <v>-1.8E-3</v>
      </c>
      <c r="I777">
        <v>-433.37389999999999</v>
      </c>
      <c r="J777">
        <v>-48.512900000000002</v>
      </c>
      <c r="K777">
        <v>2.1453000000000002</v>
      </c>
      <c r="L777">
        <v>2</v>
      </c>
      <c r="M777">
        <v>3879.3790000000008</v>
      </c>
      <c r="N777">
        <f>-Table2[[#This Row],[right3]]</f>
        <v>-5.7</v>
      </c>
      <c r="O777">
        <v>4.3499999999999996</v>
      </c>
      <c r="P777">
        <v>5.7</v>
      </c>
      <c r="Q777">
        <f>Table2[[#This Row],[x2]]+Table2[[#This Row],[x]]*Table2[[#This Row],[right3]]</f>
        <v>-427.71208999999999</v>
      </c>
      <c r="R777">
        <f>Table2[[#This Row],[y2]]+Table2[[#This Row],[y]]*Table2[[#This Row],[right3]]</f>
        <v>-47.852270000000004</v>
      </c>
      <c r="S777" s="1">
        <f>Table2[[#This Row],[x2]]-Table2[[#This Row],[x]]*Table2[[#This Row],[left]]</f>
        <v>-437.69475499999999</v>
      </c>
      <c r="T777" s="1">
        <f>Table2[[#This Row],[y2]]-Table2[[#This Row],[y]]*Table2[[#This Row],[left]]</f>
        <v>-49.017065000000002</v>
      </c>
      <c r="U777" s="3">
        <f>Table2[[#This Row],[x2]]+Table2[[#This Row],[x]]*Table2[[#This Row],[dry_line]]</f>
        <v>-430.22821822999998</v>
      </c>
      <c r="V777" s="3">
        <f>Table2[[#This Row],[y2]]+Table2[[#This Row],[y]]*Table2[[#This Row],[dry_line]]</f>
        <v>-48.145856290000005</v>
      </c>
      <c r="W777" s="3">
        <f>Table2[[#This Row],[z2]]+Table2[[#This Row],[z]]*Table2[[#This Row],[dry_line]]</f>
        <v>2.1395995800000001</v>
      </c>
      <c r="X777" s="3">
        <f>-Table2[[#This Row],[right3]]+Table2[[#This Row],[dry_line]]</f>
        <v>-2.5331000000000001</v>
      </c>
      <c r="Y777" s="3">
        <f>Table2[[#This Row],[left]]+Table2[[#This Row],[dry_line]]</f>
        <v>7.5168999999999997</v>
      </c>
    </row>
    <row r="778" spans="1:25" hidden="1" x14ac:dyDescent="0.25">
      <c r="A778">
        <v>776</v>
      </c>
      <c r="B778" t="b">
        <f>AND(Table2[[#This Row],[Row Labels]]&gt;=Sheet5!$J$43,Table2[[#This Row],[Row Labels]]&lt;=Sheet5!$K$43)</f>
        <v>0</v>
      </c>
      <c r="C778">
        <v>2.9622999999999999</v>
      </c>
      <c r="D778">
        <f>-Table2[[#This Row],[dry_line]]</f>
        <v>-2.9622999999999999</v>
      </c>
      <c r="E778">
        <v>4.0307000000000004</v>
      </c>
      <c r="F778">
        <v>0.99750000000000005</v>
      </c>
      <c r="G778">
        <v>7.1099999999999997E-2</v>
      </c>
      <c r="H778">
        <v>1E-4</v>
      </c>
      <c r="I778">
        <v>-433.8562</v>
      </c>
      <c r="J778">
        <v>-43.448500000000003</v>
      </c>
      <c r="K778">
        <v>2.3999000000000001</v>
      </c>
      <c r="L778">
        <v>2</v>
      </c>
      <c r="M778">
        <v>3884.4730000000018</v>
      </c>
      <c r="N778">
        <f>-Table2[[#This Row],[right3]]</f>
        <v>-5.625</v>
      </c>
      <c r="O778">
        <v>4.375</v>
      </c>
      <c r="P778">
        <v>5.625</v>
      </c>
      <c r="Q778">
        <f>Table2[[#This Row],[x2]]+Table2[[#This Row],[x]]*Table2[[#This Row],[right3]]</f>
        <v>-428.24526250000002</v>
      </c>
      <c r="R778">
        <f>Table2[[#This Row],[y2]]+Table2[[#This Row],[y]]*Table2[[#This Row],[right3]]</f>
        <v>-43.048562500000003</v>
      </c>
      <c r="S778" s="1">
        <f>Table2[[#This Row],[x2]]-Table2[[#This Row],[x]]*Table2[[#This Row],[left]]</f>
        <v>-438.22026249999999</v>
      </c>
      <c r="T778" s="1">
        <f>Table2[[#This Row],[y2]]-Table2[[#This Row],[y]]*Table2[[#This Row],[left]]</f>
        <v>-43.759562500000001</v>
      </c>
      <c r="U778" s="3">
        <f>Table2[[#This Row],[x2]]+Table2[[#This Row],[x]]*Table2[[#This Row],[dry_line]]</f>
        <v>-430.90130575000001</v>
      </c>
      <c r="V778" s="3">
        <f>Table2[[#This Row],[y2]]+Table2[[#This Row],[y]]*Table2[[#This Row],[dry_line]]</f>
        <v>-43.23788047</v>
      </c>
      <c r="W778" s="3">
        <f>Table2[[#This Row],[z2]]+Table2[[#This Row],[z]]*Table2[[#This Row],[dry_line]]</f>
        <v>2.4001962300000002</v>
      </c>
      <c r="X778" s="3">
        <f>-Table2[[#This Row],[right3]]+Table2[[#This Row],[dry_line]]</f>
        <v>-2.6627000000000001</v>
      </c>
      <c r="Y778" s="3">
        <f>Table2[[#This Row],[left]]+Table2[[#This Row],[dry_line]]</f>
        <v>7.3372999999999999</v>
      </c>
    </row>
    <row r="779" spans="1:25" hidden="1" x14ac:dyDescent="0.25">
      <c r="A779">
        <v>777</v>
      </c>
      <c r="B779" t="b">
        <f>AND(Table2[[#This Row],[Row Labels]]&gt;=Sheet5!$J$43,Table2[[#This Row],[Row Labels]]&lt;=Sheet5!$K$43)</f>
        <v>0</v>
      </c>
      <c r="C779">
        <v>2.6421000000000001</v>
      </c>
      <c r="D779">
        <f>-Table2[[#This Row],[dry_line]]</f>
        <v>-2.6421000000000001</v>
      </c>
      <c r="E779">
        <v>3.8210000000000002</v>
      </c>
      <c r="F779">
        <v>0.99970000000000003</v>
      </c>
      <c r="G779">
        <v>2.6200000000000001E-2</v>
      </c>
      <c r="H779">
        <v>-8.9999999999999998E-4</v>
      </c>
      <c r="I779">
        <v>-434.09719999999999</v>
      </c>
      <c r="J779">
        <v>-38.366300000000003</v>
      </c>
      <c r="K779">
        <v>2.6404999999999998</v>
      </c>
      <c r="L779">
        <v>2</v>
      </c>
      <c r="M779">
        <v>3889.5669999999991</v>
      </c>
      <c r="N779">
        <f>-Table2[[#This Row],[right3]]</f>
        <v>-5.5</v>
      </c>
      <c r="O779">
        <v>4.4749999999999996</v>
      </c>
      <c r="P779">
        <v>5.5</v>
      </c>
      <c r="Q779">
        <f>Table2[[#This Row],[x2]]+Table2[[#This Row],[x]]*Table2[[#This Row],[right3]]</f>
        <v>-428.59884999999997</v>
      </c>
      <c r="R779">
        <f>Table2[[#This Row],[y2]]+Table2[[#This Row],[y]]*Table2[[#This Row],[right3]]</f>
        <v>-38.222200000000001</v>
      </c>
      <c r="S779" s="1">
        <f>Table2[[#This Row],[x2]]-Table2[[#This Row],[x]]*Table2[[#This Row],[left]]</f>
        <v>-438.57085749999999</v>
      </c>
      <c r="T779" s="1">
        <f>Table2[[#This Row],[y2]]-Table2[[#This Row],[y]]*Table2[[#This Row],[left]]</f>
        <v>-38.483544999999999</v>
      </c>
      <c r="U779" s="3">
        <f>Table2[[#This Row],[x2]]+Table2[[#This Row],[x]]*Table2[[#This Row],[dry_line]]</f>
        <v>-431.45589262999999</v>
      </c>
      <c r="V779" s="3">
        <f>Table2[[#This Row],[y2]]+Table2[[#This Row],[y]]*Table2[[#This Row],[dry_line]]</f>
        <v>-38.29707698</v>
      </c>
      <c r="W779" s="3">
        <f>Table2[[#This Row],[z2]]+Table2[[#This Row],[z]]*Table2[[#This Row],[dry_line]]</f>
        <v>2.6381221099999999</v>
      </c>
      <c r="X779" s="3">
        <f>-Table2[[#This Row],[right3]]+Table2[[#This Row],[dry_line]]</f>
        <v>-2.8578999999999999</v>
      </c>
      <c r="Y779" s="3">
        <f>Table2[[#This Row],[left]]+Table2[[#This Row],[dry_line]]</f>
        <v>7.1170999999999998</v>
      </c>
    </row>
    <row r="780" spans="1:25" hidden="1" x14ac:dyDescent="0.25">
      <c r="A780">
        <v>778</v>
      </c>
      <c r="B780" t="b">
        <f>AND(Table2[[#This Row],[Row Labels]]&gt;=Sheet5!$J$43,Table2[[#This Row],[Row Labels]]&lt;=Sheet5!$K$43)</f>
        <v>0</v>
      </c>
      <c r="C780">
        <v>2.2440000000000002</v>
      </c>
      <c r="D780">
        <f>-Table2[[#This Row],[dry_line]]</f>
        <v>-2.2440000000000002</v>
      </c>
      <c r="E780">
        <v>3.5345</v>
      </c>
      <c r="F780">
        <v>0.99990000000000001</v>
      </c>
      <c r="G780">
        <v>-1.38E-2</v>
      </c>
      <c r="H780">
        <v>-1E-3</v>
      </c>
      <c r="I780">
        <v>-434.1225</v>
      </c>
      <c r="J780">
        <v>-33.272100000000002</v>
      </c>
      <c r="K780">
        <v>2.8412999999999999</v>
      </c>
      <c r="L780">
        <v>2</v>
      </c>
      <c r="M780">
        <v>3894.6650000000009</v>
      </c>
      <c r="N780">
        <f>-Table2[[#This Row],[right3]]</f>
        <v>-5.375</v>
      </c>
      <c r="O780">
        <v>5.625</v>
      </c>
      <c r="P780">
        <v>5.375</v>
      </c>
      <c r="Q780">
        <f>Table2[[#This Row],[x2]]+Table2[[#This Row],[x]]*Table2[[#This Row],[right3]]</f>
        <v>-428.74803750000001</v>
      </c>
      <c r="R780">
        <f>Table2[[#This Row],[y2]]+Table2[[#This Row],[y]]*Table2[[#This Row],[right3]]</f>
        <v>-33.346274999999999</v>
      </c>
      <c r="S780" s="1">
        <f>Table2[[#This Row],[x2]]-Table2[[#This Row],[x]]*Table2[[#This Row],[left]]</f>
        <v>-439.7469375</v>
      </c>
      <c r="T780" s="1">
        <f>Table2[[#This Row],[y2]]-Table2[[#This Row],[y]]*Table2[[#This Row],[left]]</f>
        <v>-33.194475000000004</v>
      </c>
      <c r="U780" s="3">
        <f>Table2[[#This Row],[x2]]+Table2[[#This Row],[x]]*Table2[[#This Row],[dry_line]]</f>
        <v>-431.87872440000001</v>
      </c>
      <c r="V780" s="3">
        <f>Table2[[#This Row],[y2]]+Table2[[#This Row],[y]]*Table2[[#This Row],[dry_line]]</f>
        <v>-33.303067200000001</v>
      </c>
      <c r="W780" s="3">
        <f>Table2[[#This Row],[z2]]+Table2[[#This Row],[z]]*Table2[[#This Row],[dry_line]]</f>
        <v>2.8390559999999998</v>
      </c>
      <c r="X780" s="3">
        <f>-Table2[[#This Row],[right3]]+Table2[[#This Row],[dry_line]]</f>
        <v>-3.1309999999999998</v>
      </c>
      <c r="Y780" s="3">
        <f>Table2[[#This Row],[left]]+Table2[[#This Row],[dry_line]]</f>
        <v>7.8689999999999998</v>
      </c>
    </row>
    <row r="781" spans="1:25" hidden="1" x14ac:dyDescent="0.25">
      <c r="A781">
        <v>779</v>
      </c>
      <c r="B781" t="b">
        <f>AND(Table2[[#This Row],[Row Labels]]&gt;=Sheet5!$J$43,Table2[[#This Row],[Row Labels]]&lt;=Sheet5!$K$43)</f>
        <v>0</v>
      </c>
      <c r="C781">
        <v>1.7746999999999999</v>
      </c>
      <c r="D781">
        <f>-Table2[[#This Row],[dry_line]]</f>
        <v>-1.7746999999999999</v>
      </c>
      <c r="E781">
        <v>3.1688000000000001</v>
      </c>
      <c r="F781">
        <v>0.99870000000000003</v>
      </c>
      <c r="G781">
        <v>-5.1700000000000003E-2</v>
      </c>
      <c r="H781">
        <v>-5.9999999999999995E-4</v>
      </c>
      <c r="I781">
        <v>-433.95729999999998</v>
      </c>
      <c r="J781">
        <v>-28.2545</v>
      </c>
      <c r="K781">
        <v>2.9851000000000001</v>
      </c>
      <c r="L781">
        <v>2</v>
      </c>
      <c r="M781">
        <v>3899.6870000000017</v>
      </c>
      <c r="N781">
        <f>-Table2[[#This Row],[right3]]</f>
        <v>-5.2750000000000004</v>
      </c>
      <c r="O781">
        <v>5.85</v>
      </c>
      <c r="P781">
        <v>5.2750000000000004</v>
      </c>
      <c r="Q781">
        <f>Table2[[#This Row],[x2]]+Table2[[#This Row],[x]]*Table2[[#This Row],[right3]]</f>
        <v>-428.68915749999996</v>
      </c>
      <c r="R781">
        <f>Table2[[#This Row],[y2]]+Table2[[#This Row],[y]]*Table2[[#This Row],[right3]]</f>
        <v>-28.527217499999999</v>
      </c>
      <c r="S781" s="1">
        <f>Table2[[#This Row],[x2]]-Table2[[#This Row],[x]]*Table2[[#This Row],[left]]</f>
        <v>-439.79969499999999</v>
      </c>
      <c r="T781" s="1">
        <f>Table2[[#This Row],[y2]]-Table2[[#This Row],[y]]*Table2[[#This Row],[left]]</f>
        <v>-27.952055000000001</v>
      </c>
      <c r="U781" s="3">
        <f>Table2[[#This Row],[x2]]+Table2[[#This Row],[x]]*Table2[[#This Row],[dry_line]]</f>
        <v>-432.18490710999998</v>
      </c>
      <c r="V781" s="3">
        <f>Table2[[#This Row],[y2]]+Table2[[#This Row],[y]]*Table2[[#This Row],[dry_line]]</f>
        <v>-28.346251989999999</v>
      </c>
      <c r="W781" s="3">
        <f>Table2[[#This Row],[z2]]+Table2[[#This Row],[z]]*Table2[[#This Row],[dry_line]]</f>
        <v>2.9840351800000002</v>
      </c>
      <c r="X781" s="3">
        <f>-Table2[[#This Row],[right3]]+Table2[[#This Row],[dry_line]]</f>
        <v>-3.5003000000000002</v>
      </c>
      <c r="Y781" s="3">
        <f>Table2[[#This Row],[left]]+Table2[[#This Row],[dry_line]]</f>
        <v>7.6246999999999998</v>
      </c>
    </row>
    <row r="782" spans="1:25" hidden="1" x14ac:dyDescent="0.25">
      <c r="A782">
        <v>780</v>
      </c>
      <c r="B782" t="b">
        <f>AND(Table2[[#This Row],[Row Labels]]&gt;=Sheet5!$J$43,Table2[[#This Row],[Row Labels]]&lt;=Sheet5!$K$43)</f>
        <v>0</v>
      </c>
      <c r="C782">
        <v>1.2759</v>
      </c>
      <c r="D782">
        <f>-Table2[[#This Row],[dry_line]]</f>
        <v>-1.2759</v>
      </c>
      <c r="E782">
        <v>2.7269000000000001</v>
      </c>
      <c r="F782">
        <v>0.99609999999999999</v>
      </c>
      <c r="G782">
        <v>-8.8499999999999995E-2</v>
      </c>
      <c r="H782">
        <v>-8.0000000000000004E-4</v>
      </c>
      <c r="I782">
        <v>-433.60250000000002</v>
      </c>
      <c r="J782">
        <v>-23.239599999999999</v>
      </c>
      <c r="K782">
        <v>3.1044999999999998</v>
      </c>
      <c r="L782">
        <v>2</v>
      </c>
      <c r="M782">
        <v>3904.7160000000003</v>
      </c>
      <c r="N782">
        <f>-Table2[[#This Row],[right3]]</f>
        <v>-5.15</v>
      </c>
      <c r="O782">
        <v>6</v>
      </c>
      <c r="P782">
        <v>5.15</v>
      </c>
      <c r="Q782">
        <f>Table2[[#This Row],[x2]]+Table2[[#This Row],[x]]*Table2[[#This Row],[right3]]</f>
        <v>-428.47258500000004</v>
      </c>
      <c r="R782">
        <f>Table2[[#This Row],[y2]]+Table2[[#This Row],[y]]*Table2[[#This Row],[right3]]</f>
        <v>-23.695374999999999</v>
      </c>
      <c r="S782" s="1">
        <f>Table2[[#This Row],[x2]]-Table2[[#This Row],[x]]*Table2[[#This Row],[left]]</f>
        <v>-439.57910000000004</v>
      </c>
      <c r="T782" s="1">
        <f>Table2[[#This Row],[y2]]-Table2[[#This Row],[y]]*Table2[[#This Row],[left]]</f>
        <v>-22.708600000000001</v>
      </c>
      <c r="U782" s="3">
        <f>Table2[[#This Row],[x2]]+Table2[[#This Row],[x]]*Table2[[#This Row],[dry_line]]</f>
        <v>-432.33157601000005</v>
      </c>
      <c r="V782" s="3">
        <f>Table2[[#This Row],[y2]]+Table2[[#This Row],[y]]*Table2[[#This Row],[dry_line]]</f>
        <v>-23.352517150000001</v>
      </c>
      <c r="W782" s="3">
        <f>Table2[[#This Row],[z2]]+Table2[[#This Row],[z]]*Table2[[#This Row],[dry_line]]</f>
        <v>3.1034792799999997</v>
      </c>
      <c r="X782" s="3">
        <f>-Table2[[#This Row],[right3]]+Table2[[#This Row],[dry_line]]</f>
        <v>-3.8741000000000003</v>
      </c>
      <c r="Y782" s="3">
        <f>Table2[[#This Row],[left]]+Table2[[#This Row],[dry_line]]</f>
        <v>7.2759</v>
      </c>
    </row>
    <row r="783" spans="1:25" hidden="1" x14ac:dyDescent="0.25">
      <c r="A783">
        <v>781</v>
      </c>
      <c r="B783" t="b">
        <f>AND(Table2[[#This Row],[Row Labels]]&gt;=Sheet5!$J$43,Table2[[#This Row],[Row Labels]]&lt;=Sheet5!$K$43)</f>
        <v>0</v>
      </c>
      <c r="C783">
        <v>0.74680000000000002</v>
      </c>
      <c r="D783">
        <f>-Table2[[#This Row],[dry_line]]</f>
        <v>-0.74680000000000002</v>
      </c>
      <c r="E783">
        <v>2.2545000000000002</v>
      </c>
      <c r="F783">
        <v>0.99280000000000002</v>
      </c>
      <c r="G783">
        <v>-0.1196</v>
      </c>
      <c r="H783">
        <v>-1E-4</v>
      </c>
      <c r="I783">
        <v>-433.05970000000002</v>
      </c>
      <c r="J783">
        <v>-18.150200000000002</v>
      </c>
      <c r="K783">
        <v>3.1955</v>
      </c>
      <c r="L783">
        <v>2</v>
      </c>
      <c r="M783">
        <v>3909.8349999999991</v>
      </c>
      <c r="N783">
        <f>-Table2[[#This Row],[right3]]</f>
        <v>-5</v>
      </c>
      <c r="O783">
        <v>13.435</v>
      </c>
      <c r="P783">
        <v>5</v>
      </c>
      <c r="Q783">
        <f>Table2[[#This Row],[x2]]+Table2[[#This Row],[x]]*Table2[[#This Row],[right3]]</f>
        <v>-428.09570000000002</v>
      </c>
      <c r="R783">
        <f>Table2[[#This Row],[y2]]+Table2[[#This Row],[y]]*Table2[[#This Row],[right3]]</f>
        <v>-18.748200000000001</v>
      </c>
      <c r="S783" s="1">
        <f>Table2[[#This Row],[x2]]-Table2[[#This Row],[x]]*Table2[[#This Row],[left]]</f>
        <v>-446.39796800000005</v>
      </c>
      <c r="T783" s="1">
        <f>Table2[[#This Row],[y2]]-Table2[[#This Row],[y]]*Table2[[#This Row],[left]]</f>
        <v>-16.543374</v>
      </c>
      <c r="U783" s="3">
        <f>Table2[[#This Row],[x2]]+Table2[[#This Row],[x]]*Table2[[#This Row],[dry_line]]</f>
        <v>-432.31827696000005</v>
      </c>
      <c r="V783" s="3">
        <f>Table2[[#This Row],[y2]]+Table2[[#This Row],[y]]*Table2[[#This Row],[dry_line]]</f>
        <v>-18.239517280000001</v>
      </c>
      <c r="W783" s="3">
        <f>Table2[[#This Row],[z2]]+Table2[[#This Row],[z]]*Table2[[#This Row],[dry_line]]</f>
        <v>3.19542532</v>
      </c>
      <c r="X783" s="3">
        <f>-Table2[[#This Row],[right3]]+Table2[[#This Row],[dry_line]]</f>
        <v>-4.2531999999999996</v>
      </c>
      <c r="Y783" s="3">
        <f>Table2[[#This Row],[left]]+Table2[[#This Row],[dry_line]]</f>
        <v>14.181800000000001</v>
      </c>
    </row>
    <row r="784" spans="1:25" hidden="1" x14ac:dyDescent="0.25">
      <c r="A784">
        <v>782</v>
      </c>
      <c r="B784" t="b">
        <f>AND(Table2[[#This Row],[Row Labels]]&gt;=Sheet5!$J$43,Table2[[#This Row],[Row Labels]]&lt;=Sheet5!$K$43)</f>
        <v>0</v>
      </c>
      <c r="C784">
        <v>0.24379999999999999</v>
      </c>
      <c r="D784">
        <f>-Table2[[#This Row],[dry_line]]</f>
        <v>-0.24379999999999999</v>
      </c>
      <c r="E784">
        <v>1.7934000000000001</v>
      </c>
      <c r="F784">
        <v>0.98909999999999998</v>
      </c>
      <c r="G784">
        <v>-0.14729999999999999</v>
      </c>
      <c r="H784">
        <v>1E-4</v>
      </c>
      <c r="I784">
        <v>-432.38630000000001</v>
      </c>
      <c r="J784">
        <v>-13.1463</v>
      </c>
      <c r="K784">
        <v>3.2502</v>
      </c>
      <c r="L784">
        <v>2</v>
      </c>
      <c r="M784">
        <v>3914.8849999999984</v>
      </c>
      <c r="N784">
        <f>-Table2[[#This Row],[right3]]</f>
        <v>-4.875</v>
      </c>
      <c r="O784">
        <v>11.2</v>
      </c>
      <c r="P784">
        <v>4.875</v>
      </c>
      <c r="Q784">
        <f>Table2[[#This Row],[x2]]+Table2[[#This Row],[x]]*Table2[[#This Row],[right3]]</f>
        <v>-427.5644375</v>
      </c>
      <c r="R784">
        <f>Table2[[#This Row],[y2]]+Table2[[#This Row],[y]]*Table2[[#This Row],[right3]]</f>
        <v>-13.864387499999999</v>
      </c>
      <c r="S784" s="1">
        <f>Table2[[#This Row],[x2]]-Table2[[#This Row],[x]]*Table2[[#This Row],[left]]</f>
        <v>-443.46422000000001</v>
      </c>
      <c r="T784" s="1">
        <f>Table2[[#This Row],[y2]]-Table2[[#This Row],[y]]*Table2[[#This Row],[left]]</f>
        <v>-11.49654</v>
      </c>
      <c r="U784" s="3">
        <f>Table2[[#This Row],[x2]]+Table2[[#This Row],[x]]*Table2[[#This Row],[dry_line]]</f>
        <v>-432.14515742000003</v>
      </c>
      <c r="V784" s="3">
        <f>Table2[[#This Row],[y2]]+Table2[[#This Row],[y]]*Table2[[#This Row],[dry_line]]</f>
        <v>-13.18221174</v>
      </c>
      <c r="W784" s="3">
        <f>Table2[[#This Row],[z2]]+Table2[[#This Row],[z]]*Table2[[#This Row],[dry_line]]</f>
        <v>3.2502243800000001</v>
      </c>
      <c r="X784" s="3">
        <f>-Table2[[#This Row],[right3]]+Table2[[#This Row],[dry_line]]</f>
        <v>-4.6311999999999998</v>
      </c>
      <c r="Y784" s="3">
        <f>Table2[[#This Row],[left]]+Table2[[#This Row],[dry_line]]</f>
        <v>11.4438</v>
      </c>
    </row>
    <row r="785" spans="1:25" hidden="1" x14ac:dyDescent="0.25">
      <c r="A785">
        <v>783</v>
      </c>
      <c r="B785" t="b">
        <f>AND(Table2[[#This Row],[Row Labels]]&gt;=Sheet5!$J$43,Table2[[#This Row],[Row Labels]]&lt;=Sheet5!$K$43)</f>
        <v>0</v>
      </c>
      <c r="C785">
        <v>-0.23230000000000001</v>
      </c>
      <c r="D785">
        <f>-Table2[[#This Row],[dry_line]]</f>
        <v>0.23230000000000001</v>
      </c>
      <c r="E785">
        <v>1.2929999999999999</v>
      </c>
      <c r="F785">
        <v>0.9849</v>
      </c>
      <c r="G785">
        <v>-0.1731</v>
      </c>
      <c r="H785">
        <v>-1E-4</v>
      </c>
      <c r="I785">
        <v>-431.57060000000001</v>
      </c>
      <c r="J785">
        <v>-8.1510999999999996</v>
      </c>
      <c r="K785">
        <v>3.2793999999999999</v>
      </c>
      <c r="L785">
        <v>2</v>
      </c>
      <c r="M785">
        <v>3919.9459999999999</v>
      </c>
      <c r="N785">
        <f>-Table2[[#This Row],[right3]]</f>
        <v>-4.75</v>
      </c>
      <c r="O785">
        <v>6.05</v>
      </c>
      <c r="P785">
        <v>4.75</v>
      </c>
      <c r="Q785">
        <f>Table2[[#This Row],[x2]]+Table2[[#This Row],[x]]*Table2[[#This Row],[right3]]</f>
        <v>-426.89232500000003</v>
      </c>
      <c r="R785">
        <f>Table2[[#This Row],[y2]]+Table2[[#This Row],[y]]*Table2[[#This Row],[right3]]</f>
        <v>-8.9733249999999991</v>
      </c>
      <c r="S785" s="1">
        <f>Table2[[#This Row],[x2]]-Table2[[#This Row],[x]]*Table2[[#This Row],[left]]</f>
        <v>-437.529245</v>
      </c>
      <c r="T785" s="1">
        <f>Table2[[#This Row],[y2]]-Table2[[#This Row],[y]]*Table2[[#This Row],[left]]</f>
        <v>-7.1038449999999997</v>
      </c>
      <c r="U785" s="3">
        <f>Table2[[#This Row],[x2]]+Table2[[#This Row],[x]]*Table2[[#This Row],[dry_line]]</f>
        <v>-431.79939227</v>
      </c>
      <c r="V785" s="3">
        <f>Table2[[#This Row],[y2]]+Table2[[#This Row],[y]]*Table2[[#This Row],[dry_line]]</f>
        <v>-8.1108888700000001</v>
      </c>
      <c r="W785" s="3">
        <f>Table2[[#This Row],[z2]]+Table2[[#This Row],[z]]*Table2[[#This Row],[dry_line]]</f>
        <v>3.2794232299999999</v>
      </c>
      <c r="X785" s="3">
        <f>-Table2[[#This Row],[right3]]+Table2[[#This Row],[dry_line]]</f>
        <v>-4.9823000000000004</v>
      </c>
      <c r="Y785" s="3">
        <f>Table2[[#This Row],[left]]+Table2[[#This Row],[dry_line]]</f>
        <v>5.8176999999999994</v>
      </c>
    </row>
    <row r="786" spans="1:25" hidden="1" x14ac:dyDescent="0.25">
      <c r="A786">
        <v>784</v>
      </c>
      <c r="B786" t="b">
        <f>AND(Table2[[#This Row],[Row Labels]]&gt;=Sheet5!$J$43,Table2[[#This Row],[Row Labels]]&lt;=Sheet5!$K$43)</f>
        <v>0</v>
      </c>
      <c r="C786">
        <v>-0.65690000000000004</v>
      </c>
      <c r="D786">
        <f>-Table2[[#This Row],[dry_line]]</f>
        <v>0.65690000000000004</v>
      </c>
      <c r="E786">
        <v>0.79</v>
      </c>
      <c r="F786">
        <v>0.98089999999999999</v>
      </c>
      <c r="G786">
        <v>-0.19470000000000001</v>
      </c>
      <c r="H786">
        <v>1.8E-3</v>
      </c>
      <c r="I786">
        <v>-430.61720000000003</v>
      </c>
      <c r="J786">
        <v>-3.0815000000000001</v>
      </c>
      <c r="K786">
        <v>3.2999000000000001</v>
      </c>
      <c r="L786">
        <v>2</v>
      </c>
      <c r="M786">
        <v>3925.1039999999994</v>
      </c>
      <c r="N786">
        <f>-Table2[[#This Row],[right3]]</f>
        <v>-4.6749999999999998</v>
      </c>
      <c r="O786">
        <v>6.0250000000000004</v>
      </c>
      <c r="P786">
        <v>4.6749999999999998</v>
      </c>
      <c r="Q786">
        <f>Table2[[#This Row],[x2]]+Table2[[#This Row],[x]]*Table2[[#This Row],[right3]]</f>
        <v>-426.03149250000001</v>
      </c>
      <c r="R786">
        <f>Table2[[#This Row],[y2]]+Table2[[#This Row],[y]]*Table2[[#This Row],[right3]]</f>
        <v>-3.9917225000000003</v>
      </c>
      <c r="S786" s="1">
        <f>Table2[[#This Row],[x2]]-Table2[[#This Row],[x]]*Table2[[#This Row],[left]]</f>
        <v>-436.52712250000002</v>
      </c>
      <c r="T786" s="1">
        <f>Table2[[#This Row],[y2]]-Table2[[#This Row],[y]]*Table2[[#This Row],[left]]</f>
        <v>-1.9084325</v>
      </c>
      <c r="U786" s="3">
        <f>Table2[[#This Row],[x2]]+Table2[[#This Row],[x]]*Table2[[#This Row],[dry_line]]</f>
        <v>-431.26155321000005</v>
      </c>
      <c r="V786" s="3">
        <f>Table2[[#This Row],[y2]]+Table2[[#This Row],[y]]*Table2[[#This Row],[dry_line]]</f>
        <v>-2.95360157</v>
      </c>
      <c r="W786" s="3">
        <f>Table2[[#This Row],[z2]]+Table2[[#This Row],[z]]*Table2[[#This Row],[dry_line]]</f>
        <v>3.2987175799999999</v>
      </c>
      <c r="X786" s="3">
        <f>-Table2[[#This Row],[right3]]+Table2[[#This Row],[dry_line]]</f>
        <v>-5.3319000000000001</v>
      </c>
      <c r="Y786" s="3">
        <f>Table2[[#This Row],[left]]+Table2[[#This Row],[dry_line]]</f>
        <v>5.3681000000000001</v>
      </c>
    </row>
    <row r="787" spans="1:25" hidden="1" x14ac:dyDescent="0.25">
      <c r="A787">
        <v>785</v>
      </c>
      <c r="B787" t="b">
        <f>AND(Table2[[#This Row],[Row Labels]]&gt;=Sheet5!$J$43,Table2[[#This Row],[Row Labels]]&lt;=Sheet5!$K$43)</f>
        <v>0</v>
      </c>
      <c r="C787">
        <v>-1.0124</v>
      </c>
      <c r="D787">
        <f>-Table2[[#This Row],[dry_line]]</f>
        <v>1.0124</v>
      </c>
      <c r="E787">
        <v>0.34279999999999999</v>
      </c>
      <c r="F787">
        <v>0.97689999999999999</v>
      </c>
      <c r="G787">
        <v>-0.21379999999999999</v>
      </c>
      <c r="H787">
        <v>0</v>
      </c>
      <c r="I787">
        <v>-429.5582</v>
      </c>
      <c r="J787">
        <v>1.9849000000000001</v>
      </c>
      <c r="K787">
        <v>3.3188</v>
      </c>
      <c r="L787">
        <v>2</v>
      </c>
      <c r="M787">
        <v>3930.280999999999</v>
      </c>
      <c r="N787">
        <f>-Table2[[#This Row],[right3]]</f>
        <v>-4.6500000000000004</v>
      </c>
      <c r="O787">
        <v>6.35</v>
      </c>
      <c r="P787">
        <v>4.6500000000000004</v>
      </c>
      <c r="Q787">
        <f>Table2[[#This Row],[x2]]+Table2[[#This Row],[x]]*Table2[[#This Row],[right3]]</f>
        <v>-425.01561500000003</v>
      </c>
      <c r="R787">
        <f>Table2[[#This Row],[y2]]+Table2[[#This Row],[y]]*Table2[[#This Row],[right3]]</f>
        <v>0.99073000000000011</v>
      </c>
      <c r="S787" s="1">
        <f>Table2[[#This Row],[x2]]-Table2[[#This Row],[x]]*Table2[[#This Row],[left]]</f>
        <v>-435.76151499999997</v>
      </c>
      <c r="T787" s="1">
        <f>Table2[[#This Row],[y2]]-Table2[[#This Row],[y]]*Table2[[#This Row],[left]]</f>
        <v>3.34253</v>
      </c>
      <c r="U787" s="3">
        <f>Table2[[#This Row],[x2]]+Table2[[#This Row],[x]]*Table2[[#This Row],[dry_line]]</f>
        <v>-430.54721355999999</v>
      </c>
      <c r="V787" s="3">
        <f>Table2[[#This Row],[y2]]+Table2[[#This Row],[y]]*Table2[[#This Row],[dry_line]]</f>
        <v>2.20135112</v>
      </c>
      <c r="W787" s="3">
        <f>Table2[[#This Row],[z2]]+Table2[[#This Row],[z]]*Table2[[#This Row],[dry_line]]</f>
        <v>3.3188</v>
      </c>
      <c r="X787" s="3">
        <f>-Table2[[#This Row],[right3]]+Table2[[#This Row],[dry_line]]</f>
        <v>-5.6623999999999999</v>
      </c>
      <c r="Y787" s="3">
        <f>Table2[[#This Row],[left]]+Table2[[#This Row],[dry_line]]</f>
        <v>5.3376000000000001</v>
      </c>
    </row>
    <row r="788" spans="1:25" hidden="1" x14ac:dyDescent="0.25">
      <c r="A788">
        <v>786</v>
      </c>
      <c r="B788" t="b">
        <f>AND(Table2[[#This Row],[Row Labels]]&gt;=Sheet5!$J$43,Table2[[#This Row],[Row Labels]]&lt;=Sheet5!$K$43)</f>
        <v>0</v>
      </c>
      <c r="C788">
        <v>-1.3108</v>
      </c>
      <c r="D788">
        <f>-Table2[[#This Row],[dry_line]]</f>
        <v>1.3108</v>
      </c>
      <c r="E788">
        <v>-8.5500000000000007E-2</v>
      </c>
      <c r="F788">
        <v>0.97199999999999998</v>
      </c>
      <c r="G788">
        <v>-0.23519999999999999</v>
      </c>
      <c r="H788">
        <v>0</v>
      </c>
      <c r="I788">
        <v>-428.43540000000002</v>
      </c>
      <c r="J788">
        <v>6.8887999999999998</v>
      </c>
      <c r="K788">
        <v>3.3187000000000002</v>
      </c>
      <c r="L788">
        <v>2</v>
      </c>
      <c r="M788">
        <v>3935.3110000000015</v>
      </c>
      <c r="N788">
        <f>-Table2[[#This Row],[right3]]</f>
        <v>-4.7</v>
      </c>
      <c r="O788">
        <v>6.55</v>
      </c>
      <c r="P788">
        <v>4.7</v>
      </c>
      <c r="Q788">
        <f>Table2[[#This Row],[x2]]+Table2[[#This Row],[x]]*Table2[[#This Row],[right3]]</f>
        <v>-423.86700000000002</v>
      </c>
      <c r="R788">
        <f>Table2[[#This Row],[y2]]+Table2[[#This Row],[y]]*Table2[[#This Row],[right3]]</f>
        <v>5.7833600000000001</v>
      </c>
      <c r="S788" s="1">
        <f>Table2[[#This Row],[x2]]-Table2[[#This Row],[x]]*Table2[[#This Row],[left]]</f>
        <v>-434.80200000000002</v>
      </c>
      <c r="T788" s="1">
        <f>Table2[[#This Row],[y2]]-Table2[[#This Row],[y]]*Table2[[#This Row],[left]]</f>
        <v>8.4293599999999991</v>
      </c>
      <c r="U788" s="3">
        <f>Table2[[#This Row],[x2]]+Table2[[#This Row],[x]]*Table2[[#This Row],[dry_line]]</f>
        <v>-429.70949760000002</v>
      </c>
      <c r="V788" s="3">
        <f>Table2[[#This Row],[y2]]+Table2[[#This Row],[y]]*Table2[[#This Row],[dry_line]]</f>
        <v>7.1971001599999997</v>
      </c>
      <c r="W788" s="3">
        <f>Table2[[#This Row],[z2]]+Table2[[#This Row],[z]]*Table2[[#This Row],[dry_line]]</f>
        <v>3.3187000000000002</v>
      </c>
      <c r="X788" s="3">
        <f>-Table2[[#This Row],[right3]]+Table2[[#This Row],[dry_line]]</f>
        <v>-6.0107999999999997</v>
      </c>
      <c r="Y788" s="3">
        <f>Table2[[#This Row],[left]]+Table2[[#This Row],[dry_line]]</f>
        <v>5.2392000000000003</v>
      </c>
    </row>
    <row r="789" spans="1:25" hidden="1" x14ac:dyDescent="0.25">
      <c r="A789">
        <v>787</v>
      </c>
      <c r="B789" t="b">
        <f>AND(Table2[[#This Row],[Row Labels]]&gt;=Sheet5!$J$43,Table2[[#This Row],[Row Labels]]&lt;=Sheet5!$K$43)</f>
        <v>0</v>
      </c>
      <c r="C789">
        <v>-1.5746</v>
      </c>
      <c r="D789">
        <f>-Table2[[#This Row],[dry_line]]</f>
        <v>1.5746</v>
      </c>
      <c r="E789">
        <v>-0.53649999999999998</v>
      </c>
      <c r="F789">
        <v>0.96509999999999996</v>
      </c>
      <c r="G789">
        <v>-0.26179999999999998</v>
      </c>
      <c r="H789">
        <v>0</v>
      </c>
      <c r="I789">
        <v>-427.18759999999997</v>
      </c>
      <c r="J789">
        <v>11.7821</v>
      </c>
      <c r="K789">
        <v>3.3187000000000002</v>
      </c>
      <c r="L789">
        <v>2</v>
      </c>
      <c r="M789">
        <v>3940.3610000000008</v>
      </c>
      <c r="N789">
        <f>-Table2[[#This Row],[right3]]</f>
        <v>-4.7750000000000004</v>
      </c>
      <c r="O789">
        <v>6.375</v>
      </c>
      <c r="P789">
        <v>4.7750000000000004</v>
      </c>
      <c r="Q789">
        <f>Table2[[#This Row],[x2]]+Table2[[#This Row],[x]]*Table2[[#This Row],[right3]]</f>
        <v>-422.57924749999995</v>
      </c>
      <c r="R789">
        <f>Table2[[#This Row],[y2]]+Table2[[#This Row],[y]]*Table2[[#This Row],[right3]]</f>
        <v>10.532005</v>
      </c>
      <c r="S789" s="1">
        <f>Table2[[#This Row],[x2]]-Table2[[#This Row],[x]]*Table2[[#This Row],[left]]</f>
        <v>-433.34011249999998</v>
      </c>
      <c r="T789" s="1">
        <f>Table2[[#This Row],[y2]]-Table2[[#This Row],[y]]*Table2[[#This Row],[left]]</f>
        <v>13.451074999999999</v>
      </c>
      <c r="U789" s="3">
        <f>Table2[[#This Row],[x2]]+Table2[[#This Row],[x]]*Table2[[#This Row],[dry_line]]</f>
        <v>-428.70724645999996</v>
      </c>
      <c r="V789" s="3">
        <f>Table2[[#This Row],[y2]]+Table2[[#This Row],[y]]*Table2[[#This Row],[dry_line]]</f>
        <v>12.194330279999999</v>
      </c>
      <c r="W789" s="3">
        <f>Table2[[#This Row],[z2]]+Table2[[#This Row],[z]]*Table2[[#This Row],[dry_line]]</f>
        <v>3.3187000000000002</v>
      </c>
      <c r="X789" s="3">
        <f>-Table2[[#This Row],[right3]]+Table2[[#This Row],[dry_line]]</f>
        <v>-6.3496000000000006</v>
      </c>
      <c r="Y789" s="3">
        <f>Table2[[#This Row],[left]]+Table2[[#This Row],[dry_line]]</f>
        <v>4.8003999999999998</v>
      </c>
    </row>
    <row r="790" spans="1:25" hidden="1" x14ac:dyDescent="0.25">
      <c r="A790">
        <v>788</v>
      </c>
      <c r="B790" t="b">
        <f>AND(Table2[[#This Row],[Row Labels]]&gt;=Sheet5!$J$43,Table2[[#This Row],[Row Labels]]&lt;=Sheet5!$K$43)</f>
        <v>0</v>
      </c>
      <c r="C790">
        <v>-1.833</v>
      </c>
      <c r="D790">
        <f>-Table2[[#This Row],[dry_line]]</f>
        <v>1.833</v>
      </c>
      <c r="E790">
        <v>-1.01</v>
      </c>
      <c r="F790">
        <v>0.95740000000000003</v>
      </c>
      <c r="G790">
        <v>-0.28889999999999999</v>
      </c>
      <c r="H790">
        <v>0</v>
      </c>
      <c r="I790">
        <v>-425.74209999999999</v>
      </c>
      <c r="J790">
        <v>16.815300000000001</v>
      </c>
      <c r="K790">
        <v>3.3187000000000002</v>
      </c>
      <c r="L790">
        <v>2</v>
      </c>
      <c r="M790">
        <v>3945.5980000000018</v>
      </c>
      <c r="N790">
        <f>-Table2[[#This Row],[right3]]</f>
        <v>-4.875</v>
      </c>
      <c r="O790">
        <v>6.2</v>
      </c>
      <c r="P790">
        <v>4.875</v>
      </c>
      <c r="Q790">
        <f>Table2[[#This Row],[x2]]+Table2[[#This Row],[x]]*Table2[[#This Row],[right3]]</f>
        <v>-421.07477499999999</v>
      </c>
      <c r="R790">
        <f>Table2[[#This Row],[y2]]+Table2[[#This Row],[y]]*Table2[[#This Row],[right3]]</f>
        <v>15.406912500000001</v>
      </c>
      <c r="S790" s="1">
        <f>Table2[[#This Row],[x2]]-Table2[[#This Row],[x]]*Table2[[#This Row],[left]]</f>
        <v>-431.67797999999999</v>
      </c>
      <c r="T790" s="1">
        <f>Table2[[#This Row],[y2]]-Table2[[#This Row],[y]]*Table2[[#This Row],[left]]</f>
        <v>18.606480000000001</v>
      </c>
      <c r="U790" s="3">
        <f>Table2[[#This Row],[x2]]+Table2[[#This Row],[x]]*Table2[[#This Row],[dry_line]]</f>
        <v>-427.49701419999997</v>
      </c>
      <c r="V790" s="3">
        <f>Table2[[#This Row],[y2]]+Table2[[#This Row],[y]]*Table2[[#This Row],[dry_line]]</f>
        <v>17.344853700000002</v>
      </c>
      <c r="W790" s="3">
        <f>Table2[[#This Row],[z2]]+Table2[[#This Row],[z]]*Table2[[#This Row],[dry_line]]</f>
        <v>3.3187000000000002</v>
      </c>
      <c r="X790" s="3">
        <f>-Table2[[#This Row],[right3]]+Table2[[#This Row],[dry_line]]</f>
        <v>-6.7080000000000002</v>
      </c>
      <c r="Y790" s="3">
        <f>Table2[[#This Row],[left]]+Table2[[#This Row],[dry_line]]</f>
        <v>4.367</v>
      </c>
    </row>
    <row r="791" spans="1:25" hidden="1" x14ac:dyDescent="0.25">
      <c r="A791">
        <v>789</v>
      </c>
      <c r="B791" t="b">
        <f>AND(Table2[[#This Row],[Row Labels]]&gt;=Sheet5!$J$43,Table2[[#This Row],[Row Labels]]&lt;=Sheet5!$K$43)</f>
        <v>0</v>
      </c>
      <c r="C791">
        <v>-2.0394000000000001</v>
      </c>
      <c r="D791">
        <f>-Table2[[#This Row],[dry_line]]</f>
        <v>2.0394000000000001</v>
      </c>
      <c r="E791">
        <v>-1.4411</v>
      </c>
      <c r="F791">
        <v>0.95</v>
      </c>
      <c r="G791">
        <v>-0.31209999999999999</v>
      </c>
      <c r="H791">
        <v>0</v>
      </c>
      <c r="I791">
        <v>-424.20620000000002</v>
      </c>
      <c r="J791">
        <v>21.662700000000001</v>
      </c>
      <c r="K791">
        <v>3.3187000000000002</v>
      </c>
      <c r="L791">
        <v>2</v>
      </c>
      <c r="M791">
        <v>3950.6830000000009</v>
      </c>
      <c r="N791">
        <f>-Table2[[#This Row],[right3]]</f>
        <v>-5.15</v>
      </c>
      <c r="O791">
        <v>5.9749999999999996</v>
      </c>
      <c r="P791">
        <v>5.15</v>
      </c>
      <c r="Q791">
        <f>Table2[[#This Row],[x2]]+Table2[[#This Row],[x]]*Table2[[#This Row],[right3]]</f>
        <v>-419.31370000000004</v>
      </c>
      <c r="R791">
        <f>Table2[[#This Row],[y2]]+Table2[[#This Row],[y]]*Table2[[#This Row],[right3]]</f>
        <v>20.055385000000001</v>
      </c>
      <c r="S791" s="1">
        <f>Table2[[#This Row],[x2]]-Table2[[#This Row],[x]]*Table2[[#This Row],[left]]</f>
        <v>-429.88245000000001</v>
      </c>
      <c r="T791" s="1">
        <f>Table2[[#This Row],[y2]]-Table2[[#This Row],[y]]*Table2[[#This Row],[left]]</f>
        <v>23.527497500000003</v>
      </c>
      <c r="U791" s="3">
        <f>Table2[[#This Row],[x2]]+Table2[[#This Row],[x]]*Table2[[#This Row],[dry_line]]</f>
        <v>-426.14363000000003</v>
      </c>
      <c r="V791" s="3">
        <f>Table2[[#This Row],[y2]]+Table2[[#This Row],[y]]*Table2[[#This Row],[dry_line]]</f>
        <v>22.299196739999999</v>
      </c>
      <c r="W791" s="3">
        <f>Table2[[#This Row],[z2]]+Table2[[#This Row],[z]]*Table2[[#This Row],[dry_line]]</f>
        <v>3.3187000000000002</v>
      </c>
      <c r="X791" s="3">
        <f>-Table2[[#This Row],[right3]]+Table2[[#This Row],[dry_line]]</f>
        <v>-7.1894000000000009</v>
      </c>
      <c r="Y791" s="3">
        <f>Table2[[#This Row],[left]]+Table2[[#This Row],[dry_line]]</f>
        <v>3.9355999999999995</v>
      </c>
    </row>
    <row r="792" spans="1:25" hidden="1" x14ac:dyDescent="0.25">
      <c r="A792">
        <v>790</v>
      </c>
      <c r="B792" t="b">
        <f>AND(Table2[[#This Row],[Row Labels]]&gt;=Sheet5!$J$43,Table2[[#This Row],[Row Labels]]&lt;=Sheet5!$K$43)</f>
        <v>0</v>
      </c>
      <c r="C792">
        <v>-2.1817000000000002</v>
      </c>
      <c r="D792">
        <f>-Table2[[#This Row],[dry_line]]</f>
        <v>2.1817000000000002</v>
      </c>
      <c r="E792">
        <v>-1.8161</v>
      </c>
      <c r="F792">
        <v>0.94379999999999997</v>
      </c>
      <c r="G792">
        <v>-0.33050000000000002</v>
      </c>
      <c r="H792">
        <v>0</v>
      </c>
      <c r="I792">
        <v>-422.58940000000001</v>
      </c>
      <c r="J792">
        <v>26.411999999999999</v>
      </c>
      <c r="K792">
        <v>3.3187000000000002</v>
      </c>
      <c r="L792">
        <v>2</v>
      </c>
      <c r="M792">
        <v>3955.6990000000005</v>
      </c>
      <c r="N792">
        <f>-Table2[[#This Row],[right3]]</f>
        <v>-5.4749999999999996</v>
      </c>
      <c r="O792">
        <v>5.6749999999999998</v>
      </c>
      <c r="P792">
        <v>5.4749999999999996</v>
      </c>
      <c r="Q792">
        <f>Table2[[#This Row],[x2]]+Table2[[#This Row],[x]]*Table2[[#This Row],[right3]]</f>
        <v>-417.42209500000001</v>
      </c>
      <c r="R792">
        <f>Table2[[#This Row],[y2]]+Table2[[#This Row],[y]]*Table2[[#This Row],[right3]]</f>
        <v>24.6025125</v>
      </c>
      <c r="S792" s="1">
        <f>Table2[[#This Row],[x2]]-Table2[[#This Row],[x]]*Table2[[#This Row],[left]]</f>
        <v>-427.94546500000001</v>
      </c>
      <c r="T792" s="1">
        <f>Table2[[#This Row],[y2]]-Table2[[#This Row],[y]]*Table2[[#This Row],[left]]</f>
        <v>28.287587500000001</v>
      </c>
      <c r="U792" s="3">
        <f>Table2[[#This Row],[x2]]+Table2[[#This Row],[x]]*Table2[[#This Row],[dry_line]]</f>
        <v>-424.64848846000001</v>
      </c>
      <c r="V792" s="3">
        <f>Table2[[#This Row],[y2]]+Table2[[#This Row],[y]]*Table2[[#This Row],[dry_line]]</f>
        <v>27.133051849999998</v>
      </c>
      <c r="W792" s="3">
        <f>Table2[[#This Row],[z2]]+Table2[[#This Row],[z]]*Table2[[#This Row],[dry_line]]</f>
        <v>3.3187000000000002</v>
      </c>
      <c r="X792" s="3">
        <f>-Table2[[#This Row],[right3]]+Table2[[#This Row],[dry_line]]</f>
        <v>-7.6566999999999998</v>
      </c>
      <c r="Y792" s="3">
        <f>Table2[[#This Row],[left]]+Table2[[#This Row],[dry_line]]</f>
        <v>3.4932999999999996</v>
      </c>
    </row>
    <row r="793" spans="1:25" hidden="1" x14ac:dyDescent="0.25">
      <c r="A793">
        <v>791</v>
      </c>
      <c r="B793" t="b">
        <f>AND(Table2[[#This Row],[Row Labels]]&gt;=Sheet5!$J$43,Table2[[#This Row],[Row Labels]]&lt;=Sheet5!$K$43)</f>
        <v>0</v>
      </c>
      <c r="C793">
        <v>-2.2753999999999999</v>
      </c>
      <c r="D793">
        <f>-Table2[[#This Row],[dry_line]]</f>
        <v>2.2753999999999999</v>
      </c>
      <c r="E793">
        <v>-2.1251000000000002</v>
      </c>
      <c r="F793">
        <v>0.93830000000000002</v>
      </c>
      <c r="G793">
        <v>-0.34589999999999999</v>
      </c>
      <c r="H793">
        <v>0</v>
      </c>
      <c r="I793">
        <v>-420.88409999999999</v>
      </c>
      <c r="J793">
        <v>31.148199999999999</v>
      </c>
      <c r="K793">
        <v>3.3187000000000002</v>
      </c>
      <c r="L793">
        <v>2</v>
      </c>
      <c r="M793">
        <v>3960.7330000000002</v>
      </c>
      <c r="N793">
        <f>-Table2[[#This Row],[right3]]</f>
        <v>-5.75</v>
      </c>
      <c r="O793">
        <v>5.4249999999999998</v>
      </c>
      <c r="P793">
        <v>5.75</v>
      </c>
      <c r="Q793">
        <f>Table2[[#This Row],[x2]]+Table2[[#This Row],[x]]*Table2[[#This Row],[right3]]</f>
        <v>-415.48887500000001</v>
      </c>
      <c r="R793">
        <f>Table2[[#This Row],[y2]]+Table2[[#This Row],[y]]*Table2[[#This Row],[right3]]</f>
        <v>29.159275000000001</v>
      </c>
      <c r="S793" s="1">
        <f>Table2[[#This Row],[x2]]-Table2[[#This Row],[x]]*Table2[[#This Row],[left]]</f>
        <v>-425.9743775</v>
      </c>
      <c r="T793" s="1">
        <f>Table2[[#This Row],[y2]]-Table2[[#This Row],[y]]*Table2[[#This Row],[left]]</f>
        <v>33.024707499999998</v>
      </c>
      <c r="U793" s="3">
        <f>Table2[[#This Row],[x2]]+Table2[[#This Row],[x]]*Table2[[#This Row],[dry_line]]</f>
        <v>-423.01910781999999</v>
      </c>
      <c r="V793" s="3">
        <f>Table2[[#This Row],[y2]]+Table2[[#This Row],[y]]*Table2[[#This Row],[dry_line]]</f>
        <v>31.93526086</v>
      </c>
      <c r="W793" s="3">
        <f>Table2[[#This Row],[z2]]+Table2[[#This Row],[z]]*Table2[[#This Row],[dry_line]]</f>
        <v>3.3187000000000002</v>
      </c>
      <c r="X793" s="3">
        <f>-Table2[[#This Row],[right3]]+Table2[[#This Row],[dry_line]]</f>
        <v>-8.0253999999999994</v>
      </c>
      <c r="Y793" s="3">
        <f>Table2[[#This Row],[left]]+Table2[[#This Row],[dry_line]]</f>
        <v>3.1496</v>
      </c>
    </row>
    <row r="794" spans="1:25" hidden="1" x14ac:dyDescent="0.25">
      <c r="A794">
        <v>792</v>
      </c>
      <c r="B794" t="b">
        <f>AND(Table2[[#This Row],[Row Labels]]&gt;=Sheet5!$J$43,Table2[[#This Row],[Row Labels]]&lt;=Sheet5!$K$43)</f>
        <v>0</v>
      </c>
      <c r="C794">
        <v>-2.3294999999999999</v>
      </c>
      <c r="D794">
        <f>-Table2[[#This Row],[dry_line]]</f>
        <v>2.3294999999999999</v>
      </c>
      <c r="E794">
        <v>-2.3498999999999999</v>
      </c>
      <c r="F794">
        <v>0.93320000000000003</v>
      </c>
      <c r="G794">
        <v>-0.35930000000000001</v>
      </c>
      <c r="H794">
        <v>0</v>
      </c>
      <c r="I794">
        <v>-419.10129999999998</v>
      </c>
      <c r="J794">
        <v>35.872399999999999</v>
      </c>
      <c r="K794">
        <v>3.3187000000000002</v>
      </c>
      <c r="L794">
        <v>2</v>
      </c>
      <c r="M794">
        <v>3965.7829999999994</v>
      </c>
      <c r="N794">
        <f>-Table2[[#This Row],[right3]]</f>
        <v>-5.9749999999999996</v>
      </c>
      <c r="O794">
        <v>5.3250000000000002</v>
      </c>
      <c r="P794">
        <v>5.9749999999999996</v>
      </c>
      <c r="Q794">
        <f>Table2[[#This Row],[x2]]+Table2[[#This Row],[x]]*Table2[[#This Row],[right3]]</f>
        <v>-413.52542999999997</v>
      </c>
      <c r="R794">
        <f>Table2[[#This Row],[y2]]+Table2[[#This Row],[y]]*Table2[[#This Row],[right3]]</f>
        <v>33.725582500000002</v>
      </c>
      <c r="S794" s="1">
        <f>Table2[[#This Row],[x2]]-Table2[[#This Row],[x]]*Table2[[#This Row],[left]]</f>
        <v>-424.07058999999998</v>
      </c>
      <c r="T794" s="1">
        <f>Table2[[#This Row],[y2]]-Table2[[#This Row],[y]]*Table2[[#This Row],[left]]</f>
        <v>37.785672499999997</v>
      </c>
      <c r="U794" s="3">
        <f>Table2[[#This Row],[x2]]+Table2[[#This Row],[x]]*Table2[[#This Row],[dry_line]]</f>
        <v>-421.27518939999999</v>
      </c>
      <c r="V794" s="3">
        <f>Table2[[#This Row],[y2]]+Table2[[#This Row],[y]]*Table2[[#This Row],[dry_line]]</f>
        <v>36.709389350000002</v>
      </c>
      <c r="W794" s="3">
        <f>Table2[[#This Row],[z2]]+Table2[[#This Row],[z]]*Table2[[#This Row],[dry_line]]</f>
        <v>3.3187000000000002</v>
      </c>
      <c r="X794" s="3">
        <f>-Table2[[#This Row],[right3]]+Table2[[#This Row],[dry_line]]</f>
        <v>-8.3044999999999991</v>
      </c>
      <c r="Y794" s="3">
        <f>Table2[[#This Row],[left]]+Table2[[#This Row],[dry_line]]</f>
        <v>2.9955000000000003</v>
      </c>
    </row>
    <row r="795" spans="1:25" hidden="1" x14ac:dyDescent="0.25">
      <c r="A795">
        <v>793</v>
      </c>
      <c r="B795" t="b">
        <f>AND(Table2[[#This Row],[Row Labels]]&gt;=Sheet5!$J$43,Table2[[#This Row],[Row Labels]]&lt;=Sheet5!$K$43)</f>
        <v>0</v>
      </c>
      <c r="C795">
        <v>-2.3618999999999999</v>
      </c>
      <c r="D795">
        <f>-Table2[[#This Row],[dry_line]]</f>
        <v>2.3618999999999999</v>
      </c>
      <c r="E795">
        <v>-2.4878</v>
      </c>
      <c r="F795">
        <v>0.92859999999999998</v>
      </c>
      <c r="G795">
        <v>-0.371</v>
      </c>
      <c r="H795">
        <v>0</v>
      </c>
      <c r="I795">
        <v>-417.24950000000001</v>
      </c>
      <c r="J795">
        <v>40.5871</v>
      </c>
      <c r="K795">
        <v>3.3187000000000002</v>
      </c>
      <c r="L795">
        <v>2</v>
      </c>
      <c r="M795">
        <v>3970.8480000000018</v>
      </c>
      <c r="N795">
        <f>-Table2[[#This Row],[right3]]</f>
        <v>-6.125</v>
      </c>
      <c r="O795">
        <v>5.1749999999999998</v>
      </c>
      <c r="P795">
        <v>6.125</v>
      </c>
      <c r="Q795">
        <f>Table2[[#This Row],[x2]]+Table2[[#This Row],[x]]*Table2[[#This Row],[right3]]</f>
        <v>-411.561825</v>
      </c>
      <c r="R795">
        <f>Table2[[#This Row],[y2]]+Table2[[#This Row],[y]]*Table2[[#This Row],[right3]]</f>
        <v>38.314725000000003</v>
      </c>
      <c r="S795" s="1">
        <f>Table2[[#This Row],[x2]]-Table2[[#This Row],[x]]*Table2[[#This Row],[left]]</f>
        <v>-422.05500499999999</v>
      </c>
      <c r="T795" s="1">
        <f>Table2[[#This Row],[y2]]-Table2[[#This Row],[y]]*Table2[[#This Row],[left]]</f>
        <v>42.507024999999999</v>
      </c>
      <c r="U795" s="3">
        <f>Table2[[#This Row],[x2]]+Table2[[#This Row],[x]]*Table2[[#This Row],[dry_line]]</f>
        <v>-419.44276034000001</v>
      </c>
      <c r="V795" s="3">
        <f>Table2[[#This Row],[y2]]+Table2[[#This Row],[y]]*Table2[[#This Row],[dry_line]]</f>
        <v>41.463364900000002</v>
      </c>
      <c r="W795" s="3">
        <f>Table2[[#This Row],[z2]]+Table2[[#This Row],[z]]*Table2[[#This Row],[dry_line]]</f>
        <v>3.3187000000000002</v>
      </c>
      <c r="X795" s="3">
        <f>-Table2[[#This Row],[right3]]+Table2[[#This Row],[dry_line]]</f>
        <v>-8.4869000000000003</v>
      </c>
      <c r="Y795" s="3">
        <f>Table2[[#This Row],[left]]+Table2[[#This Row],[dry_line]]</f>
        <v>2.8130999999999999</v>
      </c>
    </row>
    <row r="796" spans="1:25" hidden="1" x14ac:dyDescent="0.25">
      <c r="A796">
        <v>794</v>
      </c>
      <c r="B796" t="b">
        <f>AND(Table2[[#This Row],[Row Labels]]&gt;=Sheet5!$J$43,Table2[[#This Row],[Row Labels]]&lt;=Sheet5!$K$43)</f>
        <v>0</v>
      </c>
      <c r="C796">
        <v>-2.3832</v>
      </c>
      <c r="D796">
        <f>-Table2[[#This Row],[dry_line]]</f>
        <v>2.3832</v>
      </c>
      <c r="E796">
        <v>-2.5510999999999999</v>
      </c>
      <c r="F796">
        <v>0.92479999999999996</v>
      </c>
      <c r="G796">
        <v>-0.3805</v>
      </c>
      <c r="H796">
        <v>0</v>
      </c>
      <c r="I796">
        <v>-415.30529999999999</v>
      </c>
      <c r="J796">
        <v>45.373899999999999</v>
      </c>
      <c r="K796">
        <v>3.3187000000000002</v>
      </c>
      <c r="L796">
        <v>2</v>
      </c>
      <c r="M796">
        <v>3976.0149999999994</v>
      </c>
      <c r="N796">
        <f>-Table2[[#This Row],[right3]]</f>
        <v>-6.2249999999999996</v>
      </c>
      <c r="O796">
        <v>5.0999999999999996</v>
      </c>
      <c r="P796">
        <v>6.2249999999999996</v>
      </c>
      <c r="Q796">
        <f>Table2[[#This Row],[x2]]+Table2[[#This Row],[x]]*Table2[[#This Row],[right3]]</f>
        <v>-409.54841999999996</v>
      </c>
      <c r="R796">
        <f>Table2[[#This Row],[y2]]+Table2[[#This Row],[y]]*Table2[[#This Row],[right3]]</f>
        <v>43.005287500000001</v>
      </c>
      <c r="S796" s="1">
        <f>Table2[[#This Row],[x2]]-Table2[[#This Row],[x]]*Table2[[#This Row],[left]]</f>
        <v>-420.02177999999998</v>
      </c>
      <c r="T796" s="1">
        <f>Table2[[#This Row],[y2]]-Table2[[#This Row],[y]]*Table2[[#This Row],[left]]</f>
        <v>47.314450000000001</v>
      </c>
      <c r="U796" s="3">
        <f>Table2[[#This Row],[x2]]+Table2[[#This Row],[x]]*Table2[[#This Row],[dry_line]]</f>
        <v>-417.50928335999998</v>
      </c>
      <c r="V796" s="3">
        <f>Table2[[#This Row],[y2]]+Table2[[#This Row],[y]]*Table2[[#This Row],[dry_line]]</f>
        <v>46.2807076</v>
      </c>
      <c r="W796" s="3">
        <f>Table2[[#This Row],[z2]]+Table2[[#This Row],[z]]*Table2[[#This Row],[dry_line]]</f>
        <v>3.3187000000000002</v>
      </c>
      <c r="X796" s="3">
        <f>-Table2[[#This Row],[right3]]+Table2[[#This Row],[dry_line]]</f>
        <v>-8.6082000000000001</v>
      </c>
      <c r="Y796" s="3">
        <f>Table2[[#This Row],[left]]+Table2[[#This Row],[dry_line]]</f>
        <v>2.7167999999999997</v>
      </c>
    </row>
    <row r="797" spans="1:25" hidden="1" x14ac:dyDescent="0.25">
      <c r="A797">
        <v>795</v>
      </c>
      <c r="B797" t="b">
        <f>AND(Table2[[#This Row],[Row Labels]]&gt;=Sheet5!$J$43,Table2[[#This Row],[Row Labels]]&lt;=Sheet5!$K$43)</f>
        <v>0</v>
      </c>
      <c r="C797">
        <v>-2.4033000000000002</v>
      </c>
      <c r="D797">
        <f>-Table2[[#This Row],[dry_line]]</f>
        <v>2.4033000000000002</v>
      </c>
      <c r="E797">
        <v>-2.5634999999999999</v>
      </c>
      <c r="F797">
        <v>0.92159999999999997</v>
      </c>
      <c r="G797">
        <v>-0.38819999999999999</v>
      </c>
      <c r="H797">
        <v>0</v>
      </c>
      <c r="I797">
        <v>-413.37759999999997</v>
      </c>
      <c r="J797">
        <v>49.9968</v>
      </c>
      <c r="K797">
        <v>3.3187000000000002</v>
      </c>
      <c r="L797">
        <v>2</v>
      </c>
      <c r="M797">
        <v>3981.023000000001</v>
      </c>
      <c r="N797">
        <f>-Table2[[#This Row],[right3]]</f>
        <v>-6.2750000000000004</v>
      </c>
      <c r="O797">
        <v>5.125</v>
      </c>
      <c r="P797">
        <v>6.2750000000000004</v>
      </c>
      <c r="Q797">
        <f>Table2[[#This Row],[x2]]+Table2[[#This Row],[x]]*Table2[[#This Row],[right3]]</f>
        <v>-407.59456</v>
      </c>
      <c r="R797">
        <f>Table2[[#This Row],[y2]]+Table2[[#This Row],[y]]*Table2[[#This Row],[right3]]</f>
        <v>47.560845</v>
      </c>
      <c r="S797" s="1">
        <f>Table2[[#This Row],[x2]]-Table2[[#This Row],[x]]*Table2[[#This Row],[left]]</f>
        <v>-418.10079999999999</v>
      </c>
      <c r="T797" s="1">
        <f>Table2[[#This Row],[y2]]-Table2[[#This Row],[y]]*Table2[[#This Row],[left]]</f>
        <v>51.986325000000001</v>
      </c>
      <c r="U797" s="3">
        <f>Table2[[#This Row],[x2]]+Table2[[#This Row],[x]]*Table2[[#This Row],[dry_line]]</f>
        <v>-415.59248127999996</v>
      </c>
      <c r="V797" s="3">
        <f>Table2[[#This Row],[y2]]+Table2[[#This Row],[y]]*Table2[[#This Row],[dry_line]]</f>
        <v>50.929761059999997</v>
      </c>
      <c r="W797" s="3">
        <f>Table2[[#This Row],[z2]]+Table2[[#This Row],[z]]*Table2[[#This Row],[dry_line]]</f>
        <v>3.3187000000000002</v>
      </c>
      <c r="X797" s="3">
        <f>-Table2[[#This Row],[right3]]+Table2[[#This Row],[dry_line]]</f>
        <v>-8.6783000000000001</v>
      </c>
      <c r="Y797" s="3">
        <f>Table2[[#This Row],[left]]+Table2[[#This Row],[dry_line]]</f>
        <v>2.7216999999999998</v>
      </c>
    </row>
    <row r="798" spans="1:25" hidden="1" x14ac:dyDescent="0.25">
      <c r="A798">
        <v>796</v>
      </c>
      <c r="B798" t="b">
        <f>AND(Table2[[#This Row],[Row Labels]]&gt;=Sheet5!$J$43,Table2[[#This Row],[Row Labels]]&lt;=Sheet5!$K$43)</f>
        <v>0</v>
      </c>
      <c r="C798">
        <v>-2.4339</v>
      </c>
      <c r="D798">
        <f>-Table2[[#This Row],[dry_line]]</f>
        <v>2.4339</v>
      </c>
      <c r="E798">
        <v>-2.5512999999999999</v>
      </c>
      <c r="F798">
        <v>0.91869999999999996</v>
      </c>
      <c r="G798">
        <v>-0.39500000000000002</v>
      </c>
      <c r="H798">
        <v>0</v>
      </c>
      <c r="I798">
        <v>-411.41050000000001</v>
      </c>
      <c r="J798">
        <v>54.620399999999997</v>
      </c>
      <c r="K798">
        <v>3.3187000000000002</v>
      </c>
      <c r="L798">
        <v>2</v>
      </c>
      <c r="M798">
        <v>3986.0479999999989</v>
      </c>
      <c r="N798">
        <f>-Table2[[#This Row],[right3]]</f>
        <v>-6.2750000000000004</v>
      </c>
      <c r="O798">
        <v>5.1749999999999998</v>
      </c>
      <c r="P798">
        <v>6.2750000000000004</v>
      </c>
      <c r="Q798">
        <f>Table2[[#This Row],[x2]]+Table2[[#This Row],[x]]*Table2[[#This Row],[right3]]</f>
        <v>-405.64565750000003</v>
      </c>
      <c r="R798">
        <f>Table2[[#This Row],[y2]]+Table2[[#This Row],[y]]*Table2[[#This Row],[right3]]</f>
        <v>52.141774999999996</v>
      </c>
      <c r="S798" s="1">
        <f>Table2[[#This Row],[x2]]-Table2[[#This Row],[x]]*Table2[[#This Row],[left]]</f>
        <v>-416.16477250000003</v>
      </c>
      <c r="T798" s="1">
        <f>Table2[[#This Row],[y2]]-Table2[[#This Row],[y]]*Table2[[#This Row],[left]]</f>
        <v>56.664524999999998</v>
      </c>
      <c r="U798" s="3">
        <f>Table2[[#This Row],[x2]]+Table2[[#This Row],[x]]*Table2[[#This Row],[dry_line]]</f>
        <v>-413.64652393</v>
      </c>
      <c r="V798" s="3">
        <f>Table2[[#This Row],[y2]]+Table2[[#This Row],[y]]*Table2[[#This Row],[dry_line]]</f>
        <v>55.581790499999997</v>
      </c>
      <c r="W798" s="3">
        <f>Table2[[#This Row],[z2]]+Table2[[#This Row],[z]]*Table2[[#This Row],[dry_line]]</f>
        <v>3.3187000000000002</v>
      </c>
      <c r="X798" s="3">
        <f>-Table2[[#This Row],[right3]]+Table2[[#This Row],[dry_line]]</f>
        <v>-8.7088999999999999</v>
      </c>
      <c r="Y798" s="3">
        <f>Table2[[#This Row],[left]]+Table2[[#This Row],[dry_line]]</f>
        <v>2.7410999999999999</v>
      </c>
    </row>
    <row r="799" spans="1:25" hidden="1" x14ac:dyDescent="0.25">
      <c r="A799">
        <v>797</v>
      </c>
      <c r="B799" t="b">
        <f>AND(Table2[[#This Row],[Row Labels]]&gt;=Sheet5!$J$43,Table2[[#This Row],[Row Labels]]&lt;=Sheet5!$K$43)</f>
        <v>0</v>
      </c>
      <c r="C799">
        <v>-2.4725999999999999</v>
      </c>
      <c r="D799">
        <f>-Table2[[#This Row],[dry_line]]</f>
        <v>2.4725999999999999</v>
      </c>
      <c r="E799">
        <v>-2.5257999999999998</v>
      </c>
      <c r="F799">
        <v>0.91600000000000004</v>
      </c>
      <c r="G799">
        <v>-0.4012</v>
      </c>
      <c r="H799">
        <v>0</v>
      </c>
      <c r="I799">
        <v>-409.40159999999997</v>
      </c>
      <c r="J799">
        <v>59.244599999999998</v>
      </c>
      <c r="K799">
        <v>3.3188</v>
      </c>
      <c r="L799">
        <v>2</v>
      </c>
      <c r="M799">
        <v>3991.09</v>
      </c>
      <c r="N799">
        <f>-Table2[[#This Row],[right3]]</f>
        <v>-6.25</v>
      </c>
      <c r="O799">
        <v>5</v>
      </c>
      <c r="P799">
        <v>6.25</v>
      </c>
      <c r="Q799">
        <f>Table2[[#This Row],[x2]]+Table2[[#This Row],[x]]*Table2[[#This Row],[right3]]</f>
        <v>-403.67659999999995</v>
      </c>
      <c r="R799">
        <f>Table2[[#This Row],[y2]]+Table2[[#This Row],[y]]*Table2[[#This Row],[right3]]</f>
        <v>56.737099999999998</v>
      </c>
      <c r="S799" s="1">
        <f>Table2[[#This Row],[x2]]-Table2[[#This Row],[x]]*Table2[[#This Row],[left]]</f>
        <v>-413.98159999999996</v>
      </c>
      <c r="T799" s="1">
        <f>Table2[[#This Row],[y2]]-Table2[[#This Row],[y]]*Table2[[#This Row],[left]]</f>
        <v>61.250599999999999</v>
      </c>
      <c r="U799" s="3">
        <f>Table2[[#This Row],[x2]]+Table2[[#This Row],[x]]*Table2[[#This Row],[dry_line]]</f>
        <v>-411.66650159999995</v>
      </c>
      <c r="V799" s="3">
        <f>Table2[[#This Row],[y2]]+Table2[[#This Row],[y]]*Table2[[#This Row],[dry_line]]</f>
        <v>60.236607119999995</v>
      </c>
      <c r="W799" s="3">
        <f>Table2[[#This Row],[z2]]+Table2[[#This Row],[z]]*Table2[[#This Row],[dry_line]]</f>
        <v>3.3188</v>
      </c>
      <c r="X799" s="3">
        <f>-Table2[[#This Row],[right3]]+Table2[[#This Row],[dry_line]]</f>
        <v>-8.7225999999999999</v>
      </c>
      <c r="Y799" s="3">
        <f>Table2[[#This Row],[left]]+Table2[[#This Row],[dry_line]]</f>
        <v>2.5274000000000001</v>
      </c>
    </row>
    <row r="800" spans="1:25" hidden="1" x14ac:dyDescent="0.25">
      <c r="A800">
        <v>798</v>
      </c>
      <c r="B800" t="b">
        <f>AND(Table2[[#This Row],[Row Labels]]&gt;=Sheet5!$J$43,Table2[[#This Row],[Row Labels]]&lt;=Sheet5!$K$43)</f>
        <v>0</v>
      </c>
      <c r="C800">
        <v>-2.5234999999999999</v>
      </c>
      <c r="D800">
        <f>-Table2[[#This Row],[dry_line]]</f>
        <v>2.5234999999999999</v>
      </c>
      <c r="E800">
        <v>-2.4910999999999999</v>
      </c>
      <c r="F800">
        <v>0.91410000000000002</v>
      </c>
      <c r="G800">
        <v>-0.40550000000000003</v>
      </c>
      <c r="H800">
        <v>0</v>
      </c>
      <c r="I800">
        <v>-407.32350000000002</v>
      </c>
      <c r="J800">
        <v>63.9529</v>
      </c>
      <c r="K800">
        <v>3.3189000000000002</v>
      </c>
      <c r="L800">
        <v>2</v>
      </c>
      <c r="M800">
        <v>3996.2360000000008</v>
      </c>
      <c r="N800">
        <f>-Table2[[#This Row],[right3]]</f>
        <v>-6.1749999999999998</v>
      </c>
      <c r="O800">
        <v>4.0750000000000002</v>
      </c>
      <c r="P800">
        <v>6.1749999999999998</v>
      </c>
      <c r="Q800">
        <f>Table2[[#This Row],[x2]]+Table2[[#This Row],[x]]*Table2[[#This Row],[right3]]</f>
        <v>-401.67893250000003</v>
      </c>
      <c r="R800">
        <f>Table2[[#This Row],[y2]]+Table2[[#This Row],[y]]*Table2[[#This Row],[right3]]</f>
        <v>61.4489375</v>
      </c>
      <c r="S800" s="1">
        <f>Table2[[#This Row],[x2]]-Table2[[#This Row],[x]]*Table2[[#This Row],[left]]</f>
        <v>-411.04845750000004</v>
      </c>
      <c r="T800" s="1">
        <f>Table2[[#This Row],[y2]]-Table2[[#This Row],[y]]*Table2[[#This Row],[left]]</f>
        <v>65.605312499999997</v>
      </c>
      <c r="U800" s="3">
        <f>Table2[[#This Row],[x2]]+Table2[[#This Row],[x]]*Table2[[#This Row],[dry_line]]</f>
        <v>-409.63023135000003</v>
      </c>
      <c r="V800" s="3">
        <f>Table2[[#This Row],[y2]]+Table2[[#This Row],[y]]*Table2[[#This Row],[dry_line]]</f>
        <v>64.976179250000001</v>
      </c>
      <c r="W800" s="3">
        <f>Table2[[#This Row],[z2]]+Table2[[#This Row],[z]]*Table2[[#This Row],[dry_line]]</f>
        <v>3.3189000000000002</v>
      </c>
      <c r="X800" s="3">
        <f>-Table2[[#This Row],[right3]]+Table2[[#This Row],[dry_line]]</f>
        <v>-8.6984999999999992</v>
      </c>
      <c r="Y800" s="3">
        <f>Table2[[#This Row],[left]]+Table2[[#This Row],[dry_line]]</f>
        <v>1.5515000000000003</v>
      </c>
    </row>
    <row r="801" spans="1:25" hidden="1" x14ac:dyDescent="0.25">
      <c r="A801">
        <v>799</v>
      </c>
      <c r="B801" t="b">
        <f>AND(Table2[[#This Row],[Row Labels]]&gt;=Sheet5!$J$43,Table2[[#This Row],[Row Labels]]&lt;=Sheet5!$K$43)</f>
        <v>0</v>
      </c>
      <c r="C801">
        <v>-2.5651000000000002</v>
      </c>
      <c r="D801">
        <f>-Table2[[#This Row],[dry_line]]</f>
        <v>2.5651000000000002</v>
      </c>
      <c r="E801">
        <v>-2.4552</v>
      </c>
      <c r="F801">
        <v>0.91290000000000004</v>
      </c>
      <c r="G801">
        <v>-0.40820000000000001</v>
      </c>
      <c r="H801">
        <v>0</v>
      </c>
      <c r="I801">
        <v>-405.2561</v>
      </c>
      <c r="J801">
        <v>68.589299999999994</v>
      </c>
      <c r="K801">
        <v>3.3187000000000002</v>
      </c>
      <c r="L801">
        <v>2</v>
      </c>
      <c r="M801">
        <v>4001.3129999999983</v>
      </c>
      <c r="N801">
        <f>-Table2[[#This Row],[right3]]</f>
        <v>-6.15</v>
      </c>
      <c r="O801">
        <v>4.1500000000000004</v>
      </c>
      <c r="P801">
        <v>6.15</v>
      </c>
      <c r="Q801">
        <f>Table2[[#This Row],[x2]]+Table2[[#This Row],[x]]*Table2[[#This Row],[right3]]</f>
        <v>-399.64176500000002</v>
      </c>
      <c r="R801">
        <f>Table2[[#This Row],[y2]]+Table2[[#This Row],[y]]*Table2[[#This Row],[right3]]</f>
        <v>66.078869999999995</v>
      </c>
      <c r="S801" s="1">
        <f>Table2[[#This Row],[x2]]-Table2[[#This Row],[x]]*Table2[[#This Row],[left]]</f>
        <v>-409.04463500000003</v>
      </c>
      <c r="T801" s="1">
        <f>Table2[[#This Row],[y2]]-Table2[[#This Row],[y]]*Table2[[#This Row],[left]]</f>
        <v>70.283329999999992</v>
      </c>
      <c r="U801" s="3">
        <f>Table2[[#This Row],[x2]]+Table2[[#This Row],[x]]*Table2[[#This Row],[dry_line]]</f>
        <v>-407.59777979</v>
      </c>
      <c r="V801" s="3">
        <f>Table2[[#This Row],[y2]]+Table2[[#This Row],[y]]*Table2[[#This Row],[dry_line]]</f>
        <v>69.636373819999989</v>
      </c>
      <c r="W801" s="3">
        <f>Table2[[#This Row],[z2]]+Table2[[#This Row],[z]]*Table2[[#This Row],[dry_line]]</f>
        <v>3.3187000000000002</v>
      </c>
      <c r="X801" s="3">
        <f>-Table2[[#This Row],[right3]]+Table2[[#This Row],[dry_line]]</f>
        <v>-8.7150999999999996</v>
      </c>
      <c r="Y801" s="3">
        <f>Table2[[#This Row],[left]]+Table2[[#This Row],[dry_line]]</f>
        <v>1.5849000000000002</v>
      </c>
    </row>
    <row r="802" spans="1:25" hidden="1" x14ac:dyDescent="0.25">
      <c r="A802">
        <v>800</v>
      </c>
      <c r="B802" t="b">
        <f>AND(Table2[[#This Row],[Row Labels]]&gt;=Sheet5!$J$43,Table2[[#This Row],[Row Labels]]&lt;=Sheet5!$K$43)</f>
        <v>0</v>
      </c>
      <c r="C802">
        <v>-2.593</v>
      </c>
      <c r="D802">
        <f>-Table2[[#This Row],[dry_line]]</f>
        <v>2.593</v>
      </c>
      <c r="E802">
        <v>-2.4224999999999999</v>
      </c>
      <c r="F802">
        <v>0.91259999999999997</v>
      </c>
      <c r="G802">
        <v>-0.4088</v>
      </c>
      <c r="H802">
        <v>0</v>
      </c>
      <c r="I802">
        <v>-403.2088</v>
      </c>
      <c r="J802">
        <v>73.154499999999999</v>
      </c>
      <c r="K802">
        <v>3.3187000000000002</v>
      </c>
      <c r="L802">
        <v>2</v>
      </c>
      <c r="M802">
        <v>4006.3159999999989</v>
      </c>
      <c r="N802">
        <f>-Table2[[#This Row],[right3]]</f>
        <v>-6.2</v>
      </c>
      <c r="O802">
        <v>4.2249999999999996</v>
      </c>
      <c r="P802">
        <v>6.2</v>
      </c>
      <c r="Q802">
        <f>Table2[[#This Row],[x2]]+Table2[[#This Row],[x]]*Table2[[#This Row],[right3]]</f>
        <v>-397.55068</v>
      </c>
      <c r="R802">
        <f>Table2[[#This Row],[y2]]+Table2[[#This Row],[y]]*Table2[[#This Row],[right3]]</f>
        <v>70.61994</v>
      </c>
      <c r="S802" s="1">
        <f>Table2[[#This Row],[x2]]-Table2[[#This Row],[x]]*Table2[[#This Row],[left]]</f>
        <v>-407.06453499999998</v>
      </c>
      <c r="T802" s="1">
        <f>Table2[[#This Row],[y2]]-Table2[[#This Row],[y]]*Table2[[#This Row],[left]]</f>
        <v>74.881680000000003</v>
      </c>
      <c r="U802" s="3">
        <f>Table2[[#This Row],[x2]]+Table2[[#This Row],[x]]*Table2[[#This Row],[dry_line]]</f>
        <v>-405.57517180000002</v>
      </c>
      <c r="V802" s="3">
        <f>Table2[[#This Row],[y2]]+Table2[[#This Row],[y]]*Table2[[#This Row],[dry_line]]</f>
        <v>74.214518400000003</v>
      </c>
      <c r="W802" s="3">
        <f>Table2[[#This Row],[z2]]+Table2[[#This Row],[z]]*Table2[[#This Row],[dry_line]]</f>
        <v>3.3187000000000002</v>
      </c>
      <c r="X802" s="3">
        <f>-Table2[[#This Row],[right3]]+Table2[[#This Row],[dry_line]]</f>
        <v>-8.7929999999999993</v>
      </c>
      <c r="Y802" s="3">
        <f>Table2[[#This Row],[left]]+Table2[[#This Row],[dry_line]]</f>
        <v>1.6319999999999997</v>
      </c>
    </row>
    <row r="803" spans="1:25" hidden="1" x14ac:dyDescent="0.25">
      <c r="A803">
        <v>801</v>
      </c>
      <c r="B803" t="b">
        <f>AND(Table2[[#This Row],[Row Labels]]&gt;=Sheet5!$J$43,Table2[[#This Row],[Row Labels]]&lt;=Sheet5!$K$43)</f>
        <v>0</v>
      </c>
      <c r="C803">
        <v>-2.6069</v>
      </c>
      <c r="D803">
        <f>-Table2[[#This Row],[dry_line]]</f>
        <v>2.6069</v>
      </c>
      <c r="E803">
        <v>-2.3896999999999999</v>
      </c>
      <c r="F803">
        <v>0.91320000000000001</v>
      </c>
      <c r="G803">
        <v>-0.40749999999999997</v>
      </c>
      <c r="H803">
        <v>0</v>
      </c>
      <c r="I803">
        <v>-401.12380000000002</v>
      </c>
      <c r="J803">
        <v>77.813400000000001</v>
      </c>
      <c r="K803">
        <v>3.3188</v>
      </c>
      <c r="L803">
        <v>2</v>
      </c>
      <c r="M803">
        <v>4011.4199999999983</v>
      </c>
      <c r="N803">
        <f>-Table2[[#This Row],[right3]]</f>
        <v>-6.25</v>
      </c>
      <c r="O803">
        <v>4.3250000000000002</v>
      </c>
      <c r="P803">
        <v>6.25</v>
      </c>
      <c r="Q803">
        <f>Table2[[#This Row],[x2]]+Table2[[#This Row],[x]]*Table2[[#This Row],[right3]]</f>
        <v>-395.41630000000004</v>
      </c>
      <c r="R803">
        <f>Table2[[#This Row],[y2]]+Table2[[#This Row],[y]]*Table2[[#This Row],[right3]]</f>
        <v>75.266525000000001</v>
      </c>
      <c r="S803" s="1">
        <f>Table2[[#This Row],[x2]]-Table2[[#This Row],[x]]*Table2[[#This Row],[left]]</f>
        <v>-405.07339000000002</v>
      </c>
      <c r="T803" s="1">
        <f>Table2[[#This Row],[y2]]-Table2[[#This Row],[y]]*Table2[[#This Row],[left]]</f>
        <v>79.575837500000006</v>
      </c>
      <c r="U803" s="3">
        <f>Table2[[#This Row],[x2]]+Table2[[#This Row],[x]]*Table2[[#This Row],[dry_line]]</f>
        <v>-403.50442108000004</v>
      </c>
      <c r="V803" s="3">
        <f>Table2[[#This Row],[y2]]+Table2[[#This Row],[y]]*Table2[[#This Row],[dry_line]]</f>
        <v>78.875711750000008</v>
      </c>
      <c r="W803" s="3">
        <f>Table2[[#This Row],[z2]]+Table2[[#This Row],[z]]*Table2[[#This Row],[dry_line]]</f>
        <v>3.3188</v>
      </c>
      <c r="X803" s="3">
        <f>-Table2[[#This Row],[right3]]+Table2[[#This Row],[dry_line]]</f>
        <v>-8.8568999999999996</v>
      </c>
      <c r="Y803" s="3">
        <f>Table2[[#This Row],[left]]+Table2[[#This Row],[dry_line]]</f>
        <v>1.7181000000000002</v>
      </c>
    </row>
    <row r="804" spans="1:25" hidden="1" x14ac:dyDescent="0.25">
      <c r="A804">
        <v>802</v>
      </c>
      <c r="B804" t="b">
        <f>AND(Table2[[#This Row],[Row Labels]]&gt;=Sheet5!$J$43,Table2[[#This Row],[Row Labels]]&lt;=Sheet5!$K$43)</f>
        <v>0</v>
      </c>
      <c r="C804">
        <v>-2.5914000000000001</v>
      </c>
      <c r="D804">
        <f>-Table2[[#This Row],[dry_line]]</f>
        <v>2.5914000000000001</v>
      </c>
      <c r="E804">
        <v>-2.3609</v>
      </c>
      <c r="F804">
        <v>0.9143</v>
      </c>
      <c r="G804">
        <v>-0.40510000000000002</v>
      </c>
      <c r="H804">
        <v>0</v>
      </c>
      <c r="I804">
        <v>-399.04520000000002</v>
      </c>
      <c r="J804">
        <v>82.4846</v>
      </c>
      <c r="K804">
        <v>3.3187000000000002</v>
      </c>
      <c r="L804">
        <v>2</v>
      </c>
      <c r="M804">
        <v>4016.5329999999994</v>
      </c>
      <c r="N804">
        <f>-Table2[[#This Row],[right3]]</f>
        <v>-6.375</v>
      </c>
      <c r="O804">
        <v>4.375</v>
      </c>
      <c r="P804">
        <v>6.375</v>
      </c>
      <c r="Q804">
        <f>Table2[[#This Row],[x2]]+Table2[[#This Row],[x]]*Table2[[#This Row],[right3]]</f>
        <v>-393.21653750000002</v>
      </c>
      <c r="R804">
        <f>Table2[[#This Row],[y2]]+Table2[[#This Row],[y]]*Table2[[#This Row],[right3]]</f>
        <v>79.902087499999993</v>
      </c>
      <c r="S804" s="1">
        <f>Table2[[#This Row],[x2]]-Table2[[#This Row],[x]]*Table2[[#This Row],[left]]</f>
        <v>-403.04526250000004</v>
      </c>
      <c r="T804" s="1">
        <f>Table2[[#This Row],[y2]]-Table2[[#This Row],[y]]*Table2[[#This Row],[left]]</f>
        <v>84.256912499999999</v>
      </c>
      <c r="U804" s="3">
        <f>Table2[[#This Row],[x2]]+Table2[[#This Row],[x]]*Table2[[#This Row],[dry_line]]</f>
        <v>-401.41451702000001</v>
      </c>
      <c r="V804" s="3">
        <f>Table2[[#This Row],[y2]]+Table2[[#This Row],[y]]*Table2[[#This Row],[dry_line]]</f>
        <v>83.534376140000006</v>
      </c>
      <c r="W804" s="3">
        <f>Table2[[#This Row],[z2]]+Table2[[#This Row],[z]]*Table2[[#This Row],[dry_line]]</f>
        <v>3.3187000000000002</v>
      </c>
      <c r="X804" s="3">
        <f>-Table2[[#This Row],[right3]]+Table2[[#This Row],[dry_line]]</f>
        <v>-8.9664000000000001</v>
      </c>
      <c r="Y804" s="3">
        <f>Table2[[#This Row],[left]]+Table2[[#This Row],[dry_line]]</f>
        <v>1.7835999999999999</v>
      </c>
    </row>
    <row r="805" spans="1:25" hidden="1" x14ac:dyDescent="0.25">
      <c r="A805">
        <v>803</v>
      </c>
      <c r="B805" t="b">
        <f>AND(Table2[[#This Row],[Row Labels]]&gt;=Sheet5!$J$43,Table2[[#This Row],[Row Labels]]&lt;=Sheet5!$K$43)</f>
        <v>0</v>
      </c>
      <c r="C805">
        <v>-2.5331999999999999</v>
      </c>
      <c r="D805">
        <f>-Table2[[#This Row],[dry_line]]</f>
        <v>2.5331999999999999</v>
      </c>
      <c r="E805">
        <v>-2.3346</v>
      </c>
      <c r="F805">
        <v>0.9153</v>
      </c>
      <c r="G805">
        <v>-0.4027</v>
      </c>
      <c r="H805">
        <v>0</v>
      </c>
      <c r="I805">
        <v>-397.01729999999998</v>
      </c>
      <c r="J805">
        <v>87.082400000000007</v>
      </c>
      <c r="K805">
        <v>3.3187000000000002</v>
      </c>
      <c r="L805">
        <v>2</v>
      </c>
      <c r="M805">
        <v>4021.5580000000009</v>
      </c>
      <c r="N805">
        <f>-Table2[[#This Row],[right3]]</f>
        <v>-6.375</v>
      </c>
      <c r="O805">
        <v>4.45</v>
      </c>
      <c r="P805">
        <v>6.375</v>
      </c>
      <c r="Q805">
        <f>Table2[[#This Row],[x2]]+Table2[[#This Row],[x]]*Table2[[#This Row],[right3]]</f>
        <v>-391.18226249999998</v>
      </c>
      <c r="R805">
        <f>Table2[[#This Row],[y2]]+Table2[[#This Row],[y]]*Table2[[#This Row],[right3]]</f>
        <v>84.51518750000001</v>
      </c>
      <c r="S805" s="1">
        <f>Table2[[#This Row],[x2]]-Table2[[#This Row],[x]]*Table2[[#This Row],[left]]</f>
        <v>-401.09038499999997</v>
      </c>
      <c r="T805" s="1">
        <f>Table2[[#This Row],[y2]]-Table2[[#This Row],[y]]*Table2[[#This Row],[left]]</f>
        <v>88.874415000000013</v>
      </c>
      <c r="U805" s="3">
        <f>Table2[[#This Row],[x2]]+Table2[[#This Row],[x]]*Table2[[#This Row],[dry_line]]</f>
        <v>-399.33593795999997</v>
      </c>
      <c r="V805" s="3">
        <f>Table2[[#This Row],[y2]]+Table2[[#This Row],[y]]*Table2[[#This Row],[dry_line]]</f>
        <v>88.102519640000011</v>
      </c>
      <c r="W805" s="3">
        <f>Table2[[#This Row],[z2]]+Table2[[#This Row],[z]]*Table2[[#This Row],[dry_line]]</f>
        <v>3.3187000000000002</v>
      </c>
      <c r="X805" s="3">
        <f>-Table2[[#This Row],[right3]]+Table2[[#This Row],[dry_line]]</f>
        <v>-8.9082000000000008</v>
      </c>
      <c r="Y805" s="3">
        <f>Table2[[#This Row],[left]]+Table2[[#This Row],[dry_line]]</f>
        <v>1.9168000000000003</v>
      </c>
    </row>
    <row r="806" spans="1:25" hidden="1" x14ac:dyDescent="0.25">
      <c r="A806">
        <v>804</v>
      </c>
      <c r="B806" t="b">
        <f>AND(Table2[[#This Row],[Row Labels]]&gt;=Sheet5!$J$43,Table2[[#This Row],[Row Labels]]&lt;=Sheet5!$K$43)</f>
        <v>0</v>
      </c>
      <c r="C806">
        <v>-2.4925000000000002</v>
      </c>
      <c r="D806">
        <f>-Table2[[#This Row],[dry_line]]</f>
        <v>2.4925000000000002</v>
      </c>
      <c r="E806">
        <v>-2.3178000000000001</v>
      </c>
      <c r="F806">
        <v>0.91579999999999995</v>
      </c>
      <c r="G806">
        <v>-0.4017</v>
      </c>
      <c r="H806">
        <v>0</v>
      </c>
      <c r="I806">
        <v>-395.00490000000002</v>
      </c>
      <c r="J806">
        <v>91.667500000000004</v>
      </c>
      <c r="K806">
        <v>3.3187000000000002</v>
      </c>
      <c r="L806">
        <v>2</v>
      </c>
      <c r="M806">
        <v>4026.5649999999987</v>
      </c>
      <c r="N806">
        <f>-Table2[[#This Row],[right3]]</f>
        <v>-6.45</v>
      </c>
      <c r="O806">
        <v>4.5</v>
      </c>
      <c r="P806">
        <v>6.45</v>
      </c>
      <c r="Q806">
        <f>Table2[[#This Row],[x2]]+Table2[[#This Row],[x]]*Table2[[#This Row],[right3]]</f>
        <v>-389.09799000000004</v>
      </c>
      <c r="R806">
        <f>Table2[[#This Row],[y2]]+Table2[[#This Row],[y]]*Table2[[#This Row],[right3]]</f>
        <v>89.076535000000007</v>
      </c>
      <c r="S806" s="1">
        <f>Table2[[#This Row],[x2]]-Table2[[#This Row],[x]]*Table2[[#This Row],[left]]</f>
        <v>-399.12600000000003</v>
      </c>
      <c r="T806" s="1">
        <f>Table2[[#This Row],[y2]]-Table2[[#This Row],[y]]*Table2[[#This Row],[left]]</f>
        <v>93.475149999999999</v>
      </c>
      <c r="U806" s="3">
        <f>Table2[[#This Row],[x2]]+Table2[[#This Row],[x]]*Table2[[#This Row],[dry_line]]</f>
        <v>-397.2875315</v>
      </c>
      <c r="V806" s="3">
        <f>Table2[[#This Row],[y2]]+Table2[[#This Row],[y]]*Table2[[#This Row],[dry_line]]</f>
        <v>92.668737250000007</v>
      </c>
      <c r="W806" s="3">
        <f>Table2[[#This Row],[z2]]+Table2[[#This Row],[z]]*Table2[[#This Row],[dry_line]]</f>
        <v>3.3187000000000002</v>
      </c>
      <c r="X806" s="3">
        <f>-Table2[[#This Row],[right3]]+Table2[[#This Row],[dry_line]]</f>
        <v>-8.9425000000000008</v>
      </c>
      <c r="Y806" s="3">
        <f>Table2[[#This Row],[left]]+Table2[[#This Row],[dry_line]]</f>
        <v>2.0074999999999998</v>
      </c>
    </row>
    <row r="807" spans="1:25" hidden="1" x14ac:dyDescent="0.25">
      <c r="A807">
        <v>805</v>
      </c>
      <c r="B807" t="b">
        <f>AND(Table2[[#This Row],[Row Labels]]&gt;=Sheet5!$J$43,Table2[[#This Row],[Row Labels]]&lt;=Sheet5!$K$43)</f>
        <v>0</v>
      </c>
      <c r="C807">
        <v>-2.472</v>
      </c>
      <c r="D807">
        <f>-Table2[[#This Row],[dry_line]]</f>
        <v>2.472</v>
      </c>
      <c r="E807">
        <v>-2.3188</v>
      </c>
      <c r="F807">
        <v>0.91579999999999995</v>
      </c>
      <c r="G807">
        <v>-0.4017</v>
      </c>
      <c r="H807">
        <v>0</v>
      </c>
      <c r="I807">
        <v>-392.98250000000002</v>
      </c>
      <c r="J807">
        <v>96.281000000000006</v>
      </c>
      <c r="K807">
        <v>3.3188</v>
      </c>
      <c r="L807">
        <v>2</v>
      </c>
      <c r="M807">
        <v>4031.6029999999992</v>
      </c>
      <c r="N807">
        <f>-Table2[[#This Row],[right3]]</f>
        <v>-6.5750000000000002</v>
      </c>
      <c r="O807">
        <v>4.5250000000000004</v>
      </c>
      <c r="P807">
        <v>6.5750000000000002</v>
      </c>
      <c r="Q807">
        <f>Table2[[#This Row],[x2]]+Table2[[#This Row],[x]]*Table2[[#This Row],[right3]]</f>
        <v>-386.96111500000001</v>
      </c>
      <c r="R807">
        <f>Table2[[#This Row],[y2]]+Table2[[#This Row],[y]]*Table2[[#This Row],[right3]]</f>
        <v>93.639822500000008</v>
      </c>
      <c r="S807" s="1">
        <f>Table2[[#This Row],[x2]]-Table2[[#This Row],[x]]*Table2[[#This Row],[left]]</f>
        <v>-397.12649500000003</v>
      </c>
      <c r="T807" s="1">
        <f>Table2[[#This Row],[y2]]-Table2[[#This Row],[y]]*Table2[[#This Row],[left]]</f>
        <v>98.098692500000013</v>
      </c>
      <c r="U807" s="3">
        <f>Table2[[#This Row],[x2]]+Table2[[#This Row],[x]]*Table2[[#This Row],[dry_line]]</f>
        <v>-395.24635760000001</v>
      </c>
      <c r="V807" s="3">
        <f>Table2[[#This Row],[y2]]+Table2[[#This Row],[y]]*Table2[[#This Row],[dry_line]]</f>
        <v>97.274002400000001</v>
      </c>
      <c r="W807" s="3">
        <f>Table2[[#This Row],[z2]]+Table2[[#This Row],[z]]*Table2[[#This Row],[dry_line]]</f>
        <v>3.3188</v>
      </c>
      <c r="X807" s="3">
        <f>-Table2[[#This Row],[right3]]+Table2[[#This Row],[dry_line]]</f>
        <v>-9.0470000000000006</v>
      </c>
      <c r="Y807" s="3">
        <f>Table2[[#This Row],[left]]+Table2[[#This Row],[dry_line]]</f>
        <v>2.0530000000000004</v>
      </c>
    </row>
    <row r="808" spans="1:25" hidden="1" x14ac:dyDescent="0.25">
      <c r="A808">
        <v>806</v>
      </c>
      <c r="B808" t="b">
        <f>AND(Table2[[#This Row],[Row Labels]]&gt;=Sheet5!$J$43,Table2[[#This Row],[Row Labels]]&lt;=Sheet5!$K$43)</f>
        <v>0</v>
      </c>
      <c r="C808">
        <v>-2.4836999999999998</v>
      </c>
      <c r="D808">
        <f>-Table2[[#This Row],[dry_line]]</f>
        <v>2.4836999999999998</v>
      </c>
      <c r="E808">
        <v>-2.3454999999999999</v>
      </c>
      <c r="F808">
        <v>0.91559999999999997</v>
      </c>
      <c r="G808">
        <v>-0.40210000000000001</v>
      </c>
      <c r="H808">
        <v>0</v>
      </c>
      <c r="I808">
        <v>-390.88819999999998</v>
      </c>
      <c r="J808">
        <v>101.05329999999999</v>
      </c>
      <c r="K808">
        <v>3.3188</v>
      </c>
      <c r="L808">
        <v>2</v>
      </c>
      <c r="M808">
        <v>4036.8139999999985</v>
      </c>
      <c r="N808">
        <f>-Table2[[#This Row],[right3]]</f>
        <v>-6.6749999999999998</v>
      </c>
      <c r="O808">
        <v>4.5750000000000002</v>
      </c>
      <c r="P808">
        <v>6.6749999999999998</v>
      </c>
      <c r="Q808">
        <f>Table2[[#This Row],[x2]]+Table2[[#This Row],[x]]*Table2[[#This Row],[right3]]</f>
        <v>-384.77656999999999</v>
      </c>
      <c r="R808">
        <f>Table2[[#This Row],[y2]]+Table2[[#This Row],[y]]*Table2[[#This Row],[right3]]</f>
        <v>98.369282499999997</v>
      </c>
      <c r="S808" s="1">
        <f>Table2[[#This Row],[x2]]-Table2[[#This Row],[x]]*Table2[[#This Row],[left]]</f>
        <v>-395.07706999999999</v>
      </c>
      <c r="T808" s="1">
        <f>Table2[[#This Row],[y2]]-Table2[[#This Row],[y]]*Table2[[#This Row],[left]]</f>
        <v>102.89290749999999</v>
      </c>
      <c r="U808" s="3">
        <f>Table2[[#This Row],[x2]]+Table2[[#This Row],[x]]*Table2[[#This Row],[dry_line]]</f>
        <v>-393.16227571999997</v>
      </c>
      <c r="V808" s="3">
        <f>Table2[[#This Row],[y2]]+Table2[[#This Row],[y]]*Table2[[#This Row],[dry_line]]</f>
        <v>102.05199576999999</v>
      </c>
      <c r="W808" s="3">
        <f>Table2[[#This Row],[z2]]+Table2[[#This Row],[z]]*Table2[[#This Row],[dry_line]]</f>
        <v>3.3188</v>
      </c>
      <c r="X808" s="3">
        <f>-Table2[[#This Row],[right3]]+Table2[[#This Row],[dry_line]]</f>
        <v>-9.1586999999999996</v>
      </c>
      <c r="Y808" s="3">
        <f>Table2[[#This Row],[left]]+Table2[[#This Row],[dry_line]]</f>
        <v>2.0913000000000004</v>
      </c>
    </row>
    <row r="809" spans="1:25" hidden="1" x14ac:dyDescent="0.25">
      <c r="A809">
        <v>807</v>
      </c>
      <c r="B809" t="b">
        <f>AND(Table2[[#This Row],[Row Labels]]&gt;=Sheet5!$J$43,Table2[[#This Row],[Row Labels]]&lt;=Sheet5!$K$43)</f>
        <v>0</v>
      </c>
      <c r="C809">
        <v>-2.5314000000000001</v>
      </c>
      <c r="D809">
        <f>-Table2[[#This Row],[dry_line]]</f>
        <v>2.5314000000000001</v>
      </c>
      <c r="E809">
        <v>-2.3969</v>
      </c>
      <c r="F809">
        <v>0.91590000000000005</v>
      </c>
      <c r="G809">
        <v>-0.40150000000000002</v>
      </c>
      <c r="H809">
        <v>0</v>
      </c>
      <c r="I809">
        <v>-388.82310000000001</v>
      </c>
      <c r="J809">
        <v>105.7514</v>
      </c>
      <c r="K809">
        <v>3.3187000000000002</v>
      </c>
      <c r="L809">
        <v>2</v>
      </c>
      <c r="M809">
        <v>4041.9459999999999</v>
      </c>
      <c r="N809">
        <f>-Table2[[#This Row],[right3]]</f>
        <v>-6.7249999999999996</v>
      </c>
      <c r="O809">
        <v>4.625</v>
      </c>
      <c r="P809">
        <v>6.7249999999999996</v>
      </c>
      <c r="Q809">
        <f>Table2[[#This Row],[x2]]+Table2[[#This Row],[x]]*Table2[[#This Row],[right3]]</f>
        <v>-382.66367250000002</v>
      </c>
      <c r="R809">
        <f>Table2[[#This Row],[y2]]+Table2[[#This Row],[y]]*Table2[[#This Row],[right3]]</f>
        <v>103.05131250000001</v>
      </c>
      <c r="S809" s="1">
        <f>Table2[[#This Row],[x2]]-Table2[[#This Row],[x]]*Table2[[#This Row],[left]]</f>
        <v>-393.05913750000002</v>
      </c>
      <c r="T809" s="1">
        <f>Table2[[#This Row],[y2]]-Table2[[#This Row],[y]]*Table2[[#This Row],[left]]</f>
        <v>107.6083375</v>
      </c>
      <c r="U809" s="3">
        <f>Table2[[#This Row],[x2]]+Table2[[#This Row],[x]]*Table2[[#This Row],[dry_line]]</f>
        <v>-391.14160926</v>
      </c>
      <c r="V809" s="3">
        <f>Table2[[#This Row],[y2]]+Table2[[#This Row],[y]]*Table2[[#This Row],[dry_line]]</f>
        <v>106.7677571</v>
      </c>
      <c r="W809" s="3">
        <f>Table2[[#This Row],[z2]]+Table2[[#This Row],[z]]*Table2[[#This Row],[dry_line]]</f>
        <v>3.3187000000000002</v>
      </c>
      <c r="X809" s="3">
        <f>-Table2[[#This Row],[right3]]+Table2[[#This Row],[dry_line]]</f>
        <v>-9.2563999999999993</v>
      </c>
      <c r="Y809" s="3">
        <f>Table2[[#This Row],[left]]+Table2[[#This Row],[dry_line]]</f>
        <v>2.0935999999999999</v>
      </c>
    </row>
    <row r="810" spans="1:25" hidden="1" x14ac:dyDescent="0.25">
      <c r="A810">
        <v>808</v>
      </c>
      <c r="B810" t="b">
        <f>AND(Table2[[#This Row],[Row Labels]]&gt;=Sheet5!$J$43,Table2[[#This Row],[Row Labels]]&lt;=Sheet5!$K$43)</f>
        <v>0</v>
      </c>
      <c r="C810">
        <v>-2.6013000000000002</v>
      </c>
      <c r="D810">
        <f>-Table2[[#This Row],[dry_line]]</f>
        <v>2.6013000000000002</v>
      </c>
      <c r="E810">
        <v>-2.4559000000000002</v>
      </c>
      <c r="F810">
        <v>0.91710000000000003</v>
      </c>
      <c r="G810">
        <v>-0.39879999999999999</v>
      </c>
      <c r="H810">
        <v>0</v>
      </c>
      <c r="I810">
        <v>-386.79250000000002</v>
      </c>
      <c r="J810">
        <v>110.3963</v>
      </c>
      <c r="K810">
        <v>3.3187000000000002</v>
      </c>
      <c r="L810">
        <v>2</v>
      </c>
      <c r="M810">
        <v>4047.0159999999996</v>
      </c>
      <c r="N810">
        <f>-Table2[[#This Row],[right3]]</f>
        <v>-6.8</v>
      </c>
      <c r="O810">
        <v>4.6749999999999998</v>
      </c>
      <c r="P810">
        <v>6.8</v>
      </c>
      <c r="Q810">
        <f>Table2[[#This Row],[x2]]+Table2[[#This Row],[x]]*Table2[[#This Row],[right3]]</f>
        <v>-380.55622</v>
      </c>
      <c r="R810">
        <f>Table2[[#This Row],[y2]]+Table2[[#This Row],[y]]*Table2[[#This Row],[right3]]</f>
        <v>107.68446</v>
      </c>
      <c r="S810" s="1">
        <f>Table2[[#This Row],[x2]]-Table2[[#This Row],[x]]*Table2[[#This Row],[left]]</f>
        <v>-391.07994250000002</v>
      </c>
      <c r="T810" s="1">
        <f>Table2[[#This Row],[y2]]-Table2[[#This Row],[y]]*Table2[[#This Row],[left]]</f>
        <v>112.26069</v>
      </c>
      <c r="U810" s="3">
        <f>Table2[[#This Row],[x2]]+Table2[[#This Row],[x]]*Table2[[#This Row],[dry_line]]</f>
        <v>-389.17815223000002</v>
      </c>
      <c r="V810" s="3">
        <f>Table2[[#This Row],[y2]]+Table2[[#This Row],[y]]*Table2[[#This Row],[dry_line]]</f>
        <v>111.43369844</v>
      </c>
      <c r="W810" s="3">
        <f>Table2[[#This Row],[z2]]+Table2[[#This Row],[z]]*Table2[[#This Row],[dry_line]]</f>
        <v>3.3187000000000002</v>
      </c>
      <c r="X810" s="3">
        <f>-Table2[[#This Row],[right3]]+Table2[[#This Row],[dry_line]]</f>
        <v>-9.4012999999999991</v>
      </c>
      <c r="Y810" s="3">
        <f>Table2[[#This Row],[left]]+Table2[[#This Row],[dry_line]]</f>
        <v>2.0736999999999997</v>
      </c>
    </row>
    <row r="811" spans="1:25" hidden="1" x14ac:dyDescent="0.25">
      <c r="A811">
        <v>809</v>
      </c>
      <c r="B811" t="b">
        <f>AND(Table2[[#This Row],[Row Labels]]&gt;=Sheet5!$J$43,Table2[[#This Row],[Row Labels]]&lt;=Sheet5!$K$43)</f>
        <v>0</v>
      </c>
      <c r="C811">
        <v>-2.6787000000000001</v>
      </c>
      <c r="D811">
        <f>-Table2[[#This Row],[dry_line]]</f>
        <v>2.6787000000000001</v>
      </c>
      <c r="E811">
        <v>-2.5070000000000001</v>
      </c>
      <c r="F811">
        <v>0.91859999999999997</v>
      </c>
      <c r="G811">
        <v>-0.3952</v>
      </c>
      <c r="H811">
        <v>0</v>
      </c>
      <c r="I811">
        <v>-384.77229999999997</v>
      </c>
      <c r="J811">
        <v>115.0671</v>
      </c>
      <c r="K811">
        <v>3.3187000000000002</v>
      </c>
      <c r="L811">
        <v>2</v>
      </c>
      <c r="M811">
        <v>4052.1039999999994</v>
      </c>
      <c r="N811">
        <f>-Table2[[#This Row],[right3]]</f>
        <v>-6.85</v>
      </c>
      <c r="O811">
        <v>4.7</v>
      </c>
      <c r="P811">
        <v>6.85</v>
      </c>
      <c r="Q811">
        <f>Table2[[#This Row],[x2]]+Table2[[#This Row],[x]]*Table2[[#This Row],[right3]]</f>
        <v>-378.47988999999995</v>
      </c>
      <c r="R811">
        <f>Table2[[#This Row],[y2]]+Table2[[#This Row],[y]]*Table2[[#This Row],[right3]]</f>
        <v>112.35997999999999</v>
      </c>
      <c r="S811" s="1">
        <f>Table2[[#This Row],[x2]]-Table2[[#This Row],[x]]*Table2[[#This Row],[left]]</f>
        <v>-389.08972</v>
      </c>
      <c r="T811" s="1">
        <f>Table2[[#This Row],[y2]]-Table2[[#This Row],[y]]*Table2[[#This Row],[left]]</f>
        <v>116.92453999999999</v>
      </c>
      <c r="U811" s="3">
        <f>Table2[[#This Row],[x2]]+Table2[[#This Row],[x]]*Table2[[#This Row],[dry_line]]</f>
        <v>-387.23295381999998</v>
      </c>
      <c r="V811" s="3">
        <f>Table2[[#This Row],[y2]]+Table2[[#This Row],[y]]*Table2[[#This Row],[dry_line]]</f>
        <v>116.12572224</v>
      </c>
      <c r="W811" s="3">
        <f>Table2[[#This Row],[z2]]+Table2[[#This Row],[z]]*Table2[[#This Row],[dry_line]]</f>
        <v>3.3187000000000002</v>
      </c>
      <c r="X811" s="3">
        <f>-Table2[[#This Row],[right3]]+Table2[[#This Row],[dry_line]]</f>
        <v>-9.5287000000000006</v>
      </c>
      <c r="Y811" s="3">
        <f>Table2[[#This Row],[left]]+Table2[[#This Row],[dry_line]]</f>
        <v>2.0213000000000001</v>
      </c>
    </row>
    <row r="812" spans="1:25" hidden="1" x14ac:dyDescent="0.25">
      <c r="A812">
        <v>810</v>
      </c>
      <c r="B812" t="b">
        <f>AND(Table2[[#This Row],[Row Labels]]&gt;=Sheet5!$J$43,Table2[[#This Row],[Row Labels]]&lt;=Sheet5!$K$43)</f>
        <v>0</v>
      </c>
      <c r="C812">
        <v>-2.7458</v>
      </c>
      <c r="D812">
        <f>-Table2[[#This Row],[dry_line]]</f>
        <v>2.7458</v>
      </c>
      <c r="E812">
        <v>-2.5421</v>
      </c>
      <c r="F812">
        <v>0.91979999999999995</v>
      </c>
      <c r="G812">
        <v>-0.39240000000000003</v>
      </c>
      <c r="H812">
        <v>0</v>
      </c>
      <c r="I812">
        <v>-382.7636</v>
      </c>
      <c r="J812">
        <v>119.7616</v>
      </c>
      <c r="K812">
        <v>3.3188</v>
      </c>
      <c r="L812">
        <v>2</v>
      </c>
      <c r="M812">
        <v>4057.2109999999993</v>
      </c>
      <c r="N812">
        <f>-Table2[[#This Row],[right3]]</f>
        <v>-6.9749999999999996</v>
      </c>
      <c r="O812">
        <v>4.7</v>
      </c>
      <c r="P812">
        <v>6.9749999999999996</v>
      </c>
      <c r="Q812">
        <f>Table2[[#This Row],[x2]]+Table2[[#This Row],[x]]*Table2[[#This Row],[right3]]</f>
        <v>-376.34799499999997</v>
      </c>
      <c r="R812">
        <f>Table2[[#This Row],[y2]]+Table2[[#This Row],[y]]*Table2[[#This Row],[right3]]</f>
        <v>117.02461</v>
      </c>
      <c r="S812" s="1">
        <f>Table2[[#This Row],[x2]]-Table2[[#This Row],[x]]*Table2[[#This Row],[left]]</f>
        <v>-387.08665999999999</v>
      </c>
      <c r="T812" s="1">
        <f>Table2[[#This Row],[y2]]-Table2[[#This Row],[y]]*Table2[[#This Row],[left]]</f>
        <v>121.60588</v>
      </c>
      <c r="U812" s="3">
        <f>Table2[[#This Row],[x2]]+Table2[[#This Row],[x]]*Table2[[#This Row],[dry_line]]</f>
        <v>-385.28918684000001</v>
      </c>
      <c r="V812" s="3">
        <f>Table2[[#This Row],[y2]]+Table2[[#This Row],[y]]*Table2[[#This Row],[dry_line]]</f>
        <v>120.83905192</v>
      </c>
      <c r="W812" s="3">
        <f>Table2[[#This Row],[z2]]+Table2[[#This Row],[z]]*Table2[[#This Row],[dry_line]]</f>
        <v>3.3188</v>
      </c>
      <c r="X812" s="3">
        <f>-Table2[[#This Row],[right3]]+Table2[[#This Row],[dry_line]]</f>
        <v>-9.7208000000000006</v>
      </c>
      <c r="Y812" s="3">
        <f>Table2[[#This Row],[left]]+Table2[[#This Row],[dry_line]]</f>
        <v>1.9542000000000002</v>
      </c>
    </row>
    <row r="813" spans="1:25" hidden="1" x14ac:dyDescent="0.25">
      <c r="A813">
        <v>811</v>
      </c>
      <c r="B813" t="b">
        <f>AND(Table2[[#This Row],[Row Labels]]&gt;=Sheet5!$J$43,Table2[[#This Row],[Row Labels]]&lt;=Sheet5!$K$43)</f>
        <v>0</v>
      </c>
      <c r="C813">
        <v>-2.7951000000000001</v>
      </c>
      <c r="D813">
        <f>-Table2[[#This Row],[dry_line]]</f>
        <v>2.7951000000000001</v>
      </c>
      <c r="E813">
        <v>-2.5621</v>
      </c>
      <c r="F813">
        <v>0.9204</v>
      </c>
      <c r="G813">
        <v>-0.39100000000000001</v>
      </c>
      <c r="H813">
        <v>0</v>
      </c>
      <c r="I813">
        <v>-380.75799999999998</v>
      </c>
      <c r="J813">
        <v>124.4755</v>
      </c>
      <c r="K813">
        <v>3.3188</v>
      </c>
      <c r="L813">
        <v>2</v>
      </c>
      <c r="M813">
        <v>4062.3329999999987</v>
      </c>
      <c r="N813">
        <f>-Table2[[#This Row],[right3]]</f>
        <v>-7.1</v>
      </c>
      <c r="O813">
        <v>4.7</v>
      </c>
      <c r="P813">
        <v>7.1</v>
      </c>
      <c r="Q813">
        <f>Table2[[#This Row],[x2]]+Table2[[#This Row],[x]]*Table2[[#This Row],[right3]]</f>
        <v>-374.22316000000001</v>
      </c>
      <c r="R813">
        <f>Table2[[#This Row],[y2]]+Table2[[#This Row],[y]]*Table2[[#This Row],[right3]]</f>
        <v>121.6994</v>
      </c>
      <c r="S813" s="1">
        <f>Table2[[#This Row],[x2]]-Table2[[#This Row],[x]]*Table2[[#This Row],[left]]</f>
        <v>-385.08387999999997</v>
      </c>
      <c r="T813" s="1">
        <f>Table2[[#This Row],[y2]]-Table2[[#This Row],[y]]*Table2[[#This Row],[left]]</f>
        <v>126.31319999999999</v>
      </c>
      <c r="U813" s="3">
        <f>Table2[[#This Row],[x2]]+Table2[[#This Row],[x]]*Table2[[#This Row],[dry_line]]</f>
        <v>-383.33061003999995</v>
      </c>
      <c r="V813" s="3">
        <f>Table2[[#This Row],[y2]]+Table2[[#This Row],[y]]*Table2[[#This Row],[dry_line]]</f>
        <v>125.5683841</v>
      </c>
      <c r="W813" s="3">
        <f>Table2[[#This Row],[z2]]+Table2[[#This Row],[z]]*Table2[[#This Row],[dry_line]]</f>
        <v>3.3188</v>
      </c>
      <c r="X813" s="3">
        <f>-Table2[[#This Row],[right3]]+Table2[[#This Row],[dry_line]]</f>
        <v>-9.8950999999999993</v>
      </c>
      <c r="Y813" s="3">
        <f>Table2[[#This Row],[left]]+Table2[[#This Row],[dry_line]]</f>
        <v>1.9049</v>
      </c>
    </row>
    <row r="814" spans="1:25" hidden="1" x14ac:dyDescent="0.25">
      <c r="A814">
        <v>812</v>
      </c>
      <c r="B814" t="b">
        <f>AND(Table2[[#This Row],[Row Labels]]&gt;=Sheet5!$J$43,Table2[[#This Row],[Row Labels]]&lt;=Sheet5!$K$43)</f>
        <v>0</v>
      </c>
      <c r="C814">
        <v>-2.8344999999999998</v>
      </c>
      <c r="D814">
        <f>-Table2[[#This Row],[dry_line]]</f>
        <v>2.8344999999999998</v>
      </c>
      <c r="E814">
        <v>-2.5642999999999998</v>
      </c>
      <c r="F814">
        <v>0.92059999999999997</v>
      </c>
      <c r="G814">
        <v>-0.39040000000000002</v>
      </c>
      <c r="H814">
        <v>0</v>
      </c>
      <c r="I814">
        <v>-378.78539999999998</v>
      </c>
      <c r="J814">
        <v>129.12610000000001</v>
      </c>
      <c r="K814">
        <v>3.3188</v>
      </c>
      <c r="L814">
        <v>2</v>
      </c>
      <c r="M814">
        <v>4067.3849999999984</v>
      </c>
      <c r="N814">
        <f>-Table2[[#This Row],[right3]]</f>
        <v>-7.2</v>
      </c>
      <c r="O814">
        <v>4.6749999999999998</v>
      </c>
      <c r="P814">
        <v>7.2</v>
      </c>
      <c r="Q814">
        <f>Table2[[#This Row],[x2]]+Table2[[#This Row],[x]]*Table2[[#This Row],[right3]]</f>
        <v>-372.15708000000001</v>
      </c>
      <c r="R814">
        <f>Table2[[#This Row],[y2]]+Table2[[#This Row],[y]]*Table2[[#This Row],[right3]]</f>
        <v>126.31522000000001</v>
      </c>
      <c r="S814" s="1">
        <f>Table2[[#This Row],[x2]]-Table2[[#This Row],[x]]*Table2[[#This Row],[left]]</f>
        <v>-383.08920499999999</v>
      </c>
      <c r="T814" s="1">
        <f>Table2[[#This Row],[y2]]-Table2[[#This Row],[y]]*Table2[[#This Row],[left]]</f>
        <v>130.95122000000001</v>
      </c>
      <c r="U814" s="3">
        <f>Table2[[#This Row],[x2]]+Table2[[#This Row],[x]]*Table2[[#This Row],[dry_line]]</f>
        <v>-381.39484069999997</v>
      </c>
      <c r="V814" s="3">
        <f>Table2[[#This Row],[y2]]+Table2[[#This Row],[y]]*Table2[[#This Row],[dry_line]]</f>
        <v>130.23268880000001</v>
      </c>
      <c r="W814" s="3">
        <f>Table2[[#This Row],[z2]]+Table2[[#This Row],[z]]*Table2[[#This Row],[dry_line]]</f>
        <v>3.3188</v>
      </c>
      <c r="X814" s="3">
        <f>-Table2[[#This Row],[right3]]+Table2[[#This Row],[dry_line]]</f>
        <v>-10.0345</v>
      </c>
      <c r="Y814" s="3">
        <f>Table2[[#This Row],[left]]+Table2[[#This Row],[dry_line]]</f>
        <v>1.8405</v>
      </c>
    </row>
    <row r="815" spans="1:25" hidden="1" x14ac:dyDescent="0.25">
      <c r="A815">
        <v>813</v>
      </c>
      <c r="B815" t="b">
        <f>AND(Table2[[#This Row],[Row Labels]]&gt;=Sheet5!$J$43,Table2[[#This Row],[Row Labels]]&lt;=Sheet5!$K$43)</f>
        <v>0</v>
      </c>
      <c r="C815">
        <v>-2.8610000000000002</v>
      </c>
      <c r="D815">
        <f>-Table2[[#This Row],[dry_line]]</f>
        <v>2.8610000000000002</v>
      </c>
      <c r="E815">
        <v>-2.5508000000000002</v>
      </c>
      <c r="F815">
        <v>0.9204</v>
      </c>
      <c r="G815">
        <v>-0.39090000000000003</v>
      </c>
      <c r="H815">
        <v>0</v>
      </c>
      <c r="I815">
        <v>-376.76029999999997</v>
      </c>
      <c r="J815">
        <v>133.9032</v>
      </c>
      <c r="K815">
        <v>3.3188</v>
      </c>
      <c r="L815">
        <v>2</v>
      </c>
      <c r="M815">
        <v>4072.5740000000005</v>
      </c>
      <c r="N815">
        <f>-Table2[[#This Row],[right3]]</f>
        <v>-7.3250000000000002</v>
      </c>
      <c r="O815">
        <v>4.6500000000000004</v>
      </c>
      <c r="P815">
        <v>7.3250000000000002</v>
      </c>
      <c r="Q815">
        <f>Table2[[#This Row],[x2]]+Table2[[#This Row],[x]]*Table2[[#This Row],[right3]]</f>
        <v>-370.01836999999995</v>
      </c>
      <c r="R815">
        <f>Table2[[#This Row],[y2]]+Table2[[#This Row],[y]]*Table2[[#This Row],[right3]]</f>
        <v>131.03985750000001</v>
      </c>
      <c r="S815" s="1">
        <f>Table2[[#This Row],[x2]]-Table2[[#This Row],[x]]*Table2[[#This Row],[left]]</f>
        <v>-381.04015999999996</v>
      </c>
      <c r="T815" s="1">
        <f>Table2[[#This Row],[y2]]-Table2[[#This Row],[y]]*Table2[[#This Row],[left]]</f>
        <v>135.72088500000001</v>
      </c>
      <c r="U815" s="3">
        <f>Table2[[#This Row],[x2]]+Table2[[#This Row],[x]]*Table2[[#This Row],[dry_line]]</f>
        <v>-379.39356439999995</v>
      </c>
      <c r="V815" s="3">
        <f>Table2[[#This Row],[y2]]+Table2[[#This Row],[y]]*Table2[[#This Row],[dry_line]]</f>
        <v>135.02156489999999</v>
      </c>
      <c r="W815" s="3">
        <f>Table2[[#This Row],[z2]]+Table2[[#This Row],[z]]*Table2[[#This Row],[dry_line]]</f>
        <v>3.3188</v>
      </c>
      <c r="X815" s="3">
        <f>-Table2[[#This Row],[right3]]+Table2[[#This Row],[dry_line]]</f>
        <v>-10.186</v>
      </c>
      <c r="Y815" s="3">
        <f>Table2[[#This Row],[left]]+Table2[[#This Row],[dry_line]]</f>
        <v>1.7890000000000001</v>
      </c>
    </row>
    <row r="816" spans="1:25" hidden="1" x14ac:dyDescent="0.25">
      <c r="A816">
        <v>814</v>
      </c>
      <c r="B816" t="b">
        <f>AND(Table2[[#This Row],[Row Labels]]&gt;=Sheet5!$J$43,Table2[[#This Row],[Row Labels]]&lt;=Sheet5!$K$43)</f>
        <v>0</v>
      </c>
      <c r="C816">
        <v>-2.8778999999999999</v>
      </c>
      <c r="D816">
        <f>-Table2[[#This Row],[dry_line]]</f>
        <v>2.8778999999999999</v>
      </c>
      <c r="E816">
        <v>-2.5305</v>
      </c>
      <c r="F816">
        <v>0.91990000000000005</v>
      </c>
      <c r="G816">
        <v>-0.39219999999999999</v>
      </c>
      <c r="H816">
        <v>0</v>
      </c>
      <c r="I816">
        <v>-374.78100000000001</v>
      </c>
      <c r="J816">
        <v>138.55430000000001</v>
      </c>
      <c r="K816">
        <v>3.3188</v>
      </c>
      <c r="L816">
        <v>2</v>
      </c>
      <c r="M816">
        <v>4077.6290000000008</v>
      </c>
      <c r="N816">
        <f>-Table2[[#This Row],[right3]]</f>
        <v>-7.4</v>
      </c>
      <c r="O816">
        <v>4.6500000000000004</v>
      </c>
      <c r="P816">
        <v>7.4</v>
      </c>
      <c r="Q816">
        <f>Table2[[#This Row],[x2]]+Table2[[#This Row],[x]]*Table2[[#This Row],[right3]]</f>
        <v>-367.97374000000002</v>
      </c>
      <c r="R816">
        <f>Table2[[#This Row],[y2]]+Table2[[#This Row],[y]]*Table2[[#This Row],[right3]]</f>
        <v>135.65202000000002</v>
      </c>
      <c r="S816" s="1">
        <f>Table2[[#This Row],[x2]]-Table2[[#This Row],[x]]*Table2[[#This Row],[left]]</f>
        <v>-379.05853500000001</v>
      </c>
      <c r="T816" s="1">
        <f>Table2[[#This Row],[y2]]-Table2[[#This Row],[y]]*Table2[[#This Row],[left]]</f>
        <v>140.37803000000002</v>
      </c>
      <c r="U816" s="3">
        <f>Table2[[#This Row],[x2]]+Table2[[#This Row],[x]]*Table2[[#This Row],[dry_line]]</f>
        <v>-377.42838021</v>
      </c>
      <c r="V816" s="3">
        <f>Table2[[#This Row],[y2]]+Table2[[#This Row],[y]]*Table2[[#This Row],[dry_line]]</f>
        <v>139.68301238000001</v>
      </c>
      <c r="W816" s="3">
        <f>Table2[[#This Row],[z2]]+Table2[[#This Row],[z]]*Table2[[#This Row],[dry_line]]</f>
        <v>3.3188</v>
      </c>
      <c r="X816" s="3">
        <f>-Table2[[#This Row],[right3]]+Table2[[#This Row],[dry_line]]</f>
        <v>-10.277900000000001</v>
      </c>
      <c r="Y816" s="3">
        <f>Table2[[#This Row],[left]]+Table2[[#This Row],[dry_line]]</f>
        <v>1.7721000000000005</v>
      </c>
    </row>
    <row r="817" spans="1:25" hidden="1" x14ac:dyDescent="0.25">
      <c r="A817">
        <v>815</v>
      </c>
      <c r="B817" t="b">
        <f>AND(Table2[[#This Row],[Row Labels]]&gt;=Sheet5!$J$43,Table2[[#This Row],[Row Labels]]&lt;=Sheet5!$K$43)</f>
        <v>0</v>
      </c>
      <c r="C817">
        <v>-2.8791000000000002</v>
      </c>
      <c r="D817">
        <f>-Table2[[#This Row],[dry_line]]</f>
        <v>2.8791000000000002</v>
      </c>
      <c r="E817">
        <v>-2.5038999999999998</v>
      </c>
      <c r="F817">
        <v>0.91979999999999995</v>
      </c>
      <c r="G817">
        <v>-0.39250000000000002</v>
      </c>
      <c r="H817">
        <v>0</v>
      </c>
      <c r="I817">
        <v>-372.61689999999999</v>
      </c>
      <c r="J817">
        <v>143.62260000000001</v>
      </c>
      <c r="K817">
        <v>3.3188</v>
      </c>
      <c r="L817">
        <v>2</v>
      </c>
      <c r="M817">
        <v>4083.1399999999994</v>
      </c>
      <c r="N817">
        <f>-Table2[[#This Row],[right3]]</f>
        <v>-7.4749999999999996</v>
      </c>
      <c r="O817">
        <v>4.6500000000000004</v>
      </c>
      <c r="P817">
        <v>7.4749999999999996</v>
      </c>
      <c r="Q817">
        <f>Table2[[#This Row],[x2]]+Table2[[#This Row],[x]]*Table2[[#This Row],[right3]]</f>
        <v>-365.74139500000001</v>
      </c>
      <c r="R817">
        <f>Table2[[#This Row],[y2]]+Table2[[#This Row],[y]]*Table2[[#This Row],[right3]]</f>
        <v>140.68866249999999</v>
      </c>
      <c r="S817" s="1">
        <f>Table2[[#This Row],[x2]]-Table2[[#This Row],[x]]*Table2[[#This Row],[left]]</f>
        <v>-376.89396999999997</v>
      </c>
      <c r="T817" s="1">
        <f>Table2[[#This Row],[y2]]-Table2[[#This Row],[y]]*Table2[[#This Row],[left]]</f>
        <v>145.44772500000002</v>
      </c>
      <c r="U817" s="3">
        <f>Table2[[#This Row],[x2]]+Table2[[#This Row],[x]]*Table2[[#This Row],[dry_line]]</f>
        <v>-375.26509618</v>
      </c>
      <c r="V817" s="3">
        <f>Table2[[#This Row],[y2]]+Table2[[#This Row],[y]]*Table2[[#This Row],[dry_line]]</f>
        <v>144.75264675</v>
      </c>
      <c r="W817" s="3">
        <f>Table2[[#This Row],[z2]]+Table2[[#This Row],[z]]*Table2[[#This Row],[dry_line]]</f>
        <v>3.3188</v>
      </c>
      <c r="X817" s="3">
        <f>-Table2[[#This Row],[right3]]+Table2[[#This Row],[dry_line]]</f>
        <v>-10.354099999999999</v>
      </c>
      <c r="Y817" s="3">
        <f>Table2[[#This Row],[left]]+Table2[[#This Row],[dry_line]]</f>
        <v>1.7709000000000001</v>
      </c>
    </row>
    <row r="818" spans="1:25" hidden="1" x14ac:dyDescent="0.25">
      <c r="A818">
        <v>816</v>
      </c>
      <c r="B818" t="b">
        <f>AND(Table2[[#This Row],[Row Labels]]&gt;=Sheet5!$J$43,Table2[[#This Row],[Row Labels]]&lt;=Sheet5!$K$43)</f>
        <v>0</v>
      </c>
      <c r="C818">
        <v>-2.8694999999999999</v>
      </c>
      <c r="D818">
        <f>-Table2[[#This Row],[dry_line]]</f>
        <v>2.8694999999999999</v>
      </c>
      <c r="E818">
        <v>-2.4721000000000002</v>
      </c>
      <c r="F818">
        <v>0.92030000000000001</v>
      </c>
      <c r="G818">
        <v>-0.39129999999999998</v>
      </c>
      <c r="H818">
        <v>0</v>
      </c>
      <c r="I818">
        <v>-370.63249999999999</v>
      </c>
      <c r="J818">
        <v>148.2765</v>
      </c>
      <c r="K818">
        <v>3.3187000000000002</v>
      </c>
      <c r="L818">
        <v>2</v>
      </c>
      <c r="M818">
        <v>4088.1990000000005</v>
      </c>
      <c r="N818">
        <f>-Table2[[#This Row],[right3]]</f>
        <v>-7.55</v>
      </c>
      <c r="O818">
        <v>4.6500000000000004</v>
      </c>
      <c r="P818">
        <v>7.55</v>
      </c>
      <c r="Q818">
        <f>Table2[[#This Row],[x2]]+Table2[[#This Row],[x]]*Table2[[#This Row],[right3]]</f>
        <v>-363.684235</v>
      </c>
      <c r="R818">
        <f>Table2[[#This Row],[y2]]+Table2[[#This Row],[y]]*Table2[[#This Row],[right3]]</f>
        <v>145.32218499999999</v>
      </c>
      <c r="S818" s="1">
        <f>Table2[[#This Row],[x2]]-Table2[[#This Row],[x]]*Table2[[#This Row],[left]]</f>
        <v>-374.91189500000002</v>
      </c>
      <c r="T818" s="1">
        <f>Table2[[#This Row],[y2]]-Table2[[#This Row],[y]]*Table2[[#This Row],[left]]</f>
        <v>150.096045</v>
      </c>
      <c r="U818" s="3">
        <f>Table2[[#This Row],[x2]]+Table2[[#This Row],[x]]*Table2[[#This Row],[dry_line]]</f>
        <v>-373.27330085</v>
      </c>
      <c r="V818" s="3">
        <f>Table2[[#This Row],[y2]]+Table2[[#This Row],[y]]*Table2[[#This Row],[dry_line]]</f>
        <v>149.39933535</v>
      </c>
      <c r="W818" s="3">
        <f>Table2[[#This Row],[z2]]+Table2[[#This Row],[z]]*Table2[[#This Row],[dry_line]]</f>
        <v>3.3187000000000002</v>
      </c>
      <c r="X818" s="3">
        <f>-Table2[[#This Row],[right3]]+Table2[[#This Row],[dry_line]]</f>
        <v>-10.419499999999999</v>
      </c>
      <c r="Y818" s="3">
        <f>Table2[[#This Row],[left]]+Table2[[#This Row],[dry_line]]</f>
        <v>1.7805000000000004</v>
      </c>
    </row>
    <row r="819" spans="1:25" hidden="1" x14ac:dyDescent="0.25">
      <c r="A819">
        <v>817</v>
      </c>
      <c r="B819" t="b">
        <f>AND(Table2[[#This Row],[Row Labels]]&gt;=Sheet5!$J$43,Table2[[#This Row],[Row Labels]]&lt;=Sheet5!$K$43)</f>
        <v>0</v>
      </c>
      <c r="C819">
        <v>-2.8582000000000001</v>
      </c>
      <c r="D819">
        <f>-Table2[[#This Row],[dry_line]]</f>
        <v>2.8582000000000001</v>
      </c>
      <c r="E819">
        <v>-2.4325000000000001</v>
      </c>
      <c r="F819">
        <v>0.92090000000000005</v>
      </c>
      <c r="G819">
        <v>-0.38990000000000002</v>
      </c>
      <c r="H819">
        <v>0</v>
      </c>
      <c r="I819">
        <v>-368.60180000000003</v>
      </c>
      <c r="J819">
        <v>153.0652</v>
      </c>
      <c r="K819">
        <v>3.3187000000000002</v>
      </c>
      <c r="L819">
        <v>2</v>
      </c>
      <c r="M819">
        <v>4093.4000000000015</v>
      </c>
      <c r="N819">
        <f>-Table2[[#This Row],[right3]]</f>
        <v>-7.625</v>
      </c>
      <c r="O819">
        <v>4.6500000000000004</v>
      </c>
      <c r="P819">
        <v>7.625</v>
      </c>
      <c r="Q819">
        <f>Table2[[#This Row],[x2]]+Table2[[#This Row],[x]]*Table2[[#This Row],[right3]]</f>
        <v>-361.57993750000003</v>
      </c>
      <c r="R819">
        <f>Table2[[#This Row],[y2]]+Table2[[#This Row],[y]]*Table2[[#This Row],[right3]]</f>
        <v>150.09221250000002</v>
      </c>
      <c r="S819" s="1">
        <f>Table2[[#This Row],[x2]]-Table2[[#This Row],[x]]*Table2[[#This Row],[left]]</f>
        <v>-372.88398500000005</v>
      </c>
      <c r="T819" s="1">
        <f>Table2[[#This Row],[y2]]-Table2[[#This Row],[y]]*Table2[[#This Row],[left]]</f>
        <v>154.87823500000002</v>
      </c>
      <c r="U819" s="3">
        <f>Table2[[#This Row],[x2]]+Table2[[#This Row],[x]]*Table2[[#This Row],[dry_line]]</f>
        <v>-371.23391638000004</v>
      </c>
      <c r="V819" s="3">
        <f>Table2[[#This Row],[y2]]+Table2[[#This Row],[y]]*Table2[[#This Row],[dry_line]]</f>
        <v>154.17961217999999</v>
      </c>
      <c r="W819" s="3">
        <f>Table2[[#This Row],[z2]]+Table2[[#This Row],[z]]*Table2[[#This Row],[dry_line]]</f>
        <v>3.3187000000000002</v>
      </c>
      <c r="X819" s="3">
        <f>-Table2[[#This Row],[right3]]+Table2[[#This Row],[dry_line]]</f>
        <v>-10.4832</v>
      </c>
      <c r="Y819" s="3">
        <f>Table2[[#This Row],[left]]+Table2[[#This Row],[dry_line]]</f>
        <v>1.7918000000000003</v>
      </c>
    </row>
    <row r="820" spans="1:25" hidden="1" x14ac:dyDescent="0.25">
      <c r="A820">
        <v>818</v>
      </c>
      <c r="B820" t="b">
        <f>AND(Table2[[#This Row],[Row Labels]]&gt;=Sheet5!$J$43,Table2[[#This Row],[Row Labels]]&lt;=Sheet5!$K$43)</f>
        <v>0</v>
      </c>
      <c r="C820">
        <v>-2.8504</v>
      </c>
      <c r="D820">
        <f>-Table2[[#This Row],[dry_line]]</f>
        <v>2.8504</v>
      </c>
      <c r="E820">
        <v>-2.4022999999999999</v>
      </c>
      <c r="F820">
        <v>0.92110000000000003</v>
      </c>
      <c r="G820">
        <v>-0.38940000000000002</v>
      </c>
      <c r="H820">
        <v>0</v>
      </c>
      <c r="I820">
        <v>-366.63220000000001</v>
      </c>
      <c r="J820">
        <v>157.72460000000001</v>
      </c>
      <c r="K820">
        <v>3.3188</v>
      </c>
      <c r="L820">
        <v>2</v>
      </c>
      <c r="M820">
        <v>4098.4589999999989</v>
      </c>
      <c r="N820">
        <f>-Table2[[#This Row],[right3]]</f>
        <v>-7.75</v>
      </c>
      <c r="O820">
        <v>4.625</v>
      </c>
      <c r="P820">
        <v>7.75</v>
      </c>
      <c r="Q820">
        <f>Table2[[#This Row],[x2]]+Table2[[#This Row],[x]]*Table2[[#This Row],[right3]]</f>
        <v>-359.493675</v>
      </c>
      <c r="R820">
        <f>Table2[[#This Row],[y2]]+Table2[[#This Row],[y]]*Table2[[#This Row],[right3]]</f>
        <v>154.70675</v>
      </c>
      <c r="S820" s="1">
        <f>Table2[[#This Row],[x2]]-Table2[[#This Row],[x]]*Table2[[#This Row],[left]]</f>
        <v>-370.89228750000001</v>
      </c>
      <c r="T820" s="1">
        <f>Table2[[#This Row],[y2]]-Table2[[#This Row],[y]]*Table2[[#This Row],[left]]</f>
        <v>159.525575</v>
      </c>
      <c r="U820" s="3">
        <f>Table2[[#This Row],[x2]]+Table2[[#This Row],[x]]*Table2[[#This Row],[dry_line]]</f>
        <v>-369.25770344</v>
      </c>
      <c r="V820" s="3">
        <f>Table2[[#This Row],[y2]]+Table2[[#This Row],[y]]*Table2[[#This Row],[dry_line]]</f>
        <v>158.83454576</v>
      </c>
      <c r="W820" s="3">
        <f>Table2[[#This Row],[z2]]+Table2[[#This Row],[z]]*Table2[[#This Row],[dry_line]]</f>
        <v>3.3188</v>
      </c>
      <c r="X820" s="3">
        <f>-Table2[[#This Row],[right3]]+Table2[[#This Row],[dry_line]]</f>
        <v>-10.6004</v>
      </c>
      <c r="Y820" s="3">
        <f>Table2[[#This Row],[left]]+Table2[[#This Row],[dry_line]]</f>
        <v>1.7746</v>
      </c>
    </row>
    <row r="821" spans="1:25" hidden="1" x14ac:dyDescent="0.25">
      <c r="A821">
        <v>819</v>
      </c>
      <c r="B821" t="b">
        <f>AND(Table2[[#This Row],[Row Labels]]&gt;=Sheet5!$J$43,Table2[[#This Row],[Row Labels]]&lt;=Sheet5!$K$43)</f>
        <v>0</v>
      </c>
      <c r="C821">
        <v>-2.8420000000000001</v>
      </c>
      <c r="D821">
        <f>-Table2[[#This Row],[dry_line]]</f>
        <v>2.8420000000000001</v>
      </c>
      <c r="E821">
        <v>-2.3921999999999999</v>
      </c>
      <c r="F821">
        <v>0.92110000000000003</v>
      </c>
      <c r="G821">
        <v>-0.38929999999999998</v>
      </c>
      <c r="H821">
        <v>0</v>
      </c>
      <c r="I821">
        <v>-364.61</v>
      </c>
      <c r="J821">
        <v>162.5077</v>
      </c>
      <c r="K821">
        <v>3.3187000000000002</v>
      </c>
      <c r="L821">
        <v>2</v>
      </c>
      <c r="M821">
        <v>4103.6519999999982</v>
      </c>
      <c r="N821">
        <f>-Table2[[#This Row],[right3]]</f>
        <v>-7.9</v>
      </c>
      <c r="O821">
        <v>4.5999999999999996</v>
      </c>
      <c r="P821">
        <v>7.9</v>
      </c>
      <c r="Q821">
        <f>Table2[[#This Row],[x2]]+Table2[[#This Row],[x]]*Table2[[#This Row],[right3]]</f>
        <v>-357.33331000000004</v>
      </c>
      <c r="R821">
        <f>Table2[[#This Row],[y2]]+Table2[[#This Row],[y]]*Table2[[#This Row],[right3]]</f>
        <v>159.43223</v>
      </c>
      <c r="S821" s="1">
        <f>Table2[[#This Row],[x2]]-Table2[[#This Row],[x]]*Table2[[#This Row],[left]]</f>
        <v>-368.84706</v>
      </c>
      <c r="T821" s="1">
        <f>Table2[[#This Row],[y2]]-Table2[[#This Row],[y]]*Table2[[#This Row],[left]]</f>
        <v>164.29848000000001</v>
      </c>
      <c r="U821" s="3">
        <f>Table2[[#This Row],[x2]]+Table2[[#This Row],[x]]*Table2[[#This Row],[dry_line]]</f>
        <v>-367.22776620000002</v>
      </c>
      <c r="V821" s="3">
        <f>Table2[[#This Row],[y2]]+Table2[[#This Row],[y]]*Table2[[#This Row],[dry_line]]</f>
        <v>163.6140906</v>
      </c>
      <c r="W821" s="3">
        <f>Table2[[#This Row],[z2]]+Table2[[#This Row],[z]]*Table2[[#This Row],[dry_line]]</f>
        <v>3.3187000000000002</v>
      </c>
      <c r="X821" s="3">
        <f>-Table2[[#This Row],[right3]]+Table2[[#This Row],[dry_line]]</f>
        <v>-10.742000000000001</v>
      </c>
      <c r="Y821" s="3">
        <f>Table2[[#This Row],[left]]+Table2[[#This Row],[dry_line]]</f>
        <v>1.7579999999999996</v>
      </c>
    </row>
    <row r="822" spans="1:25" hidden="1" x14ac:dyDescent="0.25">
      <c r="A822">
        <v>820</v>
      </c>
      <c r="B822" t="b">
        <f>AND(Table2[[#This Row],[Row Labels]]&gt;=Sheet5!$J$43,Table2[[#This Row],[Row Labels]]&lt;=Sheet5!$K$43)</f>
        <v>0</v>
      </c>
      <c r="C822">
        <v>-2.8279999999999998</v>
      </c>
      <c r="D822">
        <f>-Table2[[#This Row],[dry_line]]</f>
        <v>2.8279999999999998</v>
      </c>
      <c r="E822">
        <v>-2.4037999999999999</v>
      </c>
      <c r="F822">
        <v>0.92110000000000003</v>
      </c>
      <c r="G822">
        <v>-0.38919999999999999</v>
      </c>
      <c r="H822">
        <v>0</v>
      </c>
      <c r="I822">
        <v>-362.61860000000001</v>
      </c>
      <c r="J822">
        <v>167.2218</v>
      </c>
      <c r="K822">
        <v>3.3188</v>
      </c>
      <c r="L822">
        <v>2</v>
      </c>
      <c r="M822">
        <v>4108.7700000000004</v>
      </c>
      <c r="N822">
        <f>-Table2[[#This Row],[right3]]</f>
        <v>-8.125</v>
      </c>
      <c r="O822">
        <v>4.5999999999999996</v>
      </c>
      <c r="P822">
        <v>8.125</v>
      </c>
      <c r="Q822">
        <f>Table2[[#This Row],[x2]]+Table2[[#This Row],[x]]*Table2[[#This Row],[right3]]</f>
        <v>-355.13466249999999</v>
      </c>
      <c r="R822">
        <f>Table2[[#This Row],[y2]]+Table2[[#This Row],[y]]*Table2[[#This Row],[right3]]</f>
        <v>164.05955</v>
      </c>
      <c r="S822" s="1">
        <f>Table2[[#This Row],[x2]]-Table2[[#This Row],[x]]*Table2[[#This Row],[left]]</f>
        <v>-366.85566</v>
      </c>
      <c r="T822" s="1">
        <f>Table2[[#This Row],[y2]]-Table2[[#This Row],[y]]*Table2[[#This Row],[left]]</f>
        <v>169.01212000000001</v>
      </c>
      <c r="U822" s="3">
        <f>Table2[[#This Row],[x2]]+Table2[[#This Row],[x]]*Table2[[#This Row],[dry_line]]</f>
        <v>-365.22347080000003</v>
      </c>
      <c r="V822" s="3">
        <f>Table2[[#This Row],[y2]]+Table2[[#This Row],[y]]*Table2[[#This Row],[dry_line]]</f>
        <v>168.32245760000001</v>
      </c>
      <c r="W822" s="3">
        <f>Table2[[#This Row],[z2]]+Table2[[#This Row],[z]]*Table2[[#This Row],[dry_line]]</f>
        <v>3.3188</v>
      </c>
      <c r="X822" s="3">
        <f>-Table2[[#This Row],[right3]]+Table2[[#This Row],[dry_line]]</f>
        <v>-10.952999999999999</v>
      </c>
      <c r="Y822" s="3">
        <f>Table2[[#This Row],[left]]+Table2[[#This Row],[dry_line]]</f>
        <v>1.7719999999999998</v>
      </c>
    </row>
    <row r="823" spans="1:25" hidden="1" x14ac:dyDescent="0.25">
      <c r="A823">
        <v>821</v>
      </c>
      <c r="B823" t="b">
        <f>AND(Table2[[#This Row],[Row Labels]]&gt;=Sheet5!$J$43,Table2[[#This Row],[Row Labels]]&lt;=Sheet5!$K$43)</f>
        <v>0</v>
      </c>
      <c r="C823">
        <v>-2.8003</v>
      </c>
      <c r="D823">
        <f>-Table2[[#This Row],[dry_line]]</f>
        <v>2.8003</v>
      </c>
      <c r="E823">
        <v>-2.4367999999999999</v>
      </c>
      <c r="F823">
        <v>0.92110000000000003</v>
      </c>
      <c r="G823">
        <v>-0.38929999999999998</v>
      </c>
      <c r="H823">
        <v>0</v>
      </c>
      <c r="I823">
        <v>-360.6019</v>
      </c>
      <c r="J823">
        <v>171.99279999999999</v>
      </c>
      <c r="K823">
        <v>3.3188</v>
      </c>
      <c r="L823">
        <v>2</v>
      </c>
      <c r="M823">
        <v>4113.9490000000005</v>
      </c>
      <c r="N823">
        <f>-Table2[[#This Row],[right3]]</f>
        <v>-8.25</v>
      </c>
      <c r="O823">
        <v>4.5750000000000002</v>
      </c>
      <c r="P823">
        <v>8.25</v>
      </c>
      <c r="Q823">
        <f>Table2[[#This Row],[x2]]+Table2[[#This Row],[x]]*Table2[[#This Row],[right3]]</f>
        <v>-353.00282499999997</v>
      </c>
      <c r="R823">
        <f>Table2[[#This Row],[y2]]+Table2[[#This Row],[y]]*Table2[[#This Row],[right3]]</f>
        <v>168.78107499999999</v>
      </c>
      <c r="S823" s="1">
        <f>Table2[[#This Row],[x2]]-Table2[[#This Row],[x]]*Table2[[#This Row],[left]]</f>
        <v>-364.81593249999997</v>
      </c>
      <c r="T823" s="1">
        <f>Table2[[#This Row],[y2]]-Table2[[#This Row],[y]]*Table2[[#This Row],[left]]</f>
        <v>173.77384749999999</v>
      </c>
      <c r="U823" s="3">
        <f>Table2[[#This Row],[x2]]+Table2[[#This Row],[x]]*Table2[[#This Row],[dry_line]]</f>
        <v>-363.18125633</v>
      </c>
      <c r="V823" s="3">
        <f>Table2[[#This Row],[y2]]+Table2[[#This Row],[y]]*Table2[[#This Row],[dry_line]]</f>
        <v>173.08295679</v>
      </c>
      <c r="W823" s="3">
        <f>Table2[[#This Row],[z2]]+Table2[[#This Row],[z]]*Table2[[#This Row],[dry_line]]</f>
        <v>3.3188</v>
      </c>
      <c r="X823" s="3">
        <f>-Table2[[#This Row],[right3]]+Table2[[#This Row],[dry_line]]</f>
        <v>-11.0503</v>
      </c>
      <c r="Y823" s="3">
        <f>Table2[[#This Row],[left]]+Table2[[#This Row],[dry_line]]</f>
        <v>1.7747000000000002</v>
      </c>
    </row>
    <row r="824" spans="1:25" hidden="1" x14ac:dyDescent="0.25">
      <c r="A824">
        <v>822</v>
      </c>
      <c r="B824" t="b">
        <f>AND(Table2[[#This Row],[Row Labels]]&gt;=Sheet5!$J$43,Table2[[#This Row],[Row Labels]]&lt;=Sheet5!$K$43)</f>
        <v>0</v>
      </c>
      <c r="C824">
        <v>-2.7646000000000002</v>
      </c>
      <c r="D824">
        <f>-Table2[[#This Row],[dry_line]]</f>
        <v>2.7646000000000002</v>
      </c>
      <c r="E824">
        <v>-2.48</v>
      </c>
      <c r="F824">
        <v>0.92120000000000002</v>
      </c>
      <c r="G824">
        <v>-0.38900000000000001</v>
      </c>
      <c r="H824">
        <v>0</v>
      </c>
      <c r="I824">
        <v>-358.60570000000001</v>
      </c>
      <c r="J824">
        <v>176.7175</v>
      </c>
      <c r="K824">
        <v>3.3187000000000002</v>
      </c>
      <c r="L824">
        <v>2</v>
      </c>
      <c r="M824">
        <v>4119.0780000000013</v>
      </c>
      <c r="N824">
        <f>-Table2[[#This Row],[right3]]</f>
        <v>-8.4</v>
      </c>
      <c r="O824">
        <v>4.55</v>
      </c>
      <c r="P824">
        <v>8.4</v>
      </c>
      <c r="Q824">
        <f>Table2[[#This Row],[x2]]+Table2[[#This Row],[x]]*Table2[[#This Row],[right3]]</f>
        <v>-350.86761999999999</v>
      </c>
      <c r="R824">
        <f>Table2[[#This Row],[y2]]+Table2[[#This Row],[y]]*Table2[[#This Row],[right3]]</f>
        <v>173.44990000000001</v>
      </c>
      <c r="S824" s="1">
        <f>Table2[[#This Row],[x2]]-Table2[[#This Row],[x]]*Table2[[#This Row],[left]]</f>
        <v>-362.79716000000002</v>
      </c>
      <c r="T824" s="1">
        <f>Table2[[#This Row],[y2]]-Table2[[#This Row],[y]]*Table2[[#This Row],[left]]</f>
        <v>178.48745</v>
      </c>
      <c r="U824" s="3">
        <f>Table2[[#This Row],[x2]]+Table2[[#This Row],[x]]*Table2[[#This Row],[dry_line]]</f>
        <v>-361.15244952</v>
      </c>
      <c r="V824" s="3">
        <f>Table2[[#This Row],[y2]]+Table2[[#This Row],[y]]*Table2[[#This Row],[dry_line]]</f>
        <v>177.79292939999999</v>
      </c>
      <c r="W824" s="3">
        <f>Table2[[#This Row],[z2]]+Table2[[#This Row],[z]]*Table2[[#This Row],[dry_line]]</f>
        <v>3.3187000000000002</v>
      </c>
      <c r="X824" s="3">
        <f>-Table2[[#This Row],[right3]]+Table2[[#This Row],[dry_line]]</f>
        <v>-11.1646</v>
      </c>
      <c r="Y824" s="3">
        <f>Table2[[#This Row],[left]]+Table2[[#This Row],[dry_line]]</f>
        <v>1.7853999999999997</v>
      </c>
    </row>
    <row r="825" spans="1:25" hidden="1" x14ac:dyDescent="0.25">
      <c r="A825">
        <v>823</v>
      </c>
      <c r="B825" t="b">
        <f>AND(Table2[[#This Row],[Row Labels]]&gt;=Sheet5!$J$43,Table2[[#This Row],[Row Labels]]&lt;=Sheet5!$K$43)</f>
        <v>0</v>
      </c>
      <c r="C825">
        <v>-2.7286999999999999</v>
      </c>
      <c r="D825">
        <f>-Table2[[#This Row],[dry_line]]</f>
        <v>2.7286999999999999</v>
      </c>
      <c r="E825">
        <v>-2.5240999999999998</v>
      </c>
      <c r="F825">
        <v>0.92130000000000001</v>
      </c>
      <c r="G825">
        <v>-0.38879999999999998</v>
      </c>
      <c r="H825">
        <v>0</v>
      </c>
      <c r="I825">
        <v>-356.57729999999998</v>
      </c>
      <c r="J825">
        <v>181.52350000000001</v>
      </c>
      <c r="K825">
        <v>3.3188</v>
      </c>
      <c r="L825">
        <v>2</v>
      </c>
      <c r="M825">
        <v>4124.2940000000017</v>
      </c>
      <c r="N825">
        <f>-Table2[[#This Row],[right3]]</f>
        <v>-8.5500000000000007</v>
      </c>
      <c r="O825">
        <v>4.5250000000000004</v>
      </c>
      <c r="P825">
        <v>8.5500000000000007</v>
      </c>
      <c r="Q825">
        <f>Table2[[#This Row],[x2]]+Table2[[#This Row],[x]]*Table2[[#This Row],[right3]]</f>
        <v>-348.70018499999998</v>
      </c>
      <c r="R825">
        <f>Table2[[#This Row],[y2]]+Table2[[#This Row],[y]]*Table2[[#This Row],[right3]]</f>
        <v>178.19926000000001</v>
      </c>
      <c r="S825" s="1">
        <f>Table2[[#This Row],[x2]]-Table2[[#This Row],[x]]*Table2[[#This Row],[left]]</f>
        <v>-360.74618249999997</v>
      </c>
      <c r="T825" s="1">
        <f>Table2[[#This Row],[y2]]-Table2[[#This Row],[y]]*Table2[[#This Row],[left]]</f>
        <v>183.28282000000002</v>
      </c>
      <c r="U825" s="3">
        <f>Table2[[#This Row],[x2]]+Table2[[#This Row],[x]]*Table2[[#This Row],[dry_line]]</f>
        <v>-359.09125130999996</v>
      </c>
      <c r="V825" s="3">
        <f>Table2[[#This Row],[y2]]+Table2[[#This Row],[y]]*Table2[[#This Row],[dry_line]]</f>
        <v>182.58441856000002</v>
      </c>
      <c r="W825" s="3">
        <f>Table2[[#This Row],[z2]]+Table2[[#This Row],[z]]*Table2[[#This Row],[dry_line]]</f>
        <v>3.3188</v>
      </c>
      <c r="X825" s="3">
        <f>-Table2[[#This Row],[right3]]+Table2[[#This Row],[dry_line]]</f>
        <v>-11.278700000000001</v>
      </c>
      <c r="Y825" s="3">
        <f>Table2[[#This Row],[left]]+Table2[[#This Row],[dry_line]]</f>
        <v>1.7963000000000005</v>
      </c>
    </row>
    <row r="826" spans="1:25" hidden="1" x14ac:dyDescent="0.25">
      <c r="A826">
        <v>824</v>
      </c>
      <c r="B826" t="b">
        <f>AND(Table2[[#This Row],[Row Labels]]&gt;=Sheet5!$J$43,Table2[[#This Row],[Row Labels]]&lt;=Sheet5!$K$43)</f>
        <v>0</v>
      </c>
      <c r="C826">
        <v>-2.6978</v>
      </c>
      <c r="D826">
        <f>-Table2[[#This Row],[dry_line]]</f>
        <v>2.6978</v>
      </c>
      <c r="E826">
        <v>-2.5589</v>
      </c>
      <c r="F826">
        <v>0.9214</v>
      </c>
      <c r="G826">
        <v>-0.38850000000000001</v>
      </c>
      <c r="H826">
        <v>0</v>
      </c>
      <c r="I826">
        <v>-354.59519999999998</v>
      </c>
      <c r="J826">
        <v>186.2209</v>
      </c>
      <c r="K826">
        <v>3.3187000000000002</v>
      </c>
      <c r="L826">
        <v>2</v>
      </c>
      <c r="M826">
        <v>4129.393</v>
      </c>
      <c r="N826">
        <f>-Table2[[#This Row],[right3]]</f>
        <v>-8.7249999999999996</v>
      </c>
      <c r="O826">
        <v>4.5250000000000004</v>
      </c>
      <c r="P826">
        <v>8.7249999999999996</v>
      </c>
      <c r="Q826">
        <f>Table2[[#This Row],[x2]]+Table2[[#This Row],[x]]*Table2[[#This Row],[right3]]</f>
        <v>-346.55598499999996</v>
      </c>
      <c r="R826">
        <f>Table2[[#This Row],[y2]]+Table2[[#This Row],[y]]*Table2[[#This Row],[right3]]</f>
        <v>182.83123749999999</v>
      </c>
      <c r="S826" s="1">
        <f>Table2[[#This Row],[x2]]-Table2[[#This Row],[x]]*Table2[[#This Row],[left]]</f>
        <v>-358.76453499999997</v>
      </c>
      <c r="T826" s="1">
        <f>Table2[[#This Row],[y2]]-Table2[[#This Row],[y]]*Table2[[#This Row],[left]]</f>
        <v>187.97886249999999</v>
      </c>
      <c r="U826" s="3">
        <f>Table2[[#This Row],[x2]]+Table2[[#This Row],[x]]*Table2[[#This Row],[dry_line]]</f>
        <v>-357.08095291999996</v>
      </c>
      <c r="V826" s="3">
        <f>Table2[[#This Row],[y2]]+Table2[[#This Row],[y]]*Table2[[#This Row],[dry_line]]</f>
        <v>187.2689953</v>
      </c>
      <c r="W826" s="3">
        <f>Table2[[#This Row],[z2]]+Table2[[#This Row],[z]]*Table2[[#This Row],[dry_line]]</f>
        <v>3.3187000000000002</v>
      </c>
      <c r="X826" s="3">
        <f>-Table2[[#This Row],[right3]]+Table2[[#This Row],[dry_line]]</f>
        <v>-11.422799999999999</v>
      </c>
      <c r="Y826" s="3">
        <f>Table2[[#This Row],[left]]+Table2[[#This Row],[dry_line]]</f>
        <v>1.8272000000000004</v>
      </c>
    </row>
    <row r="827" spans="1:25" hidden="1" x14ac:dyDescent="0.25">
      <c r="A827">
        <v>825</v>
      </c>
      <c r="B827" t="b">
        <f>AND(Table2[[#This Row],[Row Labels]]&gt;=Sheet5!$J$43,Table2[[#This Row],[Row Labels]]&lt;=Sheet5!$K$43)</f>
        <v>0</v>
      </c>
      <c r="C827">
        <v>-2.6610999999999998</v>
      </c>
      <c r="D827">
        <f>-Table2[[#This Row],[dry_line]]</f>
        <v>2.6610999999999998</v>
      </c>
      <c r="E827">
        <v>-2.5777999999999999</v>
      </c>
      <c r="F827">
        <v>0.9214</v>
      </c>
      <c r="G827">
        <v>-0.38850000000000001</v>
      </c>
      <c r="H827">
        <v>0</v>
      </c>
      <c r="I827">
        <v>-352.61169999999998</v>
      </c>
      <c r="J827">
        <v>190.92840000000001</v>
      </c>
      <c r="K827">
        <v>3.3187000000000002</v>
      </c>
      <c r="L827">
        <v>2</v>
      </c>
      <c r="M827">
        <v>4134.5010000000002</v>
      </c>
      <c r="N827">
        <f>-Table2[[#This Row],[right3]]</f>
        <v>-8.9</v>
      </c>
      <c r="O827">
        <v>4.5</v>
      </c>
      <c r="P827">
        <v>8.9</v>
      </c>
      <c r="Q827">
        <f>Table2[[#This Row],[x2]]+Table2[[#This Row],[x]]*Table2[[#This Row],[right3]]</f>
        <v>-344.41123999999996</v>
      </c>
      <c r="R827">
        <f>Table2[[#This Row],[y2]]+Table2[[#This Row],[y]]*Table2[[#This Row],[right3]]</f>
        <v>187.47075000000001</v>
      </c>
      <c r="S827" s="1">
        <f>Table2[[#This Row],[x2]]-Table2[[#This Row],[x]]*Table2[[#This Row],[left]]</f>
        <v>-356.75799999999998</v>
      </c>
      <c r="T827" s="1">
        <f>Table2[[#This Row],[y2]]-Table2[[#This Row],[y]]*Table2[[#This Row],[left]]</f>
        <v>192.67665000000002</v>
      </c>
      <c r="U827" s="3">
        <f>Table2[[#This Row],[x2]]+Table2[[#This Row],[x]]*Table2[[#This Row],[dry_line]]</f>
        <v>-355.06363754</v>
      </c>
      <c r="V827" s="3">
        <f>Table2[[#This Row],[y2]]+Table2[[#This Row],[y]]*Table2[[#This Row],[dry_line]]</f>
        <v>191.96223735000001</v>
      </c>
      <c r="W827" s="3">
        <f>Table2[[#This Row],[z2]]+Table2[[#This Row],[z]]*Table2[[#This Row],[dry_line]]</f>
        <v>3.3187000000000002</v>
      </c>
      <c r="X827" s="3">
        <f>-Table2[[#This Row],[right3]]+Table2[[#This Row],[dry_line]]</f>
        <v>-11.5611</v>
      </c>
      <c r="Y827" s="3">
        <f>Table2[[#This Row],[left]]+Table2[[#This Row],[dry_line]]</f>
        <v>1.8389000000000002</v>
      </c>
    </row>
    <row r="828" spans="1:25" hidden="1" x14ac:dyDescent="0.25">
      <c r="A828">
        <v>826</v>
      </c>
      <c r="B828" t="b">
        <f>AND(Table2[[#This Row],[Row Labels]]&gt;=Sheet5!$J$43,Table2[[#This Row],[Row Labels]]&lt;=Sheet5!$K$43)</f>
        <v>0</v>
      </c>
      <c r="C828">
        <v>-2.6242000000000001</v>
      </c>
      <c r="D828">
        <f>-Table2[[#This Row],[dry_line]]</f>
        <v>2.6242000000000001</v>
      </c>
      <c r="E828">
        <v>-2.5844999999999998</v>
      </c>
      <c r="F828">
        <v>0.92110000000000003</v>
      </c>
      <c r="G828">
        <v>-0.38919999999999999</v>
      </c>
      <c r="H828">
        <v>0</v>
      </c>
      <c r="I828">
        <v>-350.5496</v>
      </c>
      <c r="J828">
        <v>195.81610000000001</v>
      </c>
      <c r="K828">
        <v>3.3188</v>
      </c>
      <c r="L828">
        <v>2</v>
      </c>
      <c r="M828">
        <v>4139.8060000000005</v>
      </c>
      <c r="N828">
        <f>-Table2[[#This Row],[right3]]</f>
        <v>-9.0749999999999993</v>
      </c>
      <c r="O828">
        <v>4.4749999999999996</v>
      </c>
      <c r="P828">
        <v>9.0749999999999993</v>
      </c>
      <c r="Q828">
        <f>Table2[[#This Row],[x2]]+Table2[[#This Row],[x]]*Table2[[#This Row],[right3]]</f>
        <v>-342.19061749999997</v>
      </c>
      <c r="R828">
        <f>Table2[[#This Row],[y2]]+Table2[[#This Row],[y]]*Table2[[#This Row],[right3]]</f>
        <v>192.28411</v>
      </c>
      <c r="S828" s="1">
        <f>Table2[[#This Row],[x2]]-Table2[[#This Row],[x]]*Table2[[#This Row],[left]]</f>
        <v>-354.67152249999998</v>
      </c>
      <c r="T828" s="1">
        <f>Table2[[#This Row],[y2]]-Table2[[#This Row],[y]]*Table2[[#This Row],[left]]</f>
        <v>197.55777</v>
      </c>
      <c r="U828" s="3">
        <f>Table2[[#This Row],[x2]]+Table2[[#This Row],[x]]*Table2[[#This Row],[dry_line]]</f>
        <v>-352.96675061999997</v>
      </c>
      <c r="V828" s="3">
        <f>Table2[[#This Row],[y2]]+Table2[[#This Row],[y]]*Table2[[#This Row],[dry_line]]</f>
        <v>196.83743864000002</v>
      </c>
      <c r="W828" s="3">
        <f>Table2[[#This Row],[z2]]+Table2[[#This Row],[z]]*Table2[[#This Row],[dry_line]]</f>
        <v>3.3188</v>
      </c>
      <c r="X828" s="3">
        <f>-Table2[[#This Row],[right3]]+Table2[[#This Row],[dry_line]]</f>
        <v>-11.699199999999999</v>
      </c>
      <c r="Y828" s="3">
        <f>Table2[[#This Row],[left]]+Table2[[#This Row],[dry_line]]</f>
        <v>1.8507999999999996</v>
      </c>
    </row>
    <row r="829" spans="1:25" hidden="1" x14ac:dyDescent="0.25">
      <c r="A829">
        <v>827</v>
      </c>
      <c r="B829" t="b">
        <f>AND(Table2[[#This Row],[Row Labels]]&gt;=Sheet5!$J$43,Table2[[#This Row],[Row Labels]]&lt;=Sheet5!$K$43)</f>
        <v>0</v>
      </c>
      <c r="C829">
        <v>-2.5985999999999998</v>
      </c>
      <c r="D829">
        <f>-Table2[[#This Row],[dry_line]]</f>
        <v>2.5985999999999998</v>
      </c>
      <c r="E829">
        <v>-2.5844</v>
      </c>
      <c r="F829">
        <v>0.92069999999999996</v>
      </c>
      <c r="G829">
        <v>-0.39040000000000002</v>
      </c>
      <c r="H829">
        <v>0</v>
      </c>
      <c r="I829">
        <v>-348.58699999999999</v>
      </c>
      <c r="J829">
        <v>200.45359999999999</v>
      </c>
      <c r="K829">
        <v>3.3188</v>
      </c>
      <c r="L829">
        <v>2</v>
      </c>
      <c r="M829">
        <v>4144.8420000000006</v>
      </c>
      <c r="N829">
        <f>-Table2[[#This Row],[right3]]</f>
        <v>-9.2249999999999996</v>
      </c>
      <c r="O829">
        <v>4.45</v>
      </c>
      <c r="P829">
        <v>9.2249999999999996</v>
      </c>
      <c r="Q829">
        <f>Table2[[#This Row],[x2]]+Table2[[#This Row],[x]]*Table2[[#This Row],[right3]]</f>
        <v>-340.09354250000001</v>
      </c>
      <c r="R829">
        <f>Table2[[#This Row],[y2]]+Table2[[#This Row],[y]]*Table2[[#This Row],[right3]]</f>
        <v>196.85216</v>
      </c>
      <c r="S829" s="1">
        <f>Table2[[#This Row],[x2]]-Table2[[#This Row],[x]]*Table2[[#This Row],[left]]</f>
        <v>-352.68411499999996</v>
      </c>
      <c r="T829" s="1">
        <f>Table2[[#This Row],[y2]]-Table2[[#This Row],[y]]*Table2[[#This Row],[left]]</f>
        <v>202.19087999999999</v>
      </c>
      <c r="U829" s="3">
        <f>Table2[[#This Row],[x2]]+Table2[[#This Row],[x]]*Table2[[#This Row],[dry_line]]</f>
        <v>-350.97953101999997</v>
      </c>
      <c r="V829" s="3">
        <f>Table2[[#This Row],[y2]]+Table2[[#This Row],[y]]*Table2[[#This Row],[dry_line]]</f>
        <v>201.46809343999999</v>
      </c>
      <c r="W829" s="3">
        <f>Table2[[#This Row],[z2]]+Table2[[#This Row],[z]]*Table2[[#This Row],[dry_line]]</f>
        <v>3.3188</v>
      </c>
      <c r="X829" s="3">
        <f>-Table2[[#This Row],[right3]]+Table2[[#This Row],[dry_line]]</f>
        <v>-11.823599999999999</v>
      </c>
      <c r="Y829" s="3">
        <f>Table2[[#This Row],[left]]+Table2[[#This Row],[dry_line]]</f>
        <v>1.8514000000000004</v>
      </c>
    </row>
    <row r="830" spans="1:25" hidden="1" x14ac:dyDescent="0.25">
      <c r="A830">
        <v>828</v>
      </c>
      <c r="B830" t="b">
        <f>AND(Table2[[#This Row],[Row Labels]]&gt;=Sheet5!$J$43,Table2[[#This Row],[Row Labels]]&lt;=Sheet5!$K$43)</f>
        <v>0</v>
      </c>
      <c r="C830">
        <v>-2.5785</v>
      </c>
      <c r="D830">
        <f>-Table2[[#This Row],[dry_line]]</f>
        <v>2.5785</v>
      </c>
      <c r="E830">
        <v>-2.5842999999999998</v>
      </c>
      <c r="F830">
        <v>0.92020000000000002</v>
      </c>
      <c r="G830">
        <v>-0.39140000000000003</v>
      </c>
      <c r="H830">
        <v>0</v>
      </c>
      <c r="I830">
        <v>-346.56810000000002</v>
      </c>
      <c r="J830">
        <v>205.2056</v>
      </c>
      <c r="K830">
        <v>3.3188</v>
      </c>
      <c r="L830">
        <v>2</v>
      </c>
      <c r="M830">
        <v>4150.005000000001</v>
      </c>
      <c r="N830">
        <f>-Table2[[#This Row],[right3]]</f>
        <v>-9.4</v>
      </c>
      <c r="O830">
        <v>4.45</v>
      </c>
      <c r="P830">
        <v>9.4</v>
      </c>
      <c r="Q830">
        <f>Table2[[#This Row],[x2]]+Table2[[#This Row],[x]]*Table2[[#This Row],[right3]]</f>
        <v>-337.91822000000002</v>
      </c>
      <c r="R830">
        <f>Table2[[#This Row],[y2]]+Table2[[#This Row],[y]]*Table2[[#This Row],[right3]]</f>
        <v>201.52644000000001</v>
      </c>
      <c r="S830" s="1">
        <f>Table2[[#This Row],[x2]]-Table2[[#This Row],[x]]*Table2[[#This Row],[left]]</f>
        <v>-350.66299000000004</v>
      </c>
      <c r="T830" s="1">
        <f>Table2[[#This Row],[y2]]-Table2[[#This Row],[y]]*Table2[[#This Row],[left]]</f>
        <v>206.94732999999999</v>
      </c>
      <c r="U830" s="3">
        <f>Table2[[#This Row],[x2]]+Table2[[#This Row],[x]]*Table2[[#This Row],[dry_line]]</f>
        <v>-348.94083570000004</v>
      </c>
      <c r="V830" s="3">
        <f>Table2[[#This Row],[y2]]+Table2[[#This Row],[y]]*Table2[[#This Row],[dry_line]]</f>
        <v>206.2148249</v>
      </c>
      <c r="W830" s="3">
        <f>Table2[[#This Row],[z2]]+Table2[[#This Row],[z]]*Table2[[#This Row],[dry_line]]</f>
        <v>3.3188</v>
      </c>
      <c r="X830" s="3">
        <f>-Table2[[#This Row],[right3]]+Table2[[#This Row],[dry_line]]</f>
        <v>-11.9785</v>
      </c>
      <c r="Y830" s="3">
        <f>Table2[[#This Row],[left]]+Table2[[#This Row],[dry_line]]</f>
        <v>1.8715000000000002</v>
      </c>
    </row>
    <row r="831" spans="1:25" hidden="1" x14ac:dyDescent="0.25">
      <c r="A831">
        <v>829</v>
      </c>
      <c r="B831" t="b">
        <f>AND(Table2[[#This Row],[Row Labels]]&gt;=Sheet5!$J$43,Table2[[#This Row],[Row Labels]]&lt;=Sheet5!$K$43)</f>
        <v>0</v>
      </c>
      <c r="C831">
        <v>-2.5629</v>
      </c>
      <c r="D831">
        <f>-Table2[[#This Row],[dry_line]]</f>
        <v>2.5629</v>
      </c>
      <c r="E831">
        <v>-2.5853000000000002</v>
      </c>
      <c r="F831">
        <v>0.92010000000000003</v>
      </c>
      <c r="G831">
        <v>-0.39169999999999999</v>
      </c>
      <c r="H831">
        <v>0</v>
      </c>
      <c r="I831">
        <v>-344.5917</v>
      </c>
      <c r="J831">
        <v>209.8468</v>
      </c>
      <c r="K831">
        <v>3.3188</v>
      </c>
      <c r="L831">
        <v>2</v>
      </c>
      <c r="M831">
        <v>4155.0489999999991</v>
      </c>
      <c r="N831">
        <f>-Table2[[#This Row],[right3]]</f>
        <v>-9.5749999999999993</v>
      </c>
      <c r="O831">
        <v>4.45</v>
      </c>
      <c r="P831">
        <v>9.5749999999999993</v>
      </c>
      <c r="Q831">
        <f>Table2[[#This Row],[x2]]+Table2[[#This Row],[x]]*Table2[[#This Row],[right3]]</f>
        <v>-335.78174250000001</v>
      </c>
      <c r="R831">
        <f>Table2[[#This Row],[y2]]+Table2[[#This Row],[y]]*Table2[[#This Row],[right3]]</f>
        <v>206.0962725</v>
      </c>
      <c r="S831" s="1">
        <f>Table2[[#This Row],[x2]]-Table2[[#This Row],[x]]*Table2[[#This Row],[left]]</f>
        <v>-348.68614500000001</v>
      </c>
      <c r="T831" s="1">
        <f>Table2[[#This Row],[y2]]-Table2[[#This Row],[y]]*Table2[[#This Row],[left]]</f>
        <v>211.589865</v>
      </c>
      <c r="U831" s="3">
        <f>Table2[[#This Row],[x2]]+Table2[[#This Row],[x]]*Table2[[#This Row],[dry_line]]</f>
        <v>-346.94982428999998</v>
      </c>
      <c r="V831" s="3">
        <f>Table2[[#This Row],[y2]]+Table2[[#This Row],[y]]*Table2[[#This Row],[dry_line]]</f>
        <v>210.85068792999999</v>
      </c>
      <c r="W831" s="3">
        <f>Table2[[#This Row],[z2]]+Table2[[#This Row],[z]]*Table2[[#This Row],[dry_line]]</f>
        <v>3.3188</v>
      </c>
      <c r="X831" s="3">
        <f>-Table2[[#This Row],[right3]]+Table2[[#This Row],[dry_line]]</f>
        <v>-12.137899999999998</v>
      </c>
      <c r="Y831" s="3">
        <f>Table2[[#This Row],[left]]+Table2[[#This Row],[dry_line]]</f>
        <v>1.8871000000000002</v>
      </c>
    </row>
    <row r="832" spans="1:25" hidden="1" x14ac:dyDescent="0.25">
      <c r="A832">
        <v>830</v>
      </c>
      <c r="B832" t="b">
        <f>AND(Table2[[#This Row],[Row Labels]]&gt;=Sheet5!$J$43,Table2[[#This Row],[Row Labels]]&lt;=Sheet5!$K$43)</f>
        <v>0</v>
      </c>
      <c r="C832">
        <v>-2.5579000000000001</v>
      </c>
      <c r="D832">
        <f>-Table2[[#This Row],[dry_line]]</f>
        <v>2.5579000000000001</v>
      </c>
      <c r="E832">
        <v>-2.5853000000000002</v>
      </c>
      <c r="F832">
        <v>0.92</v>
      </c>
      <c r="G832">
        <v>-0.39200000000000002</v>
      </c>
      <c r="H832">
        <v>0</v>
      </c>
      <c r="I832">
        <v>-342.6</v>
      </c>
      <c r="J832">
        <v>214.52610000000001</v>
      </c>
      <c r="K832">
        <v>3.3187000000000002</v>
      </c>
      <c r="L832">
        <v>2</v>
      </c>
      <c r="M832">
        <v>4160.1349999999984</v>
      </c>
      <c r="N832">
        <f>-Table2[[#This Row],[right3]]</f>
        <v>-9.7249999999999996</v>
      </c>
      <c r="O832">
        <v>4.4749999999999996</v>
      </c>
      <c r="P832">
        <v>9.7249999999999996</v>
      </c>
      <c r="Q832">
        <f>Table2[[#This Row],[x2]]+Table2[[#This Row],[x]]*Table2[[#This Row],[right3]]</f>
        <v>-333.65300000000002</v>
      </c>
      <c r="R832">
        <f>Table2[[#This Row],[y2]]+Table2[[#This Row],[y]]*Table2[[#This Row],[right3]]</f>
        <v>210.71390000000002</v>
      </c>
      <c r="S832" s="1">
        <f>Table2[[#This Row],[x2]]-Table2[[#This Row],[x]]*Table2[[#This Row],[left]]</f>
        <v>-346.71700000000004</v>
      </c>
      <c r="T832" s="1">
        <f>Table2[[#This Row],[y2]]-Table2[[#This Row],[y]]*Table2[[#This Row],[left]]</f>
        <v>216.28030000000001</v>
      </c>
      <c r="U832" s="3">
        <f>Table2[[#This Row],[x2]]+Table2[[#This Row],[x]]*Table2[[#This Row],[dry_line]]</f>
        <v>-344.95326800000004</v>
      </c>
      <c r="V832" s="3">
        <f>Table2[[#This Row],[y2]]+Table2[[#This Row],[y]]*Table2[[#This Row],[dry_line]]</f>
        <v>215.52879680000001</v>
      </c>
      <c r="W832" s="3">
        <f>Table2[[#This Row],[z2]]+Table2[[#This Row],[z]]*Table2[[#This Row],[dry_line]]</f>
        <v>3.3187000000000002</v>
      </c>
      <c r="X832" s="3">
        <f>-Table2[[#This Row],[right3]]+Table2[[#This Row],[dry_line]]</f>
        <v>-12.2829</v>
      </c>
      <c r="Y832" s="3">
        <f>Table2[[#This Row],[left]]+Table2[[#This Row],[dry_line]]</f>
        <v>1.9170999999999996</v>
      </c>
    </row>
    <row r="833" spans="1:25" hidden="1" x14ac:dyDescent="0.25">
      <c r="A833">
        <v>831</v>
      </c>
      <c r="B833" t="b">
        <f>AND(Table2[[#This Row],[Row Labels]]&gt;=Sheet5!$J$43,Table2[[#This Row],[Row Labels]]&lt;=Sheet5!$K$43)</f>
        <v>0</v>
      </c>
      <c r="C833">
        <v>-2.5594000000000001</v>
      </c>
      <c r="D833">
        <f>-Table2[[#This Row],[dry_line]]</f>
        <v>2.5594000000000001</v>
      </c>
      <c r="E833">
        <v>-2.5889000000000002</v>
      </c>
      <c r="F833">
        <v>0.91959999999999997</v>
      </c>
      <c r="G833">
        <v>-0.39269999999999999</v>
      </c>
      <c r="H833">
        <v>0</v>
      </c>
      <c r="I833">
        <v>-340.62169999999998</v>
      </c>
      <c r="J833">
        <v>219.16390000000001</v>
      </c>
      <c r="K833">
        <v>3.3187000000000002</v>
      </c>
      <c r="L833">
        <v>2</v>
      </c>
      <c r="M833">
        <v>4165.1769999999997</v>
      </c>
      <c r="N833">
        <f>-Table2[[#This Row],[right3]]</f>
        <v>-9.85</v>
      </c>
      <c r="O833">
        <v>4.4749999999999996</v>
      </c>
      <c r="P833">
        <v>9.85</v>
      </c>
      <c r="Q833">
        <f>Table2[[#This Row],[x2]]+Table2[[#This Row],[x]]*Table2[[#This Row],[right3]]</f>
        <v>-331.56363999999996</v>
      </c>
      <c r="R833">
        <f>Table2[[#This Row],[y2]]+Table2[[#This Row],[y]]*Table2[[#This Row],[right3]]</f>
        <v>215.295805</v>
      </c>
      <c r="S833" s="1">
        <f>Table2[[#This Row],[x2]]-Table2[[#This Row],[x]]*Table2[[#This Row],[left]]</f>
        <v>-344.73690999999997</v>
      </c>
      <c r="T833" s="1">
        <f>Table2[[#This Row],[y2]]-Table2[[#This Row],[y]]*Table2[[#This Row],[left]]</f>
        <v>220.9212325</v>
      </c>
      <c r="U833" s="3">
        <f>Table2[[#This Row],[x2]]+Table2[[#This Row],[x]]*Table2[[#This Row],[dry_line]]</f>
        <v>-342.97532423999996</v>
      </c>
      <c r="V833" s="3">
        <f>Table2[[#This Row],[y2]]+Table2[[#This Row],[y]]*Table2[[#This Row],[dry_line]]</f>
        <v>220.16897638</v>
      </c>
      <c r="W833" s="3">
        <f>Table2[[#This Row],[z2]]+Table2[[#This Row],[z]]*Table2[[#This Row],[dry_line]]</f>
        <v>3.3187000000000002</v>
      </c>
      <c r="X833" s="3">
        <f>-Table2[[#This Row],[right3]]+Table2[[#This Row],[dry_line]]</f>
        <v>-12.4094</v>
      </c>
      <c r="Y833" s="3">
        <f>Table2[[#This Row],[left]]+Table2[[#This Row],[dry_line]]</f>
        <v>1.9155999999999995</v>
      </c>
    </row>
    <row r="834" spans="1:25" hidden="1" x14ac:dyDescent="0.25">
      <c r="A834">
        <v>832</v>
      </c>
      <c r="B834" t="b">
        <f>AND(Table2[[#This Row],[Row Labels]]&gt;=Sheet5!$J$43,Table2[[#This Row],[Row Labels]]&lt;=Sheet5!$K$43)</f>
        <v>0</v>
      </c>
      <c r="C834">
        <v>-2.5646</v>
      </c>
      <c r="D834">
        <f>-Table2[[#This Row],[dry_line]]</f>
        <v>2.5646</v>
      </c>
      <c r="E834">
        <v>-2.5945</v>
      </c>
      <c r="F834">
        <v>0.91890000000000005</v>
      </c>
      <c r="G834">
        <v>-0.39450000000000002</v>
      </c>
      <c r="H834">
        <v>1E-4</v>
      </c>
      <c r="I834">
        <v>-338.6139</v>
      </c>
      <c r="J834">
        <v>223.85980000000001</v>
      </c>
      <c r="K834">
        <v>3.3191000000000002</v>
      </c>
      <c r="L834">
        <v>2</v>
      </c>
      <c r="M834">
        <v>4170.2839999999997</v>
      </c>
      <c r="N834">
        <f>-Table2[[#This Row],[right3]]</f>
        <v>-10.1</v>
      </c>
      <c r="O834">
        <v>4.4749999999999996</v>
      </c>
      <c r="P834">
        <v>10.1</v>
      </c>
      <c r="Q834">
        <f>Table2[[#This Row],[x2]]+Table2[[#This Row],[x]]*Table2[[#This Row],[right3]]</f>
        <v>-329.33301</v>
      </c>
      <c r="R834">
        <f>Table2[[#This Row],[y2]]+Table2[[#This Row],[y]]*Table2[[#This Row],[right3]]</f>
        <v>219.87535</v>
      </c>
      <c r="S834" s="1">
        <f>Table2[[#This Row],[x2]]-Table2[[#This Row],[x]]*Table2[[#This Row],[left]]</f>
        <v>-342.7259775</v>
      </c>
      <c r="T834" s="1">
        <f>Table2[[#This Row],[y2]]-Table2[[#This Row],[y]]*Table2[[#This Row],[left]]</f>
        <v>225.62518750000001</v>
      </c>
      <c r="U834" s="3">
        <f>Table2[[#This Row],[x2]]+Table2[[#This Row],[x]]*Table2[[#This Row],[dry_line]]</f>
        <v>-340.97051094</v>
      </c>
      <c r="V834" s="3">
        <f>Table2[[#This Row],[y2]]+Table2[[#This Row],[y]]*Table2[[#This Row],[dry_line]]</f>
        <v>224.87153470000001</v>
      </c>
      <c r="W834" s="3">
        <f>Table2[[#This Row],[z2]]+Table2[[#This Row],[z]]*Table2[[#This Row],[dry_line]]</f>
        <v>3.31884354</v>
      </c>
      <c r="X834" s="3">
        <f>-Table2[[#This Row],[right3]]+Table2[[#This Row],[dry_line]]</f>
        <v>-12.6646</v>
      </c>
      <c r="Y834" s="3">
        <f>Table2[[#This Row],[left]]+Table2[[#This Row],[dry_line]]</f>
        <v>1.9103999999999997</v>
      </c>
    </row>
    <row r="835" spans="1:25" hidden="1" x14ac:dyDescent="0.25">
      <c r="A835">
        <v>833</v>
      </c>
      <c r="B835" t="b">
        <f>AND(Table2[[#This Row],[Row Labels]]&gt;=Sheet5!$J$43,Table2[[#This Row],[Row Labels]]&lt;=Sheet5!$K$43)</f>
        <v>0</v>
      </c>
      <c r="C835">
        <v>-2.5891999999999999</v>
      </c>
      <c r="D835">
        <f>-Table2[[#This Row],[dry_line]]</f>
        <v>2.5891999999999999</v>
      </c>
      <c r="E835">
        <v>-2.6091000000000002</v>
      </c>
      <c r="F835">
        <v>0.9173</v>
      </c>
      <c r="G835">
        <v>-0.39829999999999999</v>
      </c>
      <c r="H835">
        <v>4.0000000000000002E-4</v>
      </c>
      <c r="I835">
        <v>-336.59030000000001</v>
      </c>
      <c r="J835">
        <v>228.55420000000001</v>
      </c>
      <c r="K835">
        <v>3.3199000000000001</v>
      </c>
      <c r="L835">
        <v>2</v>
      </c>
      <c r="M835">
        <v>4175.3960000000006</v>
      </c>
      <c r="N835">
        <f>-Table2[[#This Row],[right3]]</f>
        <v>-10.4</v>
      </c>
      <c r="O835">
        <v>4.5</v>
      </c>
      <c r="P835">
        <v>10.4</v>
      </c>
      <c r="Q835">
        <f>Table2[[#This Row],[x2]]+Table2[[#This Row],[x]]*Table2[[#This Row],[right3]]</f>
        <v>-327.05038000000002</v>
      </c>
      <c r="R835">
        <f>Table2[[#This Row],[y2]]+Table2[[#This Row],[y]]*Table2[[#This Row],[right3]]</f>
        <v>224.41188</v>
      </c>
      <c r="S835" s="1">
        <f>Table2[[#This Row],[x2]]-Table2[[#This Row],[x]]*Table2[[#This Row],[left]]</f>
        <v>-340.71815000000004</v>
      </c>
      <c r="T835" s="1">
        <f>Table2[[#This Row],[y2]]-Table2[[#This Row],[y]]*Table2[[#This Row],[left]]</f>
        <v>230.34655000000001</v>
      </c>
      <c r="U835" s="3">
        <f>Table2[[#This Row],[x2]]+Table2[[#This Row],[x]]*Table2[[#This Row],[dry_line]]</f>
        <v>-338.96537316000001</v>
      </c>
      <c r="V835" s="3">
        <f>Table2[[#This Row],[y2]]+Table2[[#This Row],[y]]*Table2[[#This Row],[dry_line]]</f>
        <v>229.58547836</v>
      </c>
      <c r="W835" s="3">
        <f>Table2[[#This Row],[z2]]+Table2[[#This Row],[z]]*Table2[[#This Row],[dry_line]]</f>
        <v>3.3188643199999999</v>
      </c>
      <c r="X835" s="3">
        <f>-Table2[[#This Row],[right3]]+Table2[[#This Row],[dry_line]]</f>
        <v>-12.9892</v>
      </c>
      <c r="Y835" s="3">
        <f>Table2[[#This Row],[left]]+Table2[[#This Row],[dry_line]]</f>
        <v>1.9108000000000001</v>
      </c>
    </row>
    <row r="836" spans="1:25" hidden="1" x14ac:dyDescent="0.25">
      <c r="A836">
        <v>834</v>
      </c>
      <c r="B836" t="b">
        <f>AND(Table2[[#This Row],[Row Labels]]&gt;=Sheet5!$J$43,Table2[[#This Row],[Row Labels]]&lt;=Sheet5!$K$43)</f>
        <v>0</v>
      </c>
      <c r="C836">
        <v>-2.6408</v>
      </c>
      <c r="D836">
        <f>-Table2[[#This Row],[dry_line]]</f>
        <v>2.6408</v>
      </c>
      <c r="E836">
        <v>-2.6425000000000001</v>
      </c>
      <c r="F836">
        <v>0.91569999999999996</v>
      </c>
      <c r="G836">
        <v>-0.40189999999999998</v>
      </c>
      <c r="H836">
        <v>4.0000000000000002E-4</v>
      </c>
      <c r="I836">
        <v>-334.53620000000001</v>
      </c>
      <c r="J836">
        <v>233.25040000000001</v>
      </c>
      <c r="K836">
        <v>3.32</v>
      </c>
      <c r="L836">
        <v>2</v>
      </c>
      <c r="M836">
        <v>4180.5210000000006</v>
      </c>
      <c r="N836">
        <f>-Table2[[#This Row],[right3]]</f>
        <v>-11.85</v>
      </c>
      <c r="O836">
        <v>4.5750000000000002</v>
      </c>
      <c r="P836">
        <v>11.85</v>
      </c>
      <c r="Q836">
        <f>Table2[[#This Row],[x2]]+Table2[[#This Row],[x]]*Table2[[#This Row],[right3]]</f>
        <v>-323.68515500000001</v>
      </c>
      <c r="R836">
        <f>Table2[[#This Row],[y2]]+Table2[[#This Row],[y]]*Table2[[#This Row],[right3]]</f>
        <v>228.48788500000001</v>
      </c>
      <c r="S836" s="1">
        <f>Table2[[#This Row],[x2]]-Table2[[#This Row],[x]]*Table2[[#This Row],[left]]</f>
        <v>-338.7255275</v>
      </c>
      <c r="T836" s="1">
        <f>Table2[[#This Row],[y2]]-Table2[[#This Row],[y]]*Table2[[#This Row],[left]]</f>
        <v>235.08909250000002</v>
      </c>
      <c r="U836" s="3">
        <f>Table2[[#This Row],[x2]]+Table2[[#This Row],[x]]*Table2[[#This Row],[dry_line]]</f>
        <v>-336.95438056</v>
      </c>
      <c r="V836" s="3">
        <f>Table2[[#This Row],[y2]]+Table2[[#This Row],[y]]*Table2[[#This Row],[dry_line]]</f>
        <v>234.31173752000001</v>
      </c>
      <c r="W836" s="3">
        <f>Table2[[#This Row],[z2]]+Table2[[#This Row],[z]]*Table2[[#This Row],[dry_line]]</f>
        <v>3.3189436799999998</v>
      </c>
      <c r="X836" s="3">
        <f>-Table2[[#This Row],[right3]]+Table2[[#This Row],[dry_line]]</f>
        <v>-14.4908</v>
      </c>
      <c r="Y836" s="3">
        <f>Table2[[#This Row],[left]]+Table2[[#This Row],[dry_line]]</f>
        <v>1.9342000000000001</v>
      </c>
    </row>
    <row r="837" spans="1:25" hidden="1" x14ac:dyDescent="0.25">
      <c r="A837">
        <v>835</v>
      </c>
      <c r="B837" t="b">
        <f>AND(Table2[[#This Row],[Row Labels]]&gt;=Sheet5!$J$43,Table2[[#This Row],[Row Labels]]&lt;=Sheet5!$K$43)</f>
        <v>0</v>
      </c>
      <c r="C837">
        <v>-2.7033</v>
      </c>
      <c r="D837">
        <f>-Table2[[#This Row],[dry_line]]</f>
        <v>2.7033</v>
      </c>
      <c r="E837">
        <v>-2.6821999999999999</v>
      </c>
      <c r="F837">
        <v>0.91510000000000002</v>
      </c>
      <c r="G837">
        <v>-0.4032</v>
      </c>
      <c r="H837">
        <v>4.0000000000000002E-4</v>
      </c>
      <c r="I837">
        <v>-332.51850000000002</v>
      </c>
      <c r="J837">
        <v>237.83250000000001</v>
      </c>
      <c r="K837">
        <v>3.32</v>
      </c>
      <c r="L837">
        <v>2</v>
      </c>
      <c r="M837">
        <v>4185.5279999999984</v>
      </c>
      <c r="N837">
        <f>-Table2[[#This Row],[right3]]</f>
        <v>-12.971</v>
      </c>
      <c r="O837">
        <v>4.625</v>
      </c>
      <c r="P837">
        <v>12.971</v>
      </c>
      <c r="Q837">
        <f>Table2[[#This Row],[x2]]+Table2[[#This Row],[x]]*Table2[[#This Row],[right3]]</f>
        <v>-320.64873790000001</v>
      </c>
      <c r="R837">
        <f>Table2[[#This Row],[y2]]+Table2[[#This Row],[y]]*Table2[[#This Row],[right3]]</f>
        <v>232.6025928</v>
      </c>
      <c r="S837" s="1">
        <f>Table2[[#This Row],[x2]]-Table2[[#This Row],[x]]*Table2[[#This Row],[left]]</f>
        <v>-336.75083749999999</v>
      </c>
      <c r="T837" s="1">
        <f>Table2[[#This Row],[y2]]-Table2[[#This Row],[y]]*Table2[[#This Row],[left]]</f>
        <v>239.69730000000001</v>
      </c>
      <c r="U837" s="3">
        <f>Table2[[#This Row],[x2]]+Table2[[#This Row],[x]]*Table2[[#This Row],[dry_line]]</f>
        <v>-334.99228983</v>
      </c>
      <c r="V837" s="3">
        <f>Table2[[#This Row],[y2]]+Table2[[#This Row],[y]]*Table2[[#This Row],[dry_line]]</f>
        <v>238.92247056000002</v>
      </c>
      <c r="W837" s="3">
        <f>Table2[[#This Row],[z2]]+Table2[[#This Row],[z]]*Table2[[#This Row],[dry_line]]</f>
        <v>3.3189186799999999</v>
      </c>
      <c r="X837" s="3">
        <f>-Table2[[#This Row],[right3]]+Table2[[#This Row],[dry_line]]</f>
        <v>-15.674300000000001</v>
      </c>
      <c r="Y837" s="3">
        <f>Table2[[#This Row],[left]]+Table2[[#This Row],[dry_line]]</f>
        <v>1.9217</v>
      </c>
    </row>
    <row r="838" spans="1:25" hidden="1" x14ac:dyDescent="0.25">
      <c r="A838">
        <v>836</v>
      </c>
      <c r="B838" t="b">
        <f>AND(Table2[[#This Row],[Row Labels]]&gt;=Sheet5!$J$43,Table2[[#This Row],[Row Labels]]&lt;=Sheet5!$K$43)</f>
        <v>0</v>
      </c>
      <c r="C838">
        <v>-2.7711999999999999</v>
      </c>
      <c r="D838">
        <f>-Table2[[#This Row],[dry_line]]</f>
        <v>2.7711999999999999</v>
      </c>
      <c r="E838">
        <v>-2.7223000000000002</v>
      </c>
      <c r="F838">
        <v>0.91549999999999998</v>
      </c>
      <c r="G838">
        <v>-0.40239999999999998</v>
      </c>
      <c r="H838">
        <v>4.0000000000000002E-4</v>
      </c>
      <c r="I838">
        <v>-330.49360000000001</v>
      </c>
      <c r="J838">
        <v>242.42509999999999</v>
      </c>
      <c r="K838">
        <v>3.3199000000000001</v>
      </c>
      <c r="L838">
        <v>2</v>
      </c>
      <c r="M838">
        <v>4190.5469999999987</v>
      </c>
      <c r="N838">
        <f>-Table2[[#This Row],[right3]]</f>
        <v>-14.99</v>
      </c>
      <c r="O838">
        <v>4.7</v>
      </c>
      <c r="P838">
        <v>14.99</v>
      </c>
      <c r="Q838">
        <f>Table2[[#This Row],[x2]]+Table2[[#This Row],[x]]*Table2[[#This Row],[right3]]</f>
        <v>-316.77025500000002</v>
      </c>
      <c r="R838">
        <f>Table2[[#This Row],[y2]]+Table2[[#This Row],[y]]*Table2[[#This Row],[right3]]</f>
        <v>236.393124</v>
      </c>
      <c r="S838" s="1">
        <f>Table2[[#This Row],[x2]]-Table2[[#This Row],[x]]*Table2[[#This Row],[left]]</f>
        <v>-334.79644999999999</v>
      </c>
      <c r="T838" s="1">
        <f>Table2[[#This Row],[y2]]-Table2[[#This Row],[y]]*Table2[[#This Row],[left]]</f>
        <v>244.31637999999998</v>
      </c>
      <c r="U838" s="3">
        <f>Table2[[#This Row],[x2]]+Table2[[#This Row],[x]]*Table2[[#This Row],[dry_line]]</f>
        <v>-333.03063359999999</v>
      </c>
      <c r="V838" s="3">
        <f>Table2[[#This Row],[y2]]+Table2[[#This Row],[y]]*Table2[[#This Row],[dry_line]]</f>
        <v>243.54023088</v>
      </c>
      <c r="W838" s="3">
        <f>Table2[[#This Row],[z2]]+Table2[[#This Row],[z]]*Table2[[#This Row],[dry_line]]</f>
        <v>3.31879152</v>
      </c>
      <c r="X838" s="3">
        <f>-Table2[[#This Row],[right3]]+Table2[[#This Row],[dry_line]]</f>
        <v>-17.761199999999999</v>
      </c>
      <c r="Y838" s="3">
        <f>Table2[[#This Row],[left]]+Table2[[#This Row],[dry_line]]</f>
        <v>1.9288000000000003</v>
      </c>
    </row>
    <row r="839" spans="1:25" hidden="1" x14ac:dyDescent="0.25">
      <c r="A839">
        <v>837</v>
      </c>
      <c r="B839" t="b">
        <f>AND(Table2[[#This Row],[Row Labels]]&gt;=Sheet5!$J$43,Table2[[#This Row],[Row Labels]]&lt;=Sheet5!$K$43)</f>
        <v>0</v>
      </c>
      <c r="C839">
        <v>-2.8258999999999999</v>
      </c>
      <c r="D839">
        <f>-Table2[[#This Row],[dry_line]]</f>
        <v>2.8258999999999999</v>
      </c>
      <c r="E839">
        <v>-2.7544</v>
      </c>
      <c r="F839">
        <v>0.91600000000000004</v>
      </c>
      <c r="G839">
        <v>-0.40110000000000001</v>
      </c>
      <c r="H839">
        <v>2.9999999999999997E-4</v>
      </c>
      <c r="I839">
        <v>-328.46570000000003</v>
      </c>
      <c r="J839">
        <v>247.05350000000001</v>
      </c>
      <c r="K839">
        <v>3.3197999999999999</v>
      </c>
      <c r="L839">
        <v>2</v>
      </c>
      <c r="M839">
        <v>4195.6009999999987</v>
      </c>
      <c r="N839">
        <f>-Table2[[#This Row],[right3]]</f>
        <v>-17.544</v>
      </c>
      <c r="O839">
        <v>4.75</v>
      </c>
      <c r="P839">
        <v>17.544</v>
      </c>
      <c r="Q839">
        <f>Table2[[#This Row],[x2]]+Table2[[#This Row],[x]]*Table2[[#This Row],[right3]]</f>
        <v>-312.39539600000001</v>
      </c>
      <c r="R839">
        <f>Table2[[#This Row],[y2]]+Table2[[#This Row],[y]]*Table2[[#This Row],[right3]]</f>
        <v>240.0166016</v>
      </c>
      <c r="S839" s="1">
        <f>Table2[[#This Row],[x2]]-Table2[[#This Row],[x]]*Table2[[#This Row],[left]]</f>
        <v>-332.81670000000003</v>
      </c>
      <c r="T839" s="1">
        <f>Table2[[#This Row],[y2]]-Table2[[#This Row],[y]]*Table2[[#This Row],[left]]</f>
        <v>248.95872500000002</v>
      </c>
      <c r="U839" s="3">
        <f>Table2[[#This Row],[x2]]+Table2[[#This Row],[x]]*Table2[[#This Row],[dry_line]]</f>
        <v>-331.05422440000001</v>
      </c>
      <c r="V839" s="3">
        <f>Table2[[#This Row],[y2]]+Table2[[#This Row],[y]]*Table2[[#This Row],[dry_line]]</f>
        <v>248.18696849000003</v>
      </c>
      <c r="W839" s="3">
        <f>Table2[[#This Row],[z2]]+Table2[[#This Row],[z]]*Table2[[#This Row],[dry_line]]</f>
        <v>3.3189522299999998</v>
      </c>
      <c r="X839" s="3">
        <f>-Table2[[#This Row],[right3]]+Table2[[#This Row],[dry_line]]</f>
        <v>-20.369900000000001</v>
      </c>
      <c r="Y839" s="3">
        <f>Table2[[#This Row],[left]]+Table2[[#This Row],[dry_line]]</f>
        <v>1.9241000000000001</v>
      </c>
    </row>
    <row r="840" spans="1:25" hidden="1" x14ac:dyDescent="0.25">
      <c r="A840">
        <v>838</v>
      </c>
      <c r="B840" t="b">
        <f>AND(Table2[[#This Row],[Row Labels]]&gt;=Sheet5!$J$43,Table2[[#This Row],[Row Labels]]&lt;=Sheet5!$K$43)</f>
        <v>0</v>
      </c>
      <c r="C840">
        <v>-2.8767999999999998</v>
      </c>
      <c r="D840">
        <f>-Table2[[#This Row],[dry_line]]</f>
        <v>2.8767999999999998</v>
      </c>
      <c r="E840">
        <v>-2.7938000000000001</v>
      </c>
      <c r="F840">
        <v>0.91669999999999996</v>
      </c>
      <c r="G840">
        <v>-0.39950000000000002</v>
      </c>
      <c r="H840">
        <v>2.9999999999999997E-4</v>
      </c>
      <c r="I840">
        <v>-326.42520000000002</v>
      </c>
      <c r="J840">
        <v>251.71729999999999</v>
      </c>
      <c r="K840">
        <v>3.3197000000000001</v>
      </c>
      <c r="L840">
        <v>2</v>
      </c>
      <c r="M840">
        <v>4200.6909999999989</v>
      </c>
      <c r="N840">
        <f>-Table2[[#This Row],[right3]]</f>
        <v>-19.983000000000001</v>
      </c>
      <c r="O840">
        <v>4.8</v>
      </c>
      <c r="P840">
        <v>19.983000000000001</v>
      </c>
      <c r="Q840">
        <f>Table2[[#This Row],[x2]]+Table2[[#This Row],[x]]*Table2[[#This Row],[right3]]</f>
        <v>-308.10678390000004</v>
      </c>
      <c r="R840">
        <f>Table2[[#This Row],[y2]]+Table2[[#This Row],[y]]*Table2[[#This Row],[right3]]</f>
        <v>243.73409150000001</v>
      </c>
      <c r="S840" s="1">
        <f>Table2[[#This Row],[x2]]-Table2[[#This Row],[x]]*Table2[[#This Row],[left]]</f>
        <v>-330.82536000000005</v>
      </c>
      <c r="T840" s="1">
        <f>Table2[[#This Row],[y2]]-Table2[[#This Row],[y]]*Table2[[#This Row],[left]]</f>
        <v>253.63489999999999</v>
      </c>
      <c r="U840" s="3">
        <f>Table2[[#This Row],[x2]]+Table2[[#This Row],[x]]*Table2[[#This Row],[dry_line]]</f>
        <v>-329.06236256</v>
      </c>
      <c r="V840" s="3">
        <f>Table2[[#This Row],[y2]]+Table2[[#This Row],[y]]*Table2[[#This Row],[dry_line]]</f>
        <v>252.86658159999999</v>
      </c>
      <c r="W840" s="3">
        <f>Table2[[#This Row],[z2]]+Table2[[#This Row],[z]]*Table2[[#This Row],[dry_line]]</f>
        <v>3.3188369600000001</v>
      </c>
      <c r="X840" s="3">
        <f>-Table2[[#This Row],[right3]]+Table2[[#This Row],[dry_line]]</f>
        <v>-22.8598</v>
      </c>
      <c r="Y840" s="3">
        <f>Table2[[#This Row],[left]]+Table2[[#This Row],[dry_line]]</f>
        <v>1.9232</v>
      </c>
    </row>
    <row r="841" spans="1:25" hidden="1" x14ac:dyDescent="0.25">
      <c r="A841">
        <v>839</v>
      </c>
      <c r="B841" t="b">
        <f>AND(Table2[[#This Row],[Row Labels]]&gt;=Sheet5!$J$43,Table2[[#This Row],[Row Labels]]&lt;=Sheet5!$K$43)</f>
        <v>0</v>
      </c>
      <c r="C841">
        <v>-2.9159999999999999</v>
      </c>
      <c r="D841">
        <f>-Table2[[#This Row],[dry_line]]</f>
        <v>2.9159999999999999</v>
      </c>
      <c r="E841">
        <v>-2.8292999999999999</v>
      </c>
      <c r="F841">
        <v>0.91779999999999995</v>
      </c>
      <c r="G841">
        <v>-0.39710000000000001</v>
      </c>
      <c r="H841">
        <v>2.9999999999999997E-4</v>
      </c>
      <c r="I841">
        <v>-324.43329999999997</v>
      </c>
      <c r="J841">
        <v>256.30619999999999</v>
      </c>
      <c r="K841">
        <v>3.3195999999999999</v>
      </c>
      <c r="L841">
        <v>2</v>
      </c>
      <c r="M841">
        <v>4205.6939999999995</v>
      </c>
      <c r="N841">
        <f>-Table2[[#This Row],[right3]]</f>
        <v>-21.4</v>
      </c>
      <c r="O841">
        <v>4.8250000000000002</v>
      </c>
      <c r="P841">
        <v>21.4</v>
      </c>
      <c r="Q841">
        <f>Table2[[#This Row],[x2]]+Table2[[#This Row],[x]]*Table2[[#This Row],[right3]]</f>
        <v>-304.79237999999998</v>
      </c>
      <c r="R841">
        <f>Table2[[#This Row],[y2]]+Table2[[#This Row],[y]]*Table2[[#This Row],[right3]]</f>
        <v>247.80825999999999</v>
      </c>
      <c r="S841" s="1">
        <f>Table2[[#This Row],[x2]]-Table2[[#This Row],[x]]*Table2[[#This Row],[left]]</f>
        <v>-328.86168499999997</v>
      </c>
      <c r="T841" s="1">
        <f>Table2[[#This Row],[y2]]-Table2[[#This Row],[y]]*Table2[[#This Row],[left]]</f>
        <v>258.22220749999997</v>
      </c>
      <c r="U841" s="3">
        <f>Table2[[#This Row],[x2]]+Table2[[#This Row],[x]]*Table2[[#This Row],[dry_line]]</f>
        <v>-327.1096048</v>
      </c>
      <c r="V841" s="3">
        <f>Table2[[#This Row],[y2]]+Table2[[#This Row],[y]]*Table2[[#This Row],[dry_line]]</f>
        <v>257.4641436</v>
      </c>
      <c r="W841" s="3">
        <f>Table2[[#This Row],[z2]]+Table2[[#This Row],[z]]*Table2[[#This Row],[dry_line]]</f>
        <v>3.3187251999999998</v>
      </c>
      <c r="X841" s="3">
        <f>-Table2[[#This Row],[right3]]+Table2[[#This Row],[dry_line]]</f>
        <v>-24.315999999999999</v>
      </c>
      <c r="Y841" s="3">
        <f>Table2[[#This Row],[left]]+Table2[[#This Row],[dry_line]]</f>
        <v>1.9090000000000003</v>
      </c>
    </row>
    <row r="842" spans="1:25" hidden="1" x14ac:dyDescent="0.25">
      <c r="A842">
        <v>840</v>
      </c>
      <c r="B842" t="b">
        <f>AND(Table2[[#This Row],[Row Labels]]&gt;=Sheet5!$J$43,Table2[[#This Row],[Row Labels]]&lt;=Sheet5!$K$43)</f>
        <v>0</v>
      </c>
      <c r="C842">
        <v>-2.9424999999999999</v>
      </c>
      <c r="D842">
        <f>-Table2[[#This Row],[dry_line]]</f>
        <v>2.9424999999999999</v>
      </c>
      <c r="E842">
        <v>-2.8645</v>
      </c>
      <c r="F842">
        <v>0.91790000000000005</v>
      </c>
      <c r="G842">
        <v>-0.39679999999999999</v>
      </c>
      <c r="H842">
        <v>2.0000000000000001E-4</v>
      </c>
      <c r="I842">
        <v>-322.40069999999997</v>
      </c>
      <c r="J842">
        <v>261.01900000000001</v>
      </c>
      <c r="K842">
        <v>3.3195000000000001</v>
      </c>
      <c r="L842">
        <v>2</v>
      </c>
      <c r="M842">
        <v>4210.8260000000009</v>
      </c>
      <c r="N842">
        <f>-Table2[[#This Row],[right3]]</f>
        <v>-20.271000000000001</v>
      </c>
      <c r="O842">
        <v>4.8499999999999996</v>
      </c>
      <c r="P842">
        <v>20.271000000000001</v>
      </c>
      <c r="Q842">
        <f>Table2[[#This Row],[x2]]+Table2[[#This Row],[x]]*Table2[[#This Row],[right3]]</f>
        <v>-303.79394909999996</v>
      </c>
      <c r="R842">
        <f>Table2[[#This Row],[y2]]+Table2[[#This Row],[y]]*Table2[[#This Row],[right3]]</f>
        <v>252.9754672</v>
      </c>
      <c r="S842" s="1">
        <f>Table2[[#This Row],[x2]]-Table2[[#This Row],[x]]*Table2[[#This Row],[left]]</f>
        <v>-326.85251499999998</v>
      </c>
      <c r="T842" s="1">
        <f>Table2[[#This Row],[y2]]-Table2[[#This Row],[y]]*Table2[[#This Row],[left]]</f>
        <v>262.94348000000002</v>
      </c>
      <c r="U842" s="3">
        <f>Table2[[#This Row],[x2]]+Table2[[#This Row],[x]]*Table2[[#This Row],[dry_line]]</f>
        <v>-325.10162075</v>
      </c>
      <c r="V842" s="3">
        <f>Table2[[#This Row],[y2]]+Table2[[#This Row],[y]]*Table2[[#This Row],[dry_line]]</f>
        <v>262.18658399999998</v>
      </c>
      <c r="W842" s="3">
        <f>Table2[[#This Row],[z2]]+Table2[[#This Row],[z]]*Table2[[#This Row],[dry_line]]</f>
        <v>3.3189115</v>
      </c>
      <c r="X842" s="3">
        <f>-Table2[[#This Row],[right3]]+Table2[[#This Row],[dry_line]]</f>
        <v>-23.2135</v>
      </c>
      <c r="Y842" s="3">
        <f>Table2[[#This Row],[left]]+Table2[[#This Row],[dry_line]]</f>
        <v>1.9074999999999998</v>
      </c>
    </row>
    <row r="843" spans="1:25" hidden="1" x14ac:dyDescent="0.25">
      <c r="A843">
        <v>841</v>
      </c>
      <c r="B843" t="b">
        <f>AND(Table2[[#This Row],[Row Labels]]&gt;=Sheet5!$J$43,Table2[[#This Row],[Row Labels]]&lt;=Sheet5!$K$43)</f>
        <v>0</v>
      </c>
      <c r="C843">
        <v>-2.9742999999999999</v>
      </c>
      <c r="D843">
        <f>-Table2[[#This Row],[dry_line]]</f>
        <v>2.9742999999999999</v>
      </c>
      <c r="E843">
        <v>-2.9121000000000001</v>
      </c>
      <c r="F843">
        <v>0.91769999999999996</v>
      </c>
      <c r="G843">
        <v>-0.3972</v>
      </c>
      <c r="H843">
        <v>0</v>
      </c>
      <c r="I843">
        <v>-320.4126</v>
      </c>
      <c r="J843">
        <v>265.60860000000002</v>
      </c>
      <c r="K843">
        <v>3.3189000000000002</v>
      </c>
      <c r="L843">
        <v>2</v>
      </c>
      <c r="M843">
        <v>4215.8280000000013</v>
      </c>
      <c r="N843">
        <f>-Table2[[#This Row],[right3]]</f>
        <v>-11.644</v>
      </c>
      <c r="O843">
        <v>4.875</v>
      </c>
      <c r="P843">
        <v>11.644</v>
      </c>
      <c r="Q843">
        <f>Table2[[#This Row],[x2]]+Table2[[#This Row],[x]]*Table2[[#This Row],[right3]]</f>
        <v>-309.72690119999999</v>
      </c>
      <c r="R843">
        <f>Table2[[#This Row],[y2]]+Table2[[#This Row],[y]]*Table2[[#This Row],[right3]]</f>
        <v>260.9836032</v>
      </c>
      <c r="S843" s="1">
        <f>Table2[[#This Row],[x2]]-Table2[[#This Row],[x]]*Table2[[#This Row],[left]]</f>
        <v>-324.88638750000001</v>
      </c>
      <c r="T843" s="1">
        <f>Table2[[#This Row],[y2]]-Table2[[#This Row],[y]]*Table2[[#This Row],[left]]</f>
        <v>267.54495000000003</v>
      </c>
      <c r="U843" s="3">
        <f>Table2[[#This Row],[x2]]+Table2[[#This Row],[x]]*Table2[[#This Row],[dry_line]]</f>
        <v>-323.14211511000002</v>
      </c>
      <c r="V843" s="3">
        <f>Table2[[#This Row],[y2]]+Table2[[#This Row],[y]]*Table2[[#This Row],[dry_line]]</f>
        <v>266.78999196000001</v>
      </c>
      <c r="W843" s="3">
        <f>Table2[[#This Row],[z2]]+Table2[[#This Row],[z]]*Table2[[#This Row],[dry_line]]</f>
        <v>3.3189000000000002</v>
      </c>
      <c r="X843" s="3">
        <f>-Table2[[#This Row],[right3]]+Table2[[#This Row],[dry_line]]</f>
        <v>-14.6183</v>
      </c>
      <c r="Y843" s="3">
        <f>Table2[[#This Row],[left]]+Table2[[#This Row],[dry_line]]</f>
        <v>1.9007000000000001</v>
      </c>
    </row>
    <row r="844" spans="1:25" hidden="1" x14ac:dyDescent="0.25">
      <c r="A844">
        <v>842</v>
      </c>
      <c r="B844" t="b">
        <f>AND(Table2[[#This Row],[Row Labels]]&gt;=Sheet5!$J$43,Table2[[#This Row],[Row Labels]]&lt;=Sheet5!$K$43)</f>
        <v>0</v>
      </c>
      <c r="C844">
        <v>-3.0065</v>
      </c>
      <c r="D844">
        <f>-Table2[[#This Row],[dry_line]]</f>
        <v>3.0065</v>
      </c>
      <c r="E844">
        <v>-2.9557000000000002</v>
      </c>
      <c r="F844">
        <v>0.91920000000000002</v>
      </c>
      <c r="G844">
        <v>-0.39369999999999999</v>
      </c>
      <c r="H844">
        <v>0</v>
      </c>
      <c r="I844">
        <v>-318.41160000000002</v>
      </c>
      <c r="J844">
        <v>270.2362</v>
      </c>
      <c r="K844">
        <v>3.3187000000000002</v>
      </c>
      <c r="L844">
        <v>2</v>
      </c>
      <c r="M844">
        <v>4220.8689999999988</v>
      </c>
      <c r="N844">
        <f>-Table2[[#This Row],[right3]]</f>
        <v>-11.57</v>
      </c>
      <c r="O844">
        <v>4.9000000000000004</v>
      </c>
      <c r="P844">
        <v>11.57</v>
      </c>
      <c r="Q844">
        <f>Table2[[#This Row],[x2]]+Table2[[#This Row],[x]]*Table2[[#This Row],[right3]]</f>
        <v>-307.776456</v>
      </c>
      <c r="R844">
        <f>Table2[[#This Row],[y2]]+Table2[[#This Row],[y]]*Table2[[#This Row],[right3]]</f>
        <v>265.68109099999998</v>
      </c>
      <c r="S844" s="1">
        <f>Table2[[#This Row],[x2]]-Table2[[#This Row],[x]]*Table2[[#This Row],[left]]</f>
        <v>-322.91568000000001</v>
      </c>
      <c r="T844" s="1">
        <f>Table2[[#This Row],[y2]]-Table2[[#This Row],[y]]*Table2[[#This Row],[left]]</f>
        <v>272.16532999999998</v>
      </c>
      <c r="U844" s="3">
        <f>Table2[[#This Row],[x2]]+Table2[[#This Row],[x]]*Table2[[#This Row],[dry_line]]</f>
        <v>-321.17517480000004</v>
      </c>
      <c r="V844" s="3">
        <f>Table2[[#This Row],[y2]]+Table2[[#This Row],[y]]*Table2[[#This Row],[dry_line]]</f>
        <v>271.41985905000001</v>
      </c>
      <c r="W844" s="3">
        <f>Table2[[#This Row],[z2]]+Table2[[#This Row],[z]]*Table2[[#This Row],[dry_line]]</f>
        <v>3.3187000000000002</v>
      </c>
      <c r="X844" s="3">
        <f>-Table2[[#This Row],[right3]]+Table2[[#This Row],[dry_line]]</f>
        <v>-14.576499999999999</v>
      </c>
      <c r="Y844" s="3">
        <f>Table2[[#This Row],[left]]+Table2[[#This Row],[dry_line]]</f>
        <v>1.8935000000000004</v>
      </c>
    </row>
    <row r="845" spans="1:25" hidden="1" x14ac:dyDescent="0.25">
      <c r="A845">
        <v>967</v>
      </c>
      <c r="B845" t="b">
        <f>AND(Table2[[#This Row],[Row Labels]]&gt;=Sheet5!$J$43,Table2[[#This Row],[Row Labels]]&lt;=Sheet5!$K$43)</f>
        <v>0</v>
      </c>
      <c r="C845">
        <v>-3.0047000000000001</v>
      </c>
      <c r="D845">
        <f>-Table2[[#This Row],[dry_line]]</f>
        <v>3.0047000000000001</v>
      </c>
      <c r="E845">
        <v>-2.9613999999999998</v>
      </c>
      <c r="F845">
        <v>0.9204</v>
      </c>
      <c r="G845">
        <v>-0.39100000000000001</v>
      </c>
      <c r="H845">
        <v>0</v>
      </c>
      <c r="I845">
        <v>-316.12880000000001</v>
      </c>
      <c r="J845">
        <v>275.60989999999998</v>
      </c>
      <c r="K845">
        <v>3.3187000000000002</v>
      </c>
      <c r="L845">
        <v>2</v>
      </c>
      <c r="M845">
        <v>4226.7079999999987</v>
      </c>
      <c r="N845">
        <f>-Table2[[#This Row],[right3]]</f>
        <v>-10.827</v>
      </c>
      <c r="O845">
        <v>4.9000000000000004</v>
      </c>
      <c r="P845">
        <v>10.827</v>
      </c>
      <c r="Q845">
        <f>Table2[[#This Row],[x2]]+Table2[[#This Row],[x]]*Table2[[#This Row],[right3]]</f>
        <v>-306.1636292</v>
      </c>
      <c r="R845">
        <f>Table2[[#This Row],[y2]]+Table2[[#This Row],[y]]*Table2[[#This Row],[right3]]</f>
        <v>271.37654299999997</v>
      </c>
      <c r="S845" s="1">
        <f>Table2[[#This Row],[x2]]-Table2[[#This Row],[x]]*Table2[[#This Row],[left]]</f>
        <v>-320.63875999999999</v>
      </c>
      <c r="T845" s="1">
        <f>Table2[[#This Row],[y2]]-Table2[[#This Row],[y]]*Table2[[#This Row],[left]]</f>
        <v>277.5258</v>
      </c>
      <c r="U845" s="3">
        <f>Table2[[#This Row],[x2]]+Table2[[#This Row],[x]]*Table2[[#This Row],[dry_line]]</f>
        <v>-318.89432588</v>
      </c>
      <c r="V845" s="3">
        <f>Table2[[#This Row],[y2]]+Table2[[#This Row],[y]]*Table2[[#This Row],[dry_line]]</f>
        <v>276.78473769999999</v>
      </c>
      <c r="W845" s="3">
        <f>Table2[[#This Row],[z2]]+Table2[[#This Row],[z]]*Table2[[#This Row],[dry_line]]</f>
        <v>3.3187000000000002</v>
      </c>
      <c r="X845" s="3">
        <f>-Table2[[#This Row],[right3]]+Table2[[#This Row],[dry_line]]</f>
        <v>-13.8317</v>
      </c>
      <c r="Y845" s="3">
        <f>Table2[[#This Row],[left]]+Table2[[#This Row],[dry_line]]</f>
        <v>1.8953000000000002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115" zoomScaleNormal="115" workbookViewId="0">
      <selection activeCell="Z19" sqref="Z19"/>
    </sheetView>
  </sheetViews>
  <sheetFormatPr defaultRowHeight="15" x14ac:dyDescent="0.25"/>
  <cols>
    <col min="1" max="1" width="4.8554687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46" sqref="Q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3:K43"/>
  <sheetViews>
    <sheetView topLeftCell="A4" workbookViewId="0">
      <selection activeCell="J44" sqref="J44"/>
    </sheetView>
  </sheetViews>
  <sheetFormatPr defaultRowHeight="15" x14ac:dyDescent="0.25"/>
  <cols>
    <col min="1" max="1" width="4.42578125" customWidth="1"/>
  </cols>
  <sheetData>
    <row r="43" spans="7:11" x14ac:dyDescent="0.25">
      <c r="G43">
        <f>MIN(Table2[Row Labels])</f>
        <v>1</v>
      </c>
      <c r="H43">
        <f>MAX(Table2[Row Labels])</f>
        <v>967</v>
      </c>
      <c r="I43">
        <v>100</v>
      </c>
      <c r="J43" s="4">
        <v>0</v>
      </c>
      <c r="K43">
        <f>J43+I43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track</vt:lpstr>
      <vt:lpstr>d_path_edge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Jan-Jaap van de Velde</dc:creator>
  <cp:lastModifiedBy>Jan-Jaap van de Velde</cp:lastModifiedBy>
  <dcterms:created xsi:type="dcterms:W3CDTF">2013-10-24T09:30:31Z</dcterms:created>
  <dcterms:modified xsi:type="dcterms:W3CDTF">2013-10-24T13:50:06Z</dcterms:modified>
</cp:coreProperties>
</file>