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piotraschke/git_repos/fachkurs_optobiology/"/>
    </mc:Choice>
  </mc:AlternateContent>
  <xr:revisionPtr revIDLastSave="0" documentId="13_ncr:1_{6FB6079A-986D-6748-BFDD-D0740E6E9D8A}" xr6:coauthVersionLast="47" xr6:coauthVersionMax="47" xr10:uidLastSave="{00000000-0000-0000-0000-000000000000}"/>
  <bookViews>
    <workbookView xWindow="380" yWindow="500" windowWidth="28040" windowHeight="15800" activeTab="2" xr2:uid="{0747FCF5-9BB9-A240-971F-88470ED95DB6}"/>
  </bookViews>
  <sheets>
    <sheet name="1a-MT detyrosination" sheetId="1" r:id="rId1"/>
    <sheet name="1b-MT Acetylation" sheetId="2" r:id="rId2"/>
    <sheet name="2a-Lysosomes" sheetId="3" r:id="rId3"/>
    <sheet name="2b-EB3 com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3" l="1"/>
  <c r="H33" i="1"/>
  <c r="H35" i="1" s="1"/>
  <c r="H36" i="1" s="1"/>
  <c r="D33" i="1"/>
  <c r="D35" i="1" s="1"/>
  <c r="D36" i="1" s="1"/>
  <c r="D119" i="1"/>
  <c r="D118" i="1" s="1"/>
  <c r="D81" i="1"/>
  <c r="D80" i="1"/>
  <c r="D82" i="1"/>
  <c r="D104" i="1"/>
  <c r="D101" i="1"/>
  <c r="D102" i="1"/>
  <c r="D103" i="1"/>
  <c r="D63" i="1"/>
  <c r="D59" i="1"/>
  <c r="D117" i="1" l="1"/>
  <c r="D61" i="1"/>
  <c r="D62" i="1" s="1"/>
</calcChain>
</file>

<file path=xl/sharedStrings.xml><?xml version="1.0" encoding="utf-8"?>
<sst xmlns="http://schemas.openxmlformats.org/spreadsheetml/2006/main" count="263" uniqueCount="150">
  <si>
    <t>-</t>
  </si>
  <si>
    <t>DMSO</t>
  </si>
  <si>
    <t>Taxol</t>
  </si>
  <si>
    <t>2 h</t>
  </si>
  <si>
    <t>30 min</t>
  </si>
  <si>
    <t xml:space="preserve">   </t>
  </si>
  <si>
    <t>Dilutionfactor</t>
  </si>
  <si>
    <t>Medium</t>
  </si>
  <si>
    <t>Total</t>
  </si>
  <si>
    <t>Notizen</t>
  </si>
  <si>
    <t xml:space="preserve">Immer nur an einer Stelle der Well-platte absaugen (am Boden bzw. Rand), damit man </t>
  </si>
  <si>
    <t xml:space="preserve">nicht den Zellrasen zerstört </t>
  </si>
  <si>
    <t>(zuerst 2 h und nach 1,5h die 30 min Behandlung)</t>
  </si>
  <si>
    <t>Zelllinie</t>
  </si>
  <si>
    <t>Zellinie</t>
  </si>
  <si>
    <t>COS-7</t>
  </si>
  <si>
    <t>Passage</t>
  </si>
  <si>
    <t>13+4</t>
  </si>
  <si>
    <t>Spezies</t>
  </si>
  <si>
    <t>Organ</t>
  </si>
  <si>
    <t>Kidney</t>
  </si>
  <si>
    <t>Cercopithecus aethiops</t>
  </si>
  <si>
    <t>Morphologie</t>
  </si>
  <si>
    <t>Fibroblast</t>
  </si>
  <si>
    <t>CRL-1651</t>
  </si>
  <si>
    <t>ATCC</t>
  </si>
  <si>
    <t>Compound-Treatment</t>
  </si>
  <si>
    <t>DMSO-&gt; Control</t>
  </si>
  <si>
    <t>Staining Protocol</t>
  </si>
  <si>
    <t>Leere Wells mit Wasser/PBS/Medium auffüllen gegen Kondensation</t>
  </si>
  <si>
    <t>Fixierungsmedium absaugen</t>
  </si>
  <si>
    <t>Wellplatte vorsichtig auf einem Färbebank überführen</t>
  </si>
  <si>
    <t>250 uL 0.2% Triton X 100 für 10 min inkubieren</t>
  </si>
  <si>
    <t>Wells</t>
  </si>
  <si>
    <t>pro Well</t>
  </si>
  <si>
    <t>uL</t>
  </si>
  <si>
    <t>Verdünnungsfaktor</t>
  </si>
  <si>
    <t>Triton-X</t>
  </si>
  <si>
    <t>PBS</t>
  </si>
  <si>
    <t>-&gt; gleich für alle Wells mit Überschuss in einem Eppi herstellen</t>
  </si>
  <si>
    <t>Stock conc</t>
  </si>
  <si>
    <t>End conc</t>
  </si>
  <si>
    <t>Endconc</t>
  </si>
  <si>
    <r>
      <rPr>
        <sz val="12"/>
        <color rgb="FFFF0000"/>
        <rFont val="Calibri (Textkörper)"/>
      </rPr>
      <t>500µM</t>
    </r>
    <r>
      <rPr>
        <sz val="12"/>
        <color theme="1"/>
        <rFont val="Calibri"/>
        <family val="2"/>
        <scheme val="minor"/>
      </rPr>
      <t xml:space="preserve"> mit 4% PFA/4% sucrose in PBS fixieren für 10-15 min</t>
    </r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</si>
  <si>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 5 min inkubieren und wieder absaugen (3x insgesamt machen)</t>
    </r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</si>
  <si>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BB-HE bei RT für 1h blocken</t>
    </r>
  </si>
  <si>
    <t>Jan</t>
  </si>
  <si>
    <t>Student X</t>
  </si>
  <si>
    <t>rabbit</t>
  </si>
  <si>
    <t>mouse</t>
  </si>
  <si>
    <t>Rabbit</t>
  </si>
  <si>
    <t>Mouse</t>
  </si>
  <si>
    <t>Blocklsg</t>
  </si>
  <si>
    <t>-&gt; Bei der kleinen Verdünnung macht das kein unterschied</t>
  </si>
  <si>
    <t xml:space="preserve">Blocklösung absaugen </t>
  </si>
  <si>
    <t>40 uL pro Well mit 1° Antikorper bei 4°C über Nacht inkubieren -&gt; verkehrtherum abdecken inkubieren (einfach umdrehen)</t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</si>
  <si>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 10 min inkubieren und wieder absaugen (3x insgesamt machen)</t>
    </r>
  </si>
  <si>
    <t>Platte umdrehen</t>
  </si>
  <si>
    <t>phalloidin-Atto 647N</t>
  </si>
  <si>
    <t>Antikörper</t>
  </si>
  <si>
    <t>Target</t>
  </si>
  <si>
    <t>Ref.Nr.</t>
  </si>
  <si>
    <t>Hersteller</t>
  </si>
  <si>
    <t>Phalloidin-Atto-647N</t>
  </si>
  <si>
    <t>DAPI</t>
  </si>
  <si>
    <t>1° - Rabbit anti-detyr-tubulin</t>
  </si>
  <si>
    <t>1° - mouse anti-α-tubulin</t>
  </si>
  <si>
    <t>2° - Anti mouse- Alexa Fluor 488</t>
  </si>
  <si>
    <t>2° - Anti rabbit - Alexa Fluor 568</t>
  </si>
  <si>
    <t>ab48389</t>
  </si>
  <si>
    <t>T5168</t>
  </si>
  <si>
    <t>A-11001</t>
  </si>
  <si>
    <t>A-11036</t>
  </si>
  <si>
    <t>Abcam</t>
  </si>
  <si>
    <t>Sigma</t>
  </si>
  <si>
    <t>Thermo Fischer</t>
  </si>
  <si>
    <t>Detyrosinates Alpha Tublin</t>
  </si>
  <si>
    <t>Alpha Tubulin 4a</t>
  </si>
  <si>
    <t>goat</t>
  </si>
  <si>
    <t>Mouse Antibodies</t>
  </si>
  <si>
    <t>Rabbit Antibodies</t>
  </si>
  <si>
    <t>green</t>
  </si>
  <si>
    <t>yellow</t>
  </si>
  <si>
    <t>red</t>
  </si>
  <si>
    <t>blue</t>
  </si>
  <si>
    <t>Antikörper/ Farbstoff</t>
  </si>
  <si>
    <t>Farbstoff</t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</si>
  <si>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 </t>
    </r>
    <r>
      <rPr>
        <sz val="12"/>
        <color rgb="FFFF0000"/>
        <rFont val="Calibri (Textkörper)"/>
      </rPr>
      <t>2-5 min</t>
    </r>
    <r>
      <rPr>
        <sz val="12"/>
        <color theme="1"/>
        <rFont val="Calibri"/>
        <family val="2"/>
        <scheme val="minor"/>
      </rPr>
      <t xml:space="preserve"> inkubieren und wieder absaugen (2x insgesamt machen)</t>
    </r>
  </si>
  <si>
    <t>40 uL pro Well mit 2° Antikörper und phalloidin-Atto 647N in Blocklsg für 1h bei RT inkubieren -&gt; verkehrtherum abdecken</t>
  </si>
  <si>
    <t>100 uL DAPI (1ug/mL) pro Well für 10 min bei RT inkubieren -&gt; NICHT umdrehen</t>
  </si>
  <si>
    <t>-&gt; Alles in ein Eppi herstellen</t>
  </si>
  <si>
    <t>-&gt; alles in ein Eppi herstellen</t>
  </si>
  <si>
    <t>Stoc conc</t>
  </si>
  <si>
    <t>-&gt; oder gleich 1 mL herstellen</t>
  </si>
  <si>
    <t>-&gt; in Lab 1</t>
  </si>
  <si>
    <r>
      <rPr>
        <sz val="12"/>
        <color rgb="FFFF0000"/>
        <rFont val="Calibri (Textkörper)"/>
      </rPr>
      <t>1 mL</t>
    </r>
    <r>
      <rPr>
        <sz val="12"/>
        <color theme="1"/>
        <rFont val="Calibri"/>
        <family val="2"/>
        <scheme val="minor"/>
      </rPr>
      <t xml:space="preserve"> PBS waschen -&gt; PBS rauf kurz schwenken und dann absaugen</t>
    </r>
  </si>
  <si>
    <r>
      <t>1 mL</t>
    </r>
    <r>
      <rPr>
        <sz val="12"/>
        <color rgb="FF000000"/>
        <rFont val="Calibri"/>
        <family val="2"/>
        <scheme val="minor"/>
      </rPr>
      <t xml:space="preserve"> </t>
    </r>
    <r>
      <rPr>
        <sz val="12"/>
        <color rgb="FFFF0000"/>
        <rFont val="Calibri (Textkörper)"/>
      </rPr>
      <t>Wasser (VE-Wasser oder normales)</t>
    </r>
    <r>
      <rPr>
        <sz val="12"/>
        <color theme="1"/>
        <rFont val="Calibri (Textkörper)"/>
      </rPr>
      <t xml:space="preserve"> kurz reinpipettieren und absaugen</t>
    </r>
  </si>
  <si>
    <t>Eindeckeln mit Mowiol (Je nach Fläche 1-2 Tropfen raufgeben und mit einem Deckgläschen raufgeben)</t>
  </si>
  <si>
    <t>Trocknen lassen und dann mikroskopieren</t>
  </si>
  <si>
    <t>Platelayout</t>
  </si>
  <si>
    <t>Compound</t>
  </si>
  <si>
    <t>%</t>
  </si>
  <si>
    <t>Für 3 Wells (Überschuss) herstellen -&gt; 3mL</t>
  </si>
  <si>
    <t>nM</t>
  </si>
  <si>
    <t>Nach jeder Behandlung in den Inkubator bei 37°C/5% CO2</t>
  </si>
  <si>
    <t>nach 2h Medium + Compound absaugen</t>
  </si>
  <si>
    <t>10% FCS</t>
  </si>
  <si>
    <t>Gibco Medium</t>
  </si>
  <si>
    <t>Medium:</t>
  </si>
  <si>
    <t>Substanzen jeweils in einem 5mL Eppi herstellen</t>
  </si>
  <si>
    <t>Wenn es keine großen Pipetten gibt (Lila/rote Pipetten) dann das Volumen durch 3 Teilen</t>
  </si>
  <si>
    <t>bsp</t>
  </si>
  <si>
    <t>V = 2970</t>
  </si>
  <si>
    <t>-&gt; 990 uL. Drei mal pipettieren</t>
  </si>
  <si>
    <t>Wenn es kein Absaugmöglichkeit gibt, mit der Pipette einfach das wegpipettieren</t>
  </si>
  <si>
    <t>1°Antibody</t>
  </si>
  <si>
    <t>Anti-rabbit</t>
  </si>
  <si>
    <t>Anti-mouse</t>
  </si>
  <si>
    <t>2° Antibody</t>
  </si>
  <si>
    <t>Hier 600 uL herstellen, damit man das kleinste Volumen mit 1uL pipettieren kann</t>
  </si>
  <si>
    <t>Hier 200 uL herstellen -A für 5 Wells gerechnet</t>
  </si>
  <si>
    <t>End Conc</t>
  </si>
  <si>
    <t>ug/mL</t>
  </si>
  <si>
    <t>Actin Filaments/NS</t>
  </si>
  <si>
    <t>-&gt; NS = Nukleinsäuren</t>
  </si>
  <si>
    <t xml:space="preserve">DNA </t>
  </si>
  <si>
    <t>Medium absaugen und Zellen mit 1mL Substanz nach dem Platelayout behandeln -&gt; Zellen die nicht behandelt werden, noch nicht absaugen!</t>
  </si>
  <si>
    <t xml:space="preserve">Wellanzahl: </t>
  </si>
  <si>
    <t xml:space="preserve">Student 1 </t>
  </si>
  <si>
    <t>Student 2</t>
  </si>
  <si>
    <t>Fugene</t>
  </si>
  <si>
    <t>lamp1 DNA</t>
  </si>
  <si>
    <r>
      <t xml:space="preserve">uL </t>
    </r>
    <r>
      <rPr>
        <b/>
        <sz val="12"/>
        <color theme="1"/>
        <rFont val="Calibri"/>
        <family val="2"/>
        <scheme val="minor"/>
      </rPr>
      <t>per Well</t>
    </r>
  </si>
  <si>
    <t>then add the fugene and mix carefully</t>
  </si>
  <si>
    <t>incubate for 5min</t>
  </si>
  <si>
    <t xml:space="preserve">add the DNA and mix </t>
  </si>
  <si>
    <t>Preparation</t>
  </si>
  <si>
    <t xml:space="preserve">incubate for 15-20min at room temperature </t>
  </si>
  <si>
    <t xml:space="preserve">repeat the transfection protocoll for the other well </t>
  </si>
  <si>
    <t>preheat 15ml growing Medium in the water bath to 37°C</t>
  </si>
  <si>
    <t>change the medium of the COS-7 cells to fresh medium</t>
  </si>
  <si>
    <t xml:space="preserve">Transfection Protocol </t>
  </si>
  <si>
    <t>Prepare the transfection mix in an Epi:</t>
  </si>
  <si>
    <t>incubate</t>
  </si>
  <si>
    <t>add 200uL of each transfection mix dropwise to a well</t>
  </si>
  <si>
    <t>DMEM-</t>
  </si>
  <si>
    <t>first add the DMEM-</t>
  </si>
  <si>
    <t xml:space="preserve">Fugene </t>
  </si>
  <si>
    <t>lamp1 DNA  [0.1ug/uL]</t>
  </si>
  <si>
    <t>delute the 1ug/uL DNA with the 10x H2O volume to 0.1ug/uL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</si>
</sst>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Textkörper)"/>
    </font>
    <font>
      <sz val="12"/>
      <color rgb="FF000000"/>
      <name val="Calibri"/>
      <family val="2"/>
      <scheme val="minor"/>
    </font>
    <font>
      <sz val="12"/>
      <color theme="1"/>
      <name val="Calibri (Textkörper)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AF0EE"/>
        <bgColor indexed="64"/>
      </patternFill>
    </fill>
    <fill>
      <patternFill patternType="solid">
        <fgColor rgb="FFEFF8E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2" fillId="0" borderId="0" xfId="0" applyFont="1"/>
    <xf numFmtId="0" fontId="0" fillId="3" borderId="1" xfId="0" applyFill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right"/>
    </xf>
    <xf numFmtId="0" fontId="2" fillId="4" borderId="0" xfId="0" applyFont="1" applyFill="1"/>
    <xf numFmtId="0" fontId="0" fillId="4" borderId="0" xfId="0" applyFill="1"/>
    <xf numFmtId="0" fontId="0" fillId="0" borderId="0" xfId="0" quotePrefix="1"/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3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/>
    <xf numFmtId="0" fontId="0" fillId="0" borderId="11" xfId="0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4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Alignment="1">
      <alignment horizontal="right"/>
    </xf>
    <xf numFmtId="0" fontId="0" fillId="0" borderId="9" xfId="0" applyBorder="1" applyAlignment="1">
      <alignment horizontal="right"/>
    </xf>
    <xf numFmtId="0" fontId="0" fillId="2" borderId="15" xfId="0" applyFill="1" applyBorder="1"/>
    <xf numFmtId="0" fontId="0" fillId="2" borderId="16" xfId="0" applyFill="1" applyBorder="1"/>
    <xf numFmtId="0" fontId="0" fillId="0" borderId="0" xfId="0" applyFill="1" applyAlignment="1">
      <alignment horizontal="right"/>
    </xf>
    <xf numFmtId="9" fontId="0" fillId="0" borderId="0" xfId="0" applyNumberFormat="1" applyFill="1"/>
    <xf numFmtId="9" fontId="1" fillId="0" borderId="0" xfId="0" applyNumberFormat="1" applyFont="1" applyFill="1"/>
    <xf numFmtId="0" fontId="0" fillId="6" borderId="0" xfId="0" applyFill="1"/>
    <xf numFmtId="0" fontId="0" fillId="7" borderId="0" xfId="0" applyFill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0" borderId="0" xfId="0" quotePrefix="1" applyFont="1"/>
    <xf numFmtId="0" fontId="1" fillId="6" borderId="0" xfId="0" applyFont="1" applyFill="1"/>
    <xf numFmtId="0" fontId="1" fillId="7" borderId="0" xfId="0" applyFont="1" applyFill="1"/>
    <xf numFmtId="0" fontId="0" fillId="0" borderId="0" xfId="0" applyFill="1" applyAlignment="1">
      <alignment horizontal="left"/>
    </xf>
    <xf numFmtId="0" fontId="5" fillId="0" borderId="0" xfId="0" applyFont="1" applyFill="1"/>
    <xf numFmtId="0" fontId="0" fillId="0" borderId="0" xfId="0" quotePrefix="1" applyFill="1"/>
    <xf numFmtId="0" fontId="0" fillId="0" borderId="11" xfId="0" quotePrefix="1" applyFill="1" applyBorder="1" applyAlignment="1">
      <alignment horizontal="left"/>
    </xf>
    <xf numFmtId="0" fontId="0" fillId="6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8" borderId="1" xfId="0" applyFill="1" applyBorder="1"/>
    <xf numFmtId="0" fontId="0" fillId="8" borderId="4" xfId="0" applyFill="1" applyBorder="1"/>
    <xf numFmtId="0" fontId="0" fillId="4" borderId="17" xfId="0" applyFill="1" applyBorder="1"/>
    <xf numFmtId="0" fontId="0" fillId="4" borderId="18" xfId="0" applyFill="1" applyBorder="1"/>
    <xf numFmtId="164" fontId="0" fillId="4" borderId="0" xfId="0" applyNumberFormat="1" applyFill="1"/>
    <xf numFmtId="0" fontId="0" fillId="4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FF8E9"/>
      <color rgb="FFFAF0EE"/>
      <color rgb="FFF9ECEB"/>
      <color rgb="FFF7E3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C55F2-64D1-5747-8AFC-58CEA49DB674}">
  <dimension ref="A1:R126"/>
  <sheetViews>
    <sheetView topLeftCell="A12" workbookViewId="0">
      <selection activeCell="D31" sqref="D31:D32"/>
    </sheetView>
  </sheetViews>
  <sheetFormatPr baseColWidth="10" defaultRowHeight="16" x14ac:dyDescent="0.2"/>
  <cols>
    <col min="1" max="1" width="2.83203125" style="1" customWidth="1"/>
    <col min="14" max="14" width="12" customWidth="1"/>
    <col min="17" max="17" width="14" customWidth="1"/>
  </cols>
  <sheetData>
    <row r="1" spans="1:18" x14ac:dyDescent="0.2">
      <c r="B1" s="2">
        <v>44739</v>
      </c>
    </row>
    <row r="3" spans="1:18" s="8" customFormat="1" x14ac:dyDescent="0.2">
      <c r="A3" s="6"/>
      <c r="B3" s="7" t="s">
        <v>13</v>
      </c>
      <c r="I3" s="7" t="s">
        <v>85</v>
      </c>
    </row>
    <row r="4" spans="1:18" ht="17" thickBot="1" x14ac:dyDescent="0.25"/>
    <row r="5" spans="1:18" ht="17" thickBot="1" x14ac:dyDescent="0.25">
      <c r="B5" s="28" t="s">
        <v>14</v>
      </c>
      <c r="C5" t="s">
        <v>15</v>
      </c>
      <c r="I5" s="60" t="s">
        <v>59</v>
      </c>
      <c r="J5" s="57"/>
      <c r="K5" s="57"/>
      <c r="L5" s="19" t="s">
        <v>18</v>
      </c>
      <c r="M5" s="57" t="s">
        <v>60</v>
      </c>
      <c r="N5" s="57"/>
      <c r="O5" s="19" t="s">
        <v>86</v>
      </c>
      <c r="P5" s="20" t="s">
        <v>61</v>
      </c>
      <c r="Q5" s="19" t="s">
        <v>62</v>
      </c>
    </row>
    <row r="6" spans="1:18" x14ac:dyDescent="0.2">
      <c r="B6" s="28" t="s">
        <v>25</v>
      </c>
      <c r="C6" t="s">
        <v>24</v>
      </c>
      <c r="I6" s="54" t="s">
        <v>65</v>
      </c>
      <c r="J6" s="55"/>
      <c r="K6" s="55"/>
      <c r="L6" s="18" t="s">
        <v>50</v>
      </c>
      <c r="M6" s="55" t="s">
        <v>76</v>
      </c>
      <c r="N6" s="55"/>
      <c r="O6" s="18" t="s">
        <v>0</v>
      </c>
      <c r="P6" s="12" t="s">
        <v>69</v>
      </c>
      <c r="Q6" s="18" t="s">
        <v>73</v>
      </c>
    </row>
    <row r="7" spans="1:18" x14ac:dyDescent="0.2">
      <c r="B7" s="28" t="s">
        <v>16</v>
      </c>
      <c r="C7" t="s">
        <v>17</v>
      </c>
      <c r="I7" s="61" t="s">
        <v>66</v>
      </c>
      <c r="J7" s="58"/>
      <c r="K7" s="58"/>
      <c r="L7" s="21" t="s">
        <v>51</v>
      </c>
      <c r="M7" s="58" t="s">
        <v>77</v>
      </c>
      <c r="N7" s="58"/>
      <c r="O7" s="21" t="s">
        <v>0</v>
      </c>
      <c r="P7" s="22" t="s">
        <v>70</v>
      </c>
      <c r="Q7" s="21" t="s">
        <v>74</v>
      </c>
      <c r="R7" s="9" t="s">
        <v>94</v>
      </c>
    </row>
    <row r="8" spans="1:18" x14ac:dyDescent="0.2">
      <c r="B8" s="28" t="s">
        <v>18</v>
      </c>
      <c r="C8" t="s">
        <v>21</v>
      </c>
      <c r="I8" s="54" t="s">
        <v>67</v>
      </c>
      <c r="J8" s="55"/>
      <c r="K8" s="56"/>
      <c r="L8" s="18" t="s">
        <v>78</v>
      </c>
      <c r="M8" s="55" t="s">
        <v>79</v>
      </c>
      <c r="N8" s="55"/>
      <c r="O8" s="18" t="s">
        <v>81</v>
      </c>
      <c r="P8" s="12" t="s">
        <v>71</v>
      </c>
      <c r="Q8" s="18" t="s">
        <v>75</v>
      </c>
    </row>
    <row r="9" spans="1:18" x14ac:dyDescent="0.2">
      <c r="B9" s="28" t="s">
        <v>19</v>
      </c>
      <c r="C9" t="s">
        <v>20</v>
      </c>
      <c r="I9" s="61" t="s">
        <v>68</v>
      </c>
      <c r="J9" s="58"/>
      <c r="K9" s="58"/>
      <c r="L9" s="21" t="s">
        <v>78</v>
      </c>
      <c r="M9" s="58" t="s">
        <v>80</v>
      </c>
      <c r="N9" s="58"/>
      <c r="O9" s="21" t="s">
        <v>82</v>
      </c>
      <c r="P9" s="22" t="s">
        <v>72</v>
      </c>
      <c r="Q9" s="21" t="s">
        <v>75</v>
      </c>
    </row>
    <row r="10" spans="1:18" x14ac:dyDescent="0.2">
      <c r="B10" s="28" t="s">
        <v>22</v>
      </c>
      <c r="C10" t="s">
        <v>23</v>
      </c>
      <c r="I10" s="54" t="s">
        <v>63</v>
      </c>
      <c r="J10" s="55"/>
      <c r="K10" s="55"/>
      <c r="L10" s="18" t="s">
        <v>0</v>
      </c>
      <c r="M10" s="55" t="s">
        <v>123</v>
      </c>
      <c r="N10" s="55"/>
      <c r="O10" s="18" t="s">
        <v>83</v>
      </c>
      <c r="P10" s="12">
        <v>65906</v>
      </c>
      <c r="Q10" s="18" t="s">
        <v>74</v>
      </c>
      <c r="R10" s="45" t="s">
        <v>124</v>
      </c>
    </row>
    <row r="11" spans="1:18" ht="17" thickBot="1" x14ac:dyDescent="0.25">
      <c r="I11" s="62" t="s">
        <v>64</v>
      </c>
      <c r="J11" s="53"/>
      <c r="K11" s="53"/>
      <c r="L11" s="23" t="s">
        <v>0</v>
      </c>
      <c r="M11" s="53" t="s">
        <v>125</v>
      </c>
      <c r="N11" s="53"/>
      <c r="O11" s="23" t="s">
        <v>84</v>
      </c>
      <c r="P11" s="24"/>
      <c r="Q11" s="23"/>
    </row>
    <row r="13" spans="1:18" s="8" customFormat="1" x14ac:dyDescent="0.2">
      <c r="A13" s="6"/>
      <c r="B13" s="7" t="s">
        <v>26</v>
      </c>
      <c r="M13" s="7" t="s">
        <v>9</v>
      </c>
    </row>
    <row r="15" spans="1:18" x14ac:dyDescent="0.2">
      <c r="A15" s="1" t="s">
        <v>0</v>
      </c>
      <c r="B15" t="s">
        <v>126</v>
      </c>
      <c r="M15" t="s">
        <v>10</v>
      </c>
    </row>
    <row r="16" spans="1:18" x14ac:dyDescent="0.2">
      <c r="B16" t="s">
        <v>12</v>
      </c>
      <c r="M16" t="s">
        <v>11</v>
      </c>
    </row>
    <row r="17" spans="1:18" x14ac:dyDescent="0.2">
      <c r="A17" s="1" t="s">
        <v>0</v>
      </c>
      <c r="B17" t="s">
        <v>29</v>
      </c>
    </row>
    <row r="18" spans="1:18" x14ac:dyDescent="0.2">
      <c r="M18" t="s">
        <v>114</v>
      </c>
    </row>
    <row r="19" spans="1:18" x14ac:dyDescent="0.2">
      <c r="B19" s="3" t="s">
        <v>99</v>
      </c>
    </row>
    <row r="21" spans="1:18" ht="17" thickBot="1" x14ac:dyDescent="0.25">
      <c r="A21"/>
      <c r="C21" s="1"/>
      <c r="E21" s="55" t="s">
        <v>46</v>
      </c>
      <c r="F21" s="55"/>
      <c r="G21" s="59" t="s">
        <v>47</v>
      </c>
      <c r="H21" s="59"/>
      <c r="J21" s="11"/>
    </row>
    <row r="22" spans="1:18" ht="17" thickBot="1" x14ac:dyDescent="0.25">
      <c r="A22"/>
      <c r="C22" s="1"/>
      <c r="D22" s="29" t="s">
        <v>3</v>
      </c>
      <c r="E22" s="46" t="s">
        <v>1</v>
      </c>
      <c r="F22" s="47" t="s">
        <v>2</v>
      </c>
      <c r="G22" s="14"/>
      <c r="H22" s="4"/>
      <c r="I22" s="13"/>
    </row>
    <row r="23" spans="1:18" ht="17" thickBot="1" x14ac:dyDescent="0.25">
      <c r="A23"/>
      <c r="C23" s="1"/>
      <c r="D23" s="29" t="s">
        <v>4</v>
      </c>
      <c r="E23" s="46" t="s">
        <v>1</v>
      </c>
      <c r="F23" s="47" t="s">
        <v>2</v>
      </c>
      <c r="G23" s="14"/>
      <c r="H23" s="4"/>
      <c r="I23" s="13"/>
    </row>
    <row r="24" spans="1:18" ht="17" thickBot="1" x14ac:dyDescent="0.25">
      <c r="A24"/>
      <c r="C24" s="1"/>
      <c r="E24" s="30"/>
      <c r="F24" s="31"/>
      <c r="G24" s="14"/>
      <c r="H24" s="4"/>
      <c r="I24" s="15"/>
      <c r="J24" s="16"/>
    </row>
    <row r="25" spans="1:18" x14ac:dyDescent="0.2">
      <c r="K25" t="s">
        <v>27</v>
      </c>
    </row>
    <row r="26" spans="1:18" x14ac:dyDescent="0.2">
      <c r="B26" s="3" t="s">
        <v>100</v>
      </c>
    </row>
    <row r="28" spans="1:18" x14ac:dyDescent="0.2">
      <c r="A28" s="1" t="s">
        <v>0</v>
      </c>
      <c r="B28" t="s">
        <v>102</v>
      </c>
    </row>
    <row r="30" spans="1:18" x14ac:dyDescent="0.2">
      <c r="D30" s="37" t="s">
        <v>1</v>
      </c>
      <c r="H30" s="38" t="s">
        <v>2</v>
      </c>
      <c r="M30" t="s">
        <v>109</v>
      </c>
    </row>
    <row r="31" spans="1:18" x14ac:dyDescent="0.2">
      <c r="B31" s="3"/>
      <c r="C31" s="1" t="s">
        <v>40</v>
      </c>
      <c r="D31">
        <v>100</v>
      </c>
      <c r="E31" s="9" t="s">
        <v>101</v>
      </c>
      <c r="G31" t="s">
        <v>40</v>
      </c>
      <c r="H31">
        <v>4000</v>
      </c>
      <c r="I31" t="s">
        <v>103</v>
      </c>
      <c r="K31" s="16" t="s">
        <v>108</v>
      </c>
      <c r="L31" s="16"/>
      <c r="M31" s="43" t="s">
        <v>110</v>
      </c>
      <c r="N31" s="16"/>
      <c r="O31" s="16"/>
      <c r="P31" s="16"/>
      <c r="Q31" s="16"/>
      <c r="R31" s="16"/>
    </row>
    <row r="32" spans="1:18" x14ac:dyDescent="0.2">
      <c r="C32" s="1" t="s">
        <v>42</v>
      </c>
      <c r="D32" s="10">
        <v>1</v>
      </c>
      <c r="E32" s="39" t="s">
        <v>101</v>
      </c>
      <c r="G32" t="s">
        <v>42</v>
      </c>
      <c r="H32">
        <v>10</v>
      </c>
      <c r="I32" t="s">
        <v>103</v>
      </c>
      <c r="K32" s="42" t="s">
        <v>106</v>
      </c>
      <c r="L32" s="33"/>
      <c r="M32" s="34"/>
      <c r="N32" s="16"/>
      <c r="O32" s="16"/>
      <c r="P32" s="32"/>
      <c r="Q32" s="16"/>
      <c r="R32" s="16"/>
    </row>
    <row r="33" spans="1:18" x14ac:dyDescent="0.2">
      <c r="C33" s="1" t="s">
        <v>6</v>
      </c>
      <c r="D33">
        <f>D31/D32</f>
        <v>100</v>
      </c>
      <c r="G33" s="1" t="s">
        <v>6</v>
      </c>
      <c r="H33">
        <f>H31/H32</f>
        <v>400</v>
      </c>
      <c r="K33" s="42" t="s">
        <v>107</v>
      </c>
      <c r="L33" s="16"/>
      <c r="M33" s="16"/>
      <c r="N33" s="16" t="s">
        <v>111</v>
      </c>
      <c r="O33" s="16"/>
      <c r="P33" s="32"/>
      <c r="Q33" s="16"/>
      <c r="R33" s="16"/>
    </row>
    <row r="34" spans="1:18" x14ac:dyDescent="0.2">
      <c r="K34" s="32"/>
      <c r="L34" s="16"/>
      <c r="M34" s="16"/>
      <c r="N34" s="16" t="s">
        <v>112</v>
      </c>
      <c r="O34" s="16"/>
      <c r="P34" s="32"/>
      <c r="Q34" s="16"/>
      <c r="R34" s="16"/>
    </row>
    <row r="35" spans="1:18" x14ac:dyDescent="0.2">
      <c r="C35" s="35" t="s">
        <v>1</v>
      </c>
      <c r="D35" s="35">
        <f>D37/D33</f>
        <v>30</v>
      </c>
      <c r="E35" s="35" t="s">
        <v>35</v>
      </c>
      <c r="G35" s="36" t="s">
        <v>1</v>
      </c>
      <c r="H35" s="36">
        <f>H37/H33</f>
        <v>7.5</v>
      </c>
      <c r="I35" s="36" t="s">
        <v>35</v>
      </c>
      <c r="K35" s="32"/>
      <c r="L35" s="16"/>
      <c r="M35" s="16"/>
      <c r="N35" s="44" t="s">
        <v>113</v>
      </c>
      <c r="O35" s="16"/>
      <c r="P35" s="32"/>
      <c r="Q35" s="16"/>
      <c r="R35" s="16"/>
    </row>
    <row r="36" spans="1:18" x14ac:dyDescent="0.2">
      <c r="C36" s="40" t="s">
        <v>7</v>
      </c>
      <c r="D36" s="35">
        <f>D37-D35</f>
        <v>2970</v>
      </c>
      <c r="E36" s="35" t="s">
        <v>35</v>
      </c>
      <c r="G36" s="41" t="s">
        <v>7</v>
      </c>
      <c r="H36" s="36">
        <f>H37-H35</f>
        <v>2992.5</v>
      </c>
      <c r="I36" s="36" t="s">
        <v>35</v>
      </c>
      <c r="K36" s="32"/>
      <c r="L36" s="16"/>
      <c r="M36" s="16"/>
      <c r="N36" s="16"/>
      <c r="O36" s="16"/>
      <c r="P36" s="32"/>
      <c r="Q36" s="16"/>
      <c r="R36" s="16"/>
    </row>
    <row r="37" spans="1:18" x14ac:dyDescent="0.2">
      <c r="C37" s="35" t="s">
        <v>8</v>
      </c>
      <c r="D37" s="35">
        <v>3000</v>
      </c>
      <c r="E37" s="35" t="s">
        <v>35</v>
      </c>
      <c r="G37" s="36" t="s">
        <v>8</v>
      </c>
      <c r="H37" s="36">
        <v>3000</v>
      </c>
      <c r="I37" s="36" t="s">
        <v>35</v>
      </c>
      <c r="K37" s="32"/>
      <c r="L37" s="16"/>
      <c r="M37" s="16"/>
      <c r="N37" s="16"/>
      <c r="O37" s="16"/>
      <c r="P37" s="32"/>
      <c r="Q37" s="16"/>
      <c r="R37" s="16"/>
    </row>
    <row r="40" spans="1:18" x14ac:dyDescent="0.2">
      <c r="A40" s="1" t="s">
        <v>0</v>
      </c>
      <c r="B40" t="s">
        <v>104</v>
      </c>
    </row>
    <row r="42" spans="1:18" x14ac:dyDescent="0.2">
      <c r="A42" s="1" t="s">
        <v>0</v>
      </c>
      <c r="B42" t="s">
        <v>105</v>
      </c>
    </row>
    <row r="43" spans="1:18" x14ac:dyDescent="0.2">
      <c r="A43" s="1" t="s">
        <v>0</v>
      </c>
      <c r="B43" t="s">
        <v>43</v>
      </c>
    </row>
    <row r="45" spans="1:18" s="8" customFormat="1" x14ac:dyDescent="0.2">
      <c r="A45" s="6"/>
      <c r="B45" s="7" t="s">
        <v>28</v>
      </c>
    </row>
    <row r="47" spans="1:18" x14ac:dyDescent="0.2">
      <c r="A47" s="1" t="s">
        <v>0</v>
      </c>
      <c r="B47" t="s">
        <v>30</v>
      </c>
    </row>
    <row r="49" spans="1:6" x14ac:dyDescent="0.2">
      <c r="A49" s="1" t="s">
        <v>0</v>
      </c>
      <c r="B49" t="s">
        <v>44</v>
      </c>
    </row>
    <row r="51" spans="1:6" x14ac:dyDescent="0.2">
      <c r="A51" s="1" t="s">
        <v>0</v>
      </c>
      <c r="B51" t="s">
        <v>31</v>
      </c>
    </row>
    <row r="53" spans="1:6" x14ac:dyDescent="0.2">
      <c r="A53" s="1" t="s">
        <v>0</v>
      </c>
      <c r="B53" t="s">
        <v>32</v>
      </c>
    </row>
    <row r="55" spans="1:6" x14ac:dyDescent="0.2">
      <c r="C55" s="1" t="s">
        <v>33</v>
      </c>
      <c r="D55">
        <v>5</v>
      </c>
    </row>
    <row r="56" spans="1:6" x14ac:dyDescent="0.2">
      <c r="C56" s="1" t="s">
        <v>34</v>
      </c>
      <c r="D56">
        <v>250</v>
      </c>
      <c r="E56" t="s">
        <v>35</v>
      </c>
    </row>
    <row r="57" spans="1:6" x14ac:dyDescent="0.2">
      <c r="C57" s="1" t="s">
        <v>92</v>
      </c>
      <c r="D57">
        <v>20</v>
      </c>
      <c r="E57" s="9" t="s">
        <v>101</v>
      </c>
    </row>
    <row r="58" spans="1:6" x14ac:dyDescent="0.2">
      <c r="C58" s="1" t="s">
        <v>41</v>
      </c>
      <c r="D58">
        <v>0.2</v>
      </c>
      <c r="E58" s="9" t="s">
        <v>101</v>
      </c>
    </row>
    <row r="59" spans="1:6" x14ac:dyDescent="0.2">
      <c r="C59" s="1" t="s">
        <v>36</v>
      </c>
      <c r="D59">
        <f>20/0.2</f>
        <v>100</v>
      </c>
    </row>
    <row r="60" spans="1:6" x14ac:dyDescent="0.2">
      <c r="C60" s="1"/>
    </row>
    <row r="61" spans="1:6" x14ac:dyDescent="0.2">
      <c r="C61" s="6" t="s">
        <v>37</v>
      </c>
      <c r="D61" s="8">
        <f>D63/D59</f>
        <v>12.5</v>
      </c>
      <c r="E61" s="8" t="s">
        <v>35</v>
      </c>
    </row>
    <row r="62" spans="1:6" x14ac:dyDescent="0.2">
      <c r="C62" s="6" t="s">
        <v>38</v>
      </c>
      <c r="D62" s="8">
        <f>D63-D61</f>
        <v>1237.5</v>
      </c>
      <c r="E62" s="8" t="s">
        <v>35</v>
      </c>
    </row>
    <row r="63" spans="1:6" x14ac:dyDescent="0.2">
      <c r="C63" s="25" t="s">
        <v>8</v>
      </c>
      <c r="D63" s="7">
        <f>D55*D56</f>
        <v>1250</v>
      </c>
      <c r="E63" s="8" t="s">
        <v>35</v>
      </c>
      <c r="F63" s="9" t="s">
        <v>39</v>
      </c>
    </row>
    <row r="65" spans="1:5" x14ac:dyDescent="0.2">
      <c r="A65" s="1" t="s">
        <v>0</v>
      </c>
      <c r="B65" t="s">
        <v>44</v>
      </c>
    </row>
    <row r="67" spans="1:5" x14ac:dyDescent="0.2">
      <c r="A67" s="1" t="s">
        <v>0</v>
      </c>
      <c r="B67" t="s">
        <v>45</v>
      </c>
    </row>
    <row r="69" spans="1:5" x14ac:dyDescent="0.2">
      <c r="A69" s="1" t="s">
        <v>0</v>
      </c>
      <c r="B69" t="s">
        <v>54</v>
      </c>
    </row>
    <row r="71" spans="1:5" x14ac:dyDescent="0.2">
      <c r="B71" s="3" t="s">
        <v>115</v>
      </c>
    </row>
    <row r="72" spans="1:5" x14ac:dyDescent="0.2">
      <c r="B72" s="3"/>
    </row>
    <row r="73" spans="1:5" x14ac:dyDescent="0.2">
      <c r="A73" s="1" t="s">
        <v>0</v>
      </c>
      <c r="B73" t="s">
        <v>55</v>
      </c>
    </row>
    <row r="76" spans="1:5" x14ac:dyDescent="0.2">
      <c r="D76" t="s">
        <v>6</v>
      </c>
    </row>
    <row r="77" spans="1:5" x14ac:dyDescent="0.2">
      <c r="C77" s="1" t="s">
        <v>48</v>
      </c>
      <c r="D77">
        <v>400</v>
      </c>
    </row>
    <row r="78" spans="1:5" x14ac:dyDescent="0.2">
      <c r="C78" s="1" t="s">
        <v>49</v>
      </c>
      <c r="D78">
        <v>600</v>
      </c>
    </row>
    <row r="79" spans="1:5" x14ac:dyDescent="0.2">
      <c r="C79" s="1"/>
    </row>
    <row r="80" spans="1:5" x14ac:dyDescent="0.2">
      <c r="C80" s="6" t="s">
        <v>50</v>
      </c>
      <c r="D80" s="8">
        <f>D83/D77</f>
        <v>1.5</v>
      </c>
      <c r="E80" s="8" t="s">
        <v>35</v>
      </c>
    </row>
    <row r="81" spans="1:13" x14ac:dyDescent="0.2">
      <c r="C81" s="6" t="s">
        <v>51</v>
      </c>
      <c r="D81" s="8">
        <f>D83/D78</f>
        <v>1</v>
      </c>
      <c r="E81" s="8" t="s">
        <v>35</v>
      </c>
    </row>
    <row r="82" spans="1:13" x14ac:dyDescent="0.2">
      <c r="C82" s="6" t="s">
        <v>52</v>
      </c>
      <c r="D82" s="8">
        <f>D83</f>
        <v>600</v>
      </c>
      <c r="E82" s="8" t="s">
        <v>35</v>
      </c>
      <c r="F82" s="9" t="s">
        <v>53</v>
      </c>
      <c r="M82" t="s">
        <v>119</v>
      </c>
    </row>
    <row r="83" spans="1:13" x14ac:dyDescent="0.2">
      <c r="C83" s="25" t="s">
        <v>8</v>
      </c>
      <c r="D83" s="7">
        <v>600</v>
      </c>
      <c r="E83" s="8" t="s">
        <v>35</v>
      </c>
      <c r="F83" s="9" t="s">
        <v>90</v>
      </c>
    </row>
    <row r="86" spans="1:13" x14ac:dyDescent="0.2">
      <c r="B86" s="2">
        <v>44740</v>
      </c>
    </row>
    <row r="88" spans="1:13" x14ac:dyDescent="0.2">
      <c r="A88" s="1" t="s">
        <v>0</v>
      </c>
      <c r="B88" t="s">
        <v>57</v>
      </c>
    </row>
    <row r="90" spans="1:13" x14ac:dyDescent="0.2">
      <c r="A90" s="1" t="s">
        <v>0</v>
      </c>
      <c r="B90" t="s">
        <v>56</v>
      </c>
    </row>
    <row r="92" spans="1:13" x14ac:dyDescent="0.2">
      <c r="B92" s="3" t="s">
        <v>118</v>
      </c>
    </row>
    <row r="94" spans="1:13" x14ac:dyDescent="0.2">
      <c r="A94" s="1" t="s">
        <v>0</v>
      </c>
      <c r="B94" t="s">
        <v>88</v>
      </c>
    </row>
    <row r="96" spans="1:13" x14ac:dyDescent="0.2">
      <c r="D96" t="s">
        <v>6</v>
      </c>
    </row>
    <row r="97" spans="1:13" x14ac:dyDescent="0.2">
      <c r="C97" s="1" t="s">
        <v>116</v>
      </c>
      <c r="D97">
        <v>400</v>
      </c>
    </row>
    <row r="98" spans="1:13" x14ac:dyDescent="0.2">
      <c r="C98" s="1" t="s">
        <v>117</v>
      </c>
      <c r="D98">
        <v>400</v>
      </c>
    </row>
    <row r="99" spans="1:13" x14ac:dyDescent="0.2">
      <c r="C99" s="1" t="s">
        <v>58</v>
      </c>
      <c r="D99">
        <v>100</v>
      </c>
    </row>
    <row r="101" spans="1:13" x14ac:dyDescent="0.2">
      <c r="C101" s="6" t="s">
        <v>116</v>
      </c>
      <c r="D101" s="8">
        <f>D105/D97</f>
        <v>0.5</v>
      </c>
      <c r="E101" s="8" t="s">
        <v>35</v>
      </c>
    </row>
    <row r="102" spans="1:13" x14ac:dyDescent="0.2">
      <c r="C102" s="6" t="s">
        <v>117</v>
      </c>
      <c r="D102" s="8">
        <f>D105/D98</f>
        <v>0.5</v>
      </c>
      <c r="E102" s="8" t="s">
        <v>35</v>
      </c>
    </row>
    <row r="103" spans="1:13" x14ac:dyDescent="0.2">
      <c r="C103" s="6" t="s">
        <v>58</v>
      </c>
      <c r="D103" s="8">
        <f>D105/D99</f>
        <v>2</v>
      </c>
      <c r="E103" s="8" t="s">
        <v>35</v>
      </c>
    </row>
    <row r="104" spans="1:13" x14ac:dyDescent="0.2">
      <c r="C104" s="6" t="s">
        <v>52</v>
      </c>
      <c r="D104" s="8">
        <f>D105</f>
        <v>200</v>
      </c>
      <c r="E104" s="8" t="s">
        <v>35</v>
      </c>
      <c r="M104" t="s">
        <v>120</v>
      </c>
    </row>
    <row r="105" spans="1:13" x14ac:dyDescent="0.2">
      <c r="C105" s="25" t="s">
        <v>8</v>
      </c>
      <c r="D105" s="7">
        <v>200</v>
      </c>
      <c r="E105" s="8" t="s">
        <v>35</v>
      </c>
      <c r="F105" s="9" t="s">
        <v>91</v>
      </c>
    </row>
    <row r="107" spans="1:13" x14ac:dyDescent="0.2">
      <c r="A107" s="1" t="s">
        <v>0</v>
      </c>
      <c r="B107" t="s">
        <v>87</v>
      </c>
    </row>
    <row r="110" spans="1:13" x14ac:dyDescent="0.2">
      <c r="A110" s="1" t="s">
        <v>0</v>
      </c>
      <c r="B110" t="s">
        <v>89</v>
      </c>
    </row>
    <row r="112" spans="1:13" x14ac:dyDescent="0.2">
      <c r="D112" s="5" t="s">
        <v>64</v>
      </c>
    </row>
    <row r="113" spans="1:18" x14ac:dyDescent="0.2">
      <c r="C113" s="1" t="s">
        <v>92</v>
      </c>
      <c r="D113">
        <v>1000</v>
      </c>
      <c r="E113" t="s">
        <v>122</v>
      </c>
      <c r="G113" t="s">
        <v>127</v>
      </c>
      <c r="H113">
        <v>5</v>
      </c>
    </row>
    <row r="114" spans="1:18" x14ac:dyDescent="0.2">
      <c r="C114" s="1" t="s">
        <v>121</v>
      </c>
      <c r="D114">
        <v>1</v>
      </c>
      <c r="E114" t="s">
        <v>122</v>
      </c>
    </row>
    <row r="115" spans="1:18" x14ac:dyDescent="0.2">
      <c r="C115" s="1" t="s">
        <v>6</v>
      </c>
      <c r="D115">
        <v>1000</v>
      </c>
    </row>
    <row r="116" spans="1:18" x14ac:dyDescent="0.2">
      <c r="C116" s="1"/>
    </row>
    <row r="117" spans="1:18" x14ac:dyDescent="0.2">
      <c r="C117" s="6" t="s">
        <v>64</v>
      </c>
      <c r="D117" s="8">
        <f>D119/D115</f>
        <v>0.5</v>
      </c>
      <c r="E117" s="8" t="s">
        <v>35</v>
      </c>
    </row>
    <row r="118" spans="1:18" x14ac:dyDescent="0.2">
      <c r="C118" s="6" t="s">
        <v>38</v>
      </c>
      <c r="D118" s="8">
        <f>D119</f>
        <v>500</v>
      </c>
      <c r="E118" s="8" t="s">
        <v>35</v>
      </c>
    </row>
    <row r="119" spans="1:18" x14ac:dyDescent="0.2">
      <c r="C119" s="6" t="s">
        <v>8</v>
      </c>
      <c r="D119" s="8">
        <f>100*H113</f>
        <v>500</v>
      </c>
      <c r="E119" s="8" t="s">
        <v>35</v>
      </c>
      <c r="F119" s="9" t="s">
        <v>93</v>
      </c>
    </row>
    <row r="121" spans="1:18" x14ac:dyDescent="0.2">
      <c r="A121" s="1" t="s">
        <v>0</v>
      </c>
      <c r="B121" t="s">
        <v>95</v>
      </c>
    </row>
    <row r="123" spans="1:18" x14ac:dyDescent="0.2">
      <c r="A123" s="26" t="s">
        <v>0</v>
      </c>
      <c r="B123" s="10" t="s">
        <v>96</v>
      </c>
      <c r="C123" s="10"/>
      <c r="D123" s="10"/>
      <c r="E123" s="10"/>
      <c r="F123" s="10"/>
      <c r="G123" s="10"/>
      <c r="H123" s="10"/>
      <c r="I123" s="27"/>
      <c r="J123" s="27"/>
      <c r="K123" s="27"/>
      <c r="L123" s="27"/>
      <c r="M123" s="27"/>
      <c r="N123" s="27"/>
      <c r="O123" s="27"/>
      <c r="P123" s="27"/>
      <c r="Q123" s="27"/>
      <c r="R123" s="27"/>
    </row>
    <row r="125" spans="1:18" x14ac:dyDescent="0.2">
      <c r="A125" s="1" t="s">
        <v>0</v>
      </c>
      <c r="B125" t="s">
        <v>97</v>
      </c>
    </row>
    <row r="126" spans="1:18" x14ac:dyDescent="0.2">
      <c r="A126" s="1" t="s">
        <v>0</v>
      </c>
      <c r="B126" t="s">
        <v>98</v>
      </c>
    </row>
  </sheetData>
  <mergeCells count="16">
    <mergeCell ref="E21:F21"/>
    <mergeCell ref="G21:H21"/>
    <mergeCell ref="I5:K5"/>
    <mergeCell ref="I6:K6"/>
    <mergeCell ref="I7:K7"/>
    <mergeCell ref="I9:K9"/>
    <mergeCell ref="I10:K10"/>
    <mergeCell ref="I11:K11"/>
    <mergeCell ref="M11:N11"/>
    <mergeCell ref="I8:K8"/>
    <mergeCell ref="M5:N5"/>
    <mergeCell ref="M6:N6"/>
    <mergeCell ref="M7:N7"/>
    <mergeCell ref="M8:N8"/>
    <mergeCell ref="M9:N9"/>
    <mergeCell ref="M10:N10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BF89-C3DD-8A46-ACD0-DACCD4848C81}">
  <dimension ref="A3:H10"/>
  <sheetViews>
    <sheetView workbookViewId="0">
      <selection activeCell="G19" sqref="G19"/>
    </sheetView>
  </sheetViews>
  <sheetFormatPr baseColWidth="10" defaultRowHeight="16" x14ac:dyDescent="0.2"/>
  <cols>
    <col min="1" max="1" width="3.1640625" style="1" customWidth="1"/>
  </cols>
  <sheetData>
    <row r="3" spans="3:8" x14ac:dyDescent="0.2">
      <c r="C3" s="15"/>
      <c r="D3" s="17"/>
      <c r="E3" s="17"/>
      <c r="F3" s="17"/>
      <c r="G3" s="17"/>
      <c r="H3" s="15"/>
    </row>
    <row r="4" spans="3:8" x14ac:dyDescent="0.2">
      <c r="C4" s="15"/>
      <c r="D4" s="15"/>
      <c r="E4" s="15"/>
      <c r="F4" s="15"/>
      <c r="G4" s="15"/>
      <c r="H4" s="15"/>
    </row>
    <row r="5" spans="3:8" x14ac:dyDescent="0.2">
      <c r="C5" s="15"/>
      <c r="D5" s="15"/>
      <c r="E5" s="15"/>
      <c r="F5" s="15"/>
      <c r="G5" s="15"/>
      <c r="H5" s="15"/>
    </row>
    <row r="10" spans="3:8" x14ac:dyDescent="0.2">
      <c r="E10" t="s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F536-D2A8-4F42-BEB3-EBF867EDFB00}">
  <dimension ref="A1:F51"/>
  <sheetViews>
    <sheetView tabSelected="1" workbookViewId="0">
      <selection activeCell="G19" sqref="G19"/>
    </sheetView>
  </sheetViews>
  <sheetFormatPr baseColWidth="10" defaultRowHeight="16" x14ac:dyDescent="0.2"/>
  <cols>
    <col min="1" max="1" width="1.83203125" bestFit="1" customWidth="1"/>
    <col min="3" max="3" width="20.1640625" bestFit="1" customWidth="1"/>
    <col min="5" max="5" width="20.1640625" bestFit="1" customWidth="1"/>
  </cols>
  <sheetData>
    <row r="1" spans="1:3" x14ac:dyDescent="0.2">
      <c r="A1" s="1"/>
      <c r="B1" s="2">
        <v>44739</v>
      </c>
    </row>
    <row r="2" spans="1:3" x14ac:dyDescent="0.2">
      <c r="A2" s="1"/>
    </row>
    <row r="3" spans="1:3" s="8" customFormat="1" x14ac:dyDescent="0.2">
      <c r="A3" s="6"/>
      <c r="B3" s="7" t="s">
        <v>13</v>
      </c>
    </row>
    <row r="4" spans="1:3" x14ac:dyDescent="0.2">
      <c r="A4" s="1"/>
    </row>
    <row r="5" spans="1:3" x14ac:dyDescent="0.2">
      <c r="A5" s="1"/>
      <c r="B5" s="28" t="s">
        <v>14</v>
      </c>
      <c r="C5" t="s">
        <v>15</v>
      </c>
    </row>
    <row r="6" spans="1:3" x14ac:dyDescent="0.2">
      <c r="A6" s="1"/>
      <c r="B6" s="28" t="s">
        <v>25</v>
      </c>
      <c r="C6" t="s">
        <v>24</v>
      </c>
    </row>
    <row r="7" spans="1:3" x14ac:dyDescent="0.2">
      <c r="A7" s="1"/>
      <c r="B7" s="28" t="s">
        <v>16</v>
      </c>
      <c r="C7" t="s">
        <v>17</v>
      </c>
    </row>
    <row r="8" spans="1:3" x14ac:dyDescent="0.2">
      <c r="A8" s="1"/>
      <c r="B8" s="28" t="s">
        <v>18</v>
      </c>
      <c r="C8" t="s">
        <v>21</v>
      </c>
    </row>
    <row r="9" spans="1:3" x14ac:dyDescent="0.2">
      <c r="A9" s="1"/>
      <c r="B9" s="28" t="s">
        <v>19</v>
      </c>
      <c r="C9" t="s">
        <v>20</v>
      </c>
    </row>
    <row r="10" spans="1:3" x14ac:dyDescent="0.2">
      <c r="A10" s="1"/>
      <c r="B10" s="28" t="s">
        <v>22</v>
      </c>
      <c r="C10" t="s">
        <v>23</v>
      </c>
    </row>
    <row r="11" spans="1:3" x14ac:dyDescent="0.2">
      <c r="A11" s="1"/>
    </row>
    <row r="12" spans="1:3" x14ac:dyDescent="0.2">
      <c r="A12" s="1"/>
    </row>
    <row r="13" spans="1:3" s="8" customFormat="1" x14ac:dyDescent="0.2">
      <c r="A13" s="6"/>
      <c r="B13" s="7" t="s">
        <v>136</v>
      </c>
    </row>
    <row r="14" spans="1:3" x14ac:dyDescent="0.2">
      <c r="A14" s="1"/>
    </row>
    <row r="15" spans="1:3" x14ac:dyDescent="0.2">
      <c r="A15" s="1" t="s">
        <v>0</v>
      </c>
      <c r="B15" t="s">
        <v>139</v>
      </c>
    </row>
    <row r="16" spans="1:3" x14ac:dyDescent="0.2">
      <c r="A16" s="1"/>
    </row>
    <row r="17" spans="1:6" x14ac:dyDescent="0.2">
      <c r="A17" t="s">
        <v>0</v>
      </c>
      <c r="B17" t="s">
        <v>149</v>
      </c>
    </row>
    <row r="18" spans="1:6" x14ac:dyDescent="0.2">
      <c r="A18" s="1"/>
    </row>
    <row r="19" spans="1:6" x14ac:dyDescent="0.2">
      <c r="A19" s="1"/>
      <c r="C19" s="8" t="s">
        <v>145</v>
      </c>
      <c r="D19" s="8" t="s">
        <v>147</v>
      </c>
      <c r="E19" s="8" t="s">
        <v>148</v>
      </c>
    </row>
    <row r="20" spans="1:6" x14ac:dyDescent="0.2">
      <c r="A20" s="1"/>
      <c r="B20" t="s">
        <v>35</v>
      </c>
      <c r="C20" s="52">
        <f>2*200</f>
        <v>400</v>
      </c>
      <c r="D20" s="52">
        <v>9.6</v>
      </c>
      <c r="E20" s="52">
        <v>32</v>
      </c>
    </row>
    <row r="21" spans="1:6" x14ac:dyDescent="0.2">
      <c r="A21" s="1"/>
    </row>
    <row r="22" spans="1:6" x14ac:dyDescent="0.2">
      <c r="A22" s="1"/>
    </row>
    <row r="23" spans="1:6" x14ac:dyDescent="0.2">
      <c r="A23" s="1"/>
      <c r="B23" s="3" t="s">
        <v>99</v>
      </c>
    </row>
    <row r="24" spans="1:6" x14ac:dyDescent="0.2">
      <c r="A24" s="1"/>
    </row>
    <row r="25" spans="1:6" ht="17" thickBot="1" x14ac:dyDescent="0.25">
      <c r="C25" s="1"/>
      <c r="D25" t="s">
        <v>46</v>
      </c>
      <c r="E25" t="s">
        <v>128</v>
      </c>
      <c r="F25" t="s">
        <v>129</v>
      </c>
    </row>
    <row r="26" spans="1:6" x14ac:dyDescent="0.2">
      <c r="C26" s="1"/>
      <c r="D26" s="50"/>
      <c r="E26" s="49"/>
      <c r="F26" s="48"/>
    </row>
    <row r="27" spans="1:6" ht="17" thickBot="1" x14ac:dyDescent="0.25">
      <c r="C27" s="1"/>
      <c r="D27" s="51"/>
      <c r="E27" s="49"/>
      <c r="F27" s="48"/>
    </row>
    <row r="29" spans="1:6" ht="15" customHeight="1" x14ac:dyDescent="0.2"/>
    <row r="30" spans="1:6" s="8" customFormat="1" x14ac:dyDescent="0.2">
      <c r="A30" s="6"/>
      <c r="B30" s="7" t="s">
        <v>141</v>
      </c>
    </row>
    <row r="32" spans="1:6" x14ac:dyDescent="0.2">
      <c r="B32" s="3" t="s">
        <v>142</v>
      </c>
    </row>
    <row r="33" spans="1:6" x14ac:dyDescent="0.2">
      <c r="B33" s="3"/>
    </row>
    <row r="34" spans="1:6" x14ac:dyDescent="0.2">
      <c r="D34" s="8" t="s">
        <v>145</v>
      </c>
      <c r="E34" s="8" t="s">
        <v>130</v>
      </c>
      <c r="F34" s="8" t="s">
        <v>131</v>
      </c>
    </row>
    <row r="35" spans="1:6" x14ac:dyDescent="0.2">
      <c r="C35" t="s">
        <v>132</v>
      </c>
      <c r="D35" s="52">
        <v>200</v>
      </c>
      <c r="E35" s="52">
        <v>4.8</v>
      </c>
      <c r="F35" s="52">
        <v>16</v>
      </c>
    </row>
    <row r="37" spans="1:6" x14ac:dyDescent="0.2">
      <c r="A37" t="s">
        <v>0</v>
      </c>
      <c r="B37" t="s">
        <v>146</v>
      </c>
    </row>
    <row r="38" spans="1:6" x14ac:dyDescent="0.2">
      <c r="A38" t="s">
        <v>0</v>
      </c>
      <c r="B38" t="s">
        <v>133</v>
      </c>
    </row>
    <row r="39" spans="1:6" x14ac:dyDescent="0.2">
      <c r="A39" t="s">
        <v>0</v>
      </c>
      <c r="B39" t="s">
        <v>134</v>
      </c>
    </row>
    <row r="40" spans="1:6" x14ac:dyDescent="0.2">
      <c r="A40" t="s">
        <v>0</v>
      </c>
      <c r="B40" t="s">
        <v>135</v>
      </c>
    </row>
    <row r="42" spans="1:6" x14ac:dyDescent="0.2">
      <c r="A42" t="s">
        <v>0</v>
      </c>
      <c r="B42" t="s">
        <v>137</v>
      </c>
    </row>
    <row r="44" spans="1:6" x14ac:dyDescent="0.2">
      <c r="A44" t="s">
        <v>0</v>
      </c>
      <c r="B44" t="s">
        <v>138</v>
      </c>
    </row>
    <row r="47" spans="1:6" x14ac:dyDescent="0.2">
      <c r="A47" t="s">
        <v>0</v>
      </c>
      <c r="B47" t="s">
        <v>140</v>
      </c>
    </row>
    <row r="49" spans="1:2" x14ac:dyDescent="0.2">
      <c r="A49" t="s">
        <v>0</v>
      </c>
      <c r="B49" t="s">
        <v>144</v>
      </c>
    </row>
    <row r="51" spans="1:2" x14ac:dyDescent="0.2">
      <c r="A51" t="s">
        <v>0</v>
      </c>
      <c r="B51" t="s">
        <v>143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FF243-707B-0A40-87A2-22C5C45DC450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1a-MT detyrosination</vt:lpstr>
      <vt:lpstr>1b-MT Acetylation</vt:lpstr>
      <vt:lpstr>2a-Lysosomes</vt:lpstr>
      <vt:lpstr>2b-EB3 comets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Piotraschke</dc:creator>
  <cp:lastModifiedBy>Jan Piotraschke</cp:lastModifiedBy>
  <dcterms:created xsi:type="dcterms:W3CDTF">2022-06-26T07:08:16Z</dcterms:created>
  <dcterms:modified xsi:type="dcterms:W3CDTF">2022-06-26T11:24:25Z</dcterms:modified>
</cp:coreProperties>
</file>