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755" activeTab="1"/>
  </bookViews>
  <sheets>
    <sheet name="Angle between vectors" sheetId="1" r:id="rId1"/>
    <sheet name="Stealth Kill" sheetId="2" r:id="rId2"/>
    <sheet name="Missile Lock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/>
  <c r="E19" i="3" l="1"/>
  <c r="D14"/>
  <c r="C17" s="1"/>
  <c r="E11"/>
  <c r="F11"/>
  <c r="D11"/>
  <c r="F6"/>
  <c r="G7" s="1"/>
  <c r="E12" s="1"/>
  <c r="C25" i="2"/>
  <c r="D25"/>
  <c r="B25"/>
  <c r="C24"/>
  <c r="C19"/>
  <c r="D19"/>
  <c r="B19"/>
  <c r="C18"/>
  <c r="D18"/>
  <c r="D24" s="1"/>
  <c r="B18"/>
  <c r="B24" s="1"/>
  <c r="B6" i="1"/>
  <c r="B5"/>
  <c r="B4"/>
  <c r="B26" i="2" l="1"/>
  <c r="B27" s="1"/>
  <c r="F7" i="3"/>
  <c r="D12" s="1"/>
  <c r="H7"/>
  <c r="F12" s="1"/>
  <c r="D13"/>
  <c r="C16" s="1"/>
  <c r="E16" s="1"/>
  <c r="E21" s="1"/>
  <c r="B20" i="2"/>
  <c r="B21" s="1"/>
  <c r="E8" i="1"/>
  <c r="E11" s="1"/>
  <c r="G11" s="1"/>
  <c r="G12" s="1"/>
</calcChain>
</file>

<file path=xl/sharedStrings.xml><?xml version="1.0" encoding="utf-8"?>
<sst xmlns="http://schemas.openxmlformats.org/spreadsheetml/2006/main" count="61" uniqueCount="49">
  <si>
    <t>v</t>
  </si>
  <si>
    <t>u</t>
  </si>
  <si>
    <t>v.u</t>
  </si>
  <si>
    <t>|v|</t>
  </si>
  <si>
    <t>|u|</t>
  </si>
  <si>
    <t>=</t>
  </si>
  <si>
    <t>|v||u|</t>
  </si>
  <si>
    <t>Cos(theta) =</t>
  </si>
  <si>
    <t>theta</t>
  </si>
  <si>
    <t xml:space="preserve">= </t>
  </si>
  <si>
    <t>Acos</t>
  </si>
  <si>
    <t>(</t>
  </si>
  <si>
    <t xml:space="preserve">) = </t>
  </si>
  <si>
    <t>radians</t>
  </si>
  <si>
    <t>Stealth Kill</t>
  </si>
  <si>
    <t>Must be stealthed</t>
  </si>
  <si>
    <t>Is rogue behind victim?</t>
  </si>
  <si>
    <t>Within Melee distance?</t>
  </si>
  <si>
    <t>Needs to be facing victim?</t>
  </si>
  <si>
    <t>Require</t>
  </si>
  <si>
    <t>Rogue</t>
  </si>
  <si>
    <t>Victim</t>
  </si>
  <si>
    <t>Position</t>
  </si>
  <si>
    <t>Forward</t>
  </si>
  <si>
    <t>x</t>
  </si>
  <si>
    <t>y</t>
  </si>
  <si>
    <t>z</t>
  </si>
  <si>
    <t>Distance</t>
  </si>
  <si>
    <t>Is the rogue behind the victim?</t>
  </si>
  <si>
    <t>rogue to Victim</t>
  </si>
  <si>
    <t>victim forward</t>
  </si>
  <si>
    <t>Scalar dot</t>
  </si>
  <si>
    <t>Is Behind</t>
  </si>
  <si>
    <t>Is the rogue facing the victim?</t>
  </si>
  <si>
    <t>rogue To victim</t>
  </si>
  <si>
    <t>rogue forward</t>
  </si>
  <si>
    <t>Scalar Dotq</t>
  </si>
  <si>
    <t>Is Facing</t>
  </si>
  <si>
    <t>Aircraft</t>
  </si>
  <si>
    <t>Target</t>
  </si>
  <si>
    <t>Max Lock Angle</t>
  </si>
  <si>
    <t>Normalised forward for aircraft</t>
  </si>
  <si>
    <t>Size of Forward</t>
  </si>
  <si>
    <t>Limit the angle between the forward of the aircraft and the aircraft to target vector</t>
  </si>
  <si>
    <t>Aircraft to Target</t>
  </si>
  <si>
    <t>Scalar Dot</t>
  </si>
  <si>
    <t>Size Aircraft to target</t>
  </si>
  <si>
    <t>Cos(Max Angle)</t>
  </si>
  <si>
    <t>Missile Lock?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</si>
</sst>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zoomScale="160" zoomScaleNormal="160" workbookViewId="0">
      <selection activeCell="C8" sqref="C8:C9"/>
    </sheetView>
  </sheetViews>
  <sheetFormatPr defaultRowHeight="15"/>
  <sheetData>
    <row r="1" spans="1:8">
      <c r="A1" t="s">
        <v>0</v>
      </c>
      <c r="B1">
        <v>1</v>
      </c>
      <c r="C1">
        <v>3</v>
      </c>
      <c r="D1">
        <v>2</v>
      </c>
    </row>
    <row r="2" spans="1:8">
      <c r="A2" t="s">
        <v>1</v>
      </c>
      <c r="B2">
        <v>-1</v>
      </c>
      <c r="C2">
        <v>2</v>
      </c>
      <c r="D2">
        <v>-6</v>
      </c>
    </row>
    <row r="4" spans="1:8">
      <c r="A4" t="s">
        <v>2</v>
      </c>
      <c r="B4">
        <f>B1*B2+C1*C2+D1*D2</f>
        <v>-7</v>
      </c>
    </row>
    <row r="5" spans="1:8">
      <c r="A5" t="s">
        <v>3</v>
      </c>
      <c r="B5">
        <f>SQRT(B1*B1+C1*C1+D1*D1)</f>
        <v>3.7416573867739413</v>
      </c>
    </row>
    <row r="6" spans="1:8">
      <c r="A6" t="s">
        <v>4</v>
      </c>
      <c r="B6">
        <f>SQRT(B2*B2+C2*C2+D2*D2)</f>
        <v>6.4031242374328485</v>
      </c>
    </row>
    <row r="8" spans="1:8" ht="15.75" thickBot="1">
      <c r="A8" s="7" t="s">
        <v>7</v>
      </c>
      <c r="B8" s="7"/>
      <c r="C8" s="2" t="s">
        <v>2</v>
      </c>
      <c r="D8" s="8" t="s">
        <v>5</v>
      </c>
      <c r="E8" s="9">
        <f>B4/(B5*B6)</f>
        <v>-0.29217435489538879</v>
      </c>
    </row>
    <row r="9" spans="1:8" ht="15.75" thickTop="1">
      <c r="A9" s="7"/>
      <c r="B9" s="7"/>
      <c r="C9" s="3" t="s">
        <v>6</v>
      </c>
      <c r="D9" s="7"/>
      <c r="E9" s="9"/>
    </row>
    <row r="11" spans="1:8">
      <c r="A11" t="s">
        <v>8</v>
      </c>
      <c r="B11" s="1" t="s">
        <v>9</v>
      </c>
      <c r="C11" t="s">
        <v>10</v>
      </c>
      <c r="D11" s="1" t="s">
        <v>11</v>
      </c>
      <c r="E11">
        <f>E8</f>
        <v>-0.29217435489538879</v>
      </c>
      <c r="F11" s="1" t="s">
        <v>12</v>
      </c>
      <c r="G11">
        <f>ACOS(E11)</f>
        <v>1.8672959390545889</v>
      </c>
      <c r="H11" t="s">
        <v>13</v>
      </c>
    </row>
    <row r="12" spans="1:8">
      <c r="G12">
        <f>DEGREES(G11)</f>
        <v>106.98817640974573</v>
      </c>
    </row>
  </sheetData>
  <mergeCells count="3">
    <mergeCell ref="A8:B9"/>
    <mergeCell ref="D8:D9"/>
    <mergeCell ref="E8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A17" zoomScale="175" zoomScaleNormal="175" workbookViewId="0">
      <selection activeCell="A28" sqref="A1:H28"/>
    </sheetView>
  </sheetViews>
  <sheetFormatPr defaultRowHeight="15"/>
  <cols>
    <col min="1" max="1" width="16.5703125" customWidth="1"/>
  </cols>
  <sheetData>
    <row r="1" spans="1:8">
      <c r="A1" t="s">
        <v>14</v>
      </c>
    </row>
    <row r="3" spans="1:8">
      <c r="A3" t="s">
        <v>15</v>
      </c>
    </row>
    <row r="4" spans="1:8">
      <c r="A4" t="s">
        <v>16</v>
      </c>
    </row>
    <row r="5" spans="1:8">
      <c r="A5" t="s">
        <v>17</v>
      </c>
    </row>
    <row r="6" spans="1:8">
      <c r="A6" t="s">
        <v>18</v>
      </c>
    </row>
    <row r="8" spans="1:8">
      <c r="A8" t="s">
        <v>19</v>
      </c>
      <c r="B8" s="10" t="s">
        <v>22</v>
      </c>
      <c r="C8" s="10"/>
      <c r="D8" s="10"/>
      <c r="E8" s="2"/>
      <c r="F8" s="10" t="s">
        <v>23</v>
      </c>
      <c r="G8" s="10"/>
      <c r="H8" s="10"/>
    </row>
    <row r="9" spans="1:8" s="4" customFormat="1">
      <c r="B9" s="4" t="s">
        <v>24</v>
      </c>
      <c r="C9" s="4" t="s">
        <v>25</v>
      </c>
      <c r="D9" s="4" t="s">
        <v>26</v>
      </c>
      <c r="F9" s="4" t="s">
        <v>24</v>
      </c>
      <c r="G9" s="4" t="s">
        <v>25</v>
      </c>
      <c r="H9" s="4" t="s">
        <v>26</v>
      </c>
    </row>
    <row r="10" spans="1:8" s="2" customFormat="1">
      <c r="A10" s="2" t="s">
        <v>20</v>
      </c>
      <c r="B10" s="2">
        <v>50</v>
      </c>
      <c r="C10" s="2">
        <v>2</v>
      </c>
      <c r="D10" s="2">
        <v>-20</v>
      </c>
      <c r="F10" s="2">
        <v>8</v>
      </c>
      <c r="G10" s="2">
        <v>1</v>
      </c>
      <c r="H10" s="2">
        <v>-4</v>
      </c>
    </row>
    <row r="11" spans="1:8" s="2" customFormat="1">
      <c r="A11" s="2" t="s">
        <v>21</v>
      </c>
      <c r="B11" s="2">
        <v>62</v>
      </c>
      <c r="C11" s="2">
        <v>-1</v>
      </c>
      <c r="D11" s="2">
        <v>-16</v>
      </c>
      <c r="F11" s="2">
        <v>7</v>
      </c>
      <c r="G11" s="2">
        <v>4</v>
      </c>
      <c r="H11" s="2">
        <v>-4</v>
      </c>
    </row>
    <row r="14" spans="1:8">
      <c r="A14" t="s">
        <v>27</v>
      </c>
      <c r="B14">
        <f>SQRT((B10-B11)*(B10-B11) + (C10-C11)*(C10-C11)+(D10-D11)*(D10-D11))</f>
        <v>13</v>
      </c>
    </row>
    <row r="16" spans="1:8">
      <c r="A16" t="s">
        <v>28</v>
      </c>
    </row>
    <row r="18" spans="1:4">
      <c r="A18" t="s">
        <v>29</v>
      </c>
      <c r="B18">
        <f>B11-B10</f>
        <v>12</v>
      </c>
      <c r="C18">
        <f t="shared" ref="C18:D18" si="0">C11-C10</f>
        <v>-3</v>
      </c>
      <c r="D18">
        <f t="shared" si="0"/>
        <v>4</v>
      </c>
    </row>
    <row r="19" spans="1:4">
      <c r="A19" t="s">
        <v>30</v>
      </c>
      <c r="B19">
        <f>F11</f>
        <v>7</v>
      </c>
      <c r="C19">
        <f t="shared" ref="C19:D19" si="1">G11</f>
        <v>4</v>
      </c>
      <c r="D19">
        <f t="shared" si="1"/>
        <v>-4</v>
      </c>
    </row>
    <row r="20" spans="1:4">
      <c r="A20" t="s">
        <v>31</v>
      </c>
      <c r="B20">
        <f>B19*B18+C19*C18+D19*D18</f>
        <v>56</v>
      </c>
    </row>
    <row r="21" spans="1:4">
      <c r="A21" t="s">
        <v>32</v>
      </c>
      <c r="B21" t="str">
        <f>IF(B20&gt;0,"Yes","No")</f>
        <v>Yes</v>
      </c>
    </row>
    <row r="23" spans="1:4">
      <c r="A23" t="s">
        <v>33</v>
      </c>
    </row>
    <row r="24" spans="1:4">
      <c r="A24" t="s">
        <v>34</v>
      </c>
      <c r="B24">
        <f>B18</f>
        <v>12</v>
      </c>
      <c r="C24">
        <f t="shared" ref="C24:D24" si="2">C18</f>
        <v>-3</v>
      </c>
      <c r="D24">
        <f t="shared" si="2"/>
        <v>4</v>
      </c>
    </row>
    <row r="25" spans="1:4">
      <c r="A25" t="s">
        <v>35</v>
      </c>
      <c r="B25">
        <f>F10</f>
        <v>8</v>
      </c>
      <c r="C25">
        <f t="shared" ref="C25:D25" si="3">G10</f>
        <v>1</v>
      </c>
      <c r="D25">
        <f t="shared" si="3"/>
        <v>-4</v>
      </c>
    </row>
    <row r="26" spans="1:4">
      <c r="A26" t="s">
        <v>36</v>
      </c>
      <c r="B26">
        <f>B25*B24+C25*C24+D25*D24</f>
        <v>77</v>
      </c>
    </row>
    <row r="27" spans="1:4">
      <c r="A27" t="s">
        <v>37</v>
      </c>
      <c r="B27" t="str">
        <f>IF(B26&gt;0,"Yes","No")</f>
        <v>Yes</v>
      </c>
    </row>
  </sheetData>
  <mergeCells count="2">
    <mergeCell ref="B8:D8"/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zoomScale="190" zoomScaleNormal="190" workbookViewId="0">
      <selection activeCell="F21" sqref="F21"/>
    </sheetView>
  </sheetViews>
  <sheetFormatPr defaultRowHeight="15"/>
  <cols>
    <col min="1" max="1" width="9.140625" style="2" customWidth="1"/>
    <col min="2" max="16384" width="9.140625" style="2"/>
  </cols>
  <sheetData>
    <row r="1" spans="1:8">
      <c r="B1" s="7" t="s">
        <v>22</v>
      </c>
      <c r="C1" s="7"/>
      <c r="D1" s="7"/>
      <c r="F1" s="7" t="s">
        <v>23</v>
      </c>
      <c r="G1" s="7"/>
      <c r="H1" s="7"/>
    </row>
    <row r="2" spans="1:8">
      <c r="A2" s="2" t="s">
        <v>38</v>
      </c>
      <c r="B2" s="2">
        <v>3</v>
      </c>
      <c r="C2" s="2">
        <v>5</v>
      </c>
      <c r="D2" s="2">
        <v>6</v>
      </c>
      <c r="F2" s="2">
        <v>0.5</v>
      </c>
      <c r="G2" s="2">
        <v>0.3</v>
      </c>
      <c r="H2" s="2">
        <v>-1</v>
      </c>
    </row>
    <row r="3" spans="1:8">
      <c r="A3" s="2" t="s">
        <v>39</v>
      </c>
      <c r="B3" s="2">
        <v>3</v>
      </c>
      <c r="C3" s="2">
        <v>5</v>
      </c>
      <c r="D3" s="2">
        <v>0</v>
      </c>
    </row>
    <row r="5" spans="1:8">
      <c r="A5" s="2" t="s">
        <v>40</v>
      </c>
      <c r="C5" s="2">
        <v>30</v>
      </c>
    </row>
    <row r="6" spans="1:8">
      <c r="A6" s="5" t="s">
        <v>42</v>
      </c>
      <c r="F6" s="2">
        <f>SQRT(F2*F2+G2*G2+H2*H2)</f>
        <v>1.1575836902790224</v>
      </c>
    </row>
    <row r="7" spans="1:8">
      <c r="A7" s="5" t="s">
        <v>41</v>
      </c>
      <c r="F7" s="2">
        <f>F2/$F6</f>
        <v>0.43193421279068012</v>
      </c>
      <c r="G7" s="2">
        <f t="shared" ref="G7:H7" si="0">G2/$F6</f>
        <v>0.25916052767440806</v>
      </c>
      <c r="H7" s="2">
        <f t="shared" si="0"/>
        <v>-0.86386842558136023</v>
      </c>
    </row>
    <row r="9" spans="1:8">
      <c r="A9" s="5" t="s">
        <v>43</v>
      </c>
    </row>
    <row r="11" spans="1:8">
      <c r="A11" s="5" t="s">
        <v>44</v>
      </c>
      <c r="D11" s="2">
        <f>B3-B2</f>
        <v>0</v>
      </c>
      <c r="E11" s="2">
        <f t="shared" ref="E11:F11" si="1">C3-C2</f>
        <v>0</v>
      </c>
      <c r="F11" s="2">
        <f t="shared" si="1"/>
        <v>-6</v>
      </c>
    </row>
    <row r="12" spans="1:8">
      <c r="A12" s="5" t="s">
        <v>41</v>
      </c>
      <c r="D12" s="2">
        <f>F7</f>
        <v>0.43193421279068012</v>
      </c>
      <c r="E12" s="2">
        <f t="shared" ref="E12:F12" si="2">G7</f>
        <v>0.25916052767440806</v>
      </c>
      <c r="F12" s="2">
        <f t="shared" si="2"/>
        <v>-0.86386842558136023</v>
      </c>
    </row>
    <row r="13" spans="1:8">
      <c r="A13" s="2" t="s">
        <v>45</v>
      </c>
      <c r="D13" s="2">
        <f>D11*D12+E11*E12+F11*F12</f>
        <v>5.183210553488161</v>
      </c>
    </row>
    <row r="14" spans="1:8">
      <c r="A14" s="5" t="s">
        <v>46</v>
      </c>
      <c r="D14" s="2">
        <f>SQRT(D11*D11+E11*E11+F11*F11)</f>
        <v>6</v>
      </c>
    </row>
    <row r="16" spans="1:8" ht="15.75" thickBot="1">
      <c r="A16" s="2" t="s">
        <v>2</v>
      </c>
      <c r="B16" s="8" t="s">
        <v>5</v>
      </c>
      <c r="C16" s="2">
        <f>D13</f>
        <v>5.183210553488161</v>
      </c>
      <c r="D16" s="6" t="s">
        <v>5</v>
      </c>
      <c r="E16" s="2">
        <f>C16/C17</f>
        <v>0.86386842558136012</v>
      </c>
    </row>
    <row r="17" spans="1:5" ht="15.75" thickTop="1">
      <c r="A17" s="3" t="s">
        <v>6</v>
      </c>
      <c r="B17" s="7"/>
      <c r="C17" s="3">
        <f>D14</f>
        <v>6</v>
      </c>
    </row>
    <row r="19" spans="1:5">
      <c r="A19" s="5" t="s">
        <v>47</v>
      </c>
      <c r="D19" s="6" t="s">
        <v>5</v>
      </c>
      <c r="E19" s="2">
        <f>COS(RADIANS(C5))</f>
        <v>0.86602540378443871</v>
      </c>
    </row>
    <row r="21" spans="1:5">
      <c r="A21" s="5" t="s">
        <v>48</v>
      </c>
      <c r="E21" s="2" t="str">
        <f>IF(E16&gt;E19,"Yes","No")</f>
        <v>No</v>
      </c>
    </row>
  </sheetData>
  <mergeCells count="3">
    <mergeCell ref="B1:D1"/>
    <mergeCell ref="F1:H1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Angle between vectors</vt:lpstr>
      <vt:lpstr>Stealth Kill</vt:lpstr>
      <vt:lpstr>Missile Lock</vt:lpstr>
    </vt:vector>
  </TitlesOfParts>
  <Company>IT Tralee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Rob</cp:lastModifiedBy>
  <dcterms:created xsi:type="dcterms:W3CDTF">2014-10-15T12:10:54Z</dcterms:created>
  <dcterms:modified xsi:type="dcterms:W3CDTF">2017-12-11T08:28:42Z</dcterms:modified>
</cp:coreProperties>
</file>