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iza Numeryczna" sheetId="1" r:id="rId4"/>
  </sheets>
  <definedNames/>
  <calcPr/>
</workbook>
</file>

<file path=xl/sharedStrings.xml><?xml version="1.0" encoding="utf-8"?>
<sst xmlns="http://schemas.openxmlformats.org/spreadsheetml/2006/main" count="55" uniqueCount="44">
  <si>
    <t>Nr listy</t>
  </si>
  <si>
    <t>Punkty</t>
  </si>
  <si>
    <t>MAX</t>
  </si>
  <si>
    <t>Punkty karne</t>
  </si>
  <si>
    <t>Punkty z kartkówki</t>
  </si>
  <si>
    <t>Całkowita ilość punktów</t>
  </si>
  <si>
    <t>Czy lista jest zaliczona</t>
  </si>
  <si>
    <t>Ocena z ćwiczeń</t>
  </si>
  <si>
    <t>Czy ćwiczenia są zaliczone</t>
  </si>
  <si>
    <t>Suma punktów z list</t>
  </si>
  <si>
    <t>Suma wszystkich punktów</t>
  </si>
  <si>
    <t>Ocena</t>
  </si>
  <si>
    <t>Ocena z egzaminu</t>
  </si>
  <si>
    <t>Wskaźnik W</t>
  </si>
  <si>
    <t>Wskaźnik bonusowy B</t>
  </si>
  <si>
    <t>Ćwiczenia</t>
  </si>
  <si>
    <t>Przedział</t>
  </si>
  <si>
    <t>[112, MAX)</t>
  </si>
  <si>
    <t>[100, 112)</t>
  </si>
  <si>
    <t>Nr bloku</t>
  </si>
  <si>
    <t>Przedział list</t>
  </si>
  <si>
    <t>Ilość list zaliczonych</t>
  </si>
  <si>
    <t>Czy blok jest zaliczony</t>
  </si>
  <si>
    <t>Koła ratunkowe</t>
  </si>
  <si>
    <t>[88, 100)</t>
  </si>
  <si>
    <t>[1, 5]</t>
  </si>
  <si>
    <t>[76, 88)</t>
  </si>
  <si>
    <t>[6, 9]</t>
  </si>
  <si>
    <t>[64, 76)</t>
  </si>
  <si>
    <t>[10, 13]</t>
  </si>
  <si>
    <t>[0, 64)</t>
  </si>
  <si>
    <t>Sprawdzian</t>
  </si>
  <si>
    <t>Egzamin</t>
  </si>
  <si>
    <t>[1.8, MAX)</t>
  </si>
  <si>
    <t>[1.6, 1.8)</t>
  </si>
  <si>
    <t>[1.4, 1.6)</t>
  </si>
  <si>
    <t>Termin</t>
  </si>
  <si>
    <t>Wydarzenie</t>
  </si>
  <si>
    <t>[1.2, 1.4)</t>
  </si>
  <si>
    <t>sprawdzian (9.00 - 12.00)</t>
  </si>
  <si>
    <t>poprawka (9.00 - 13.00)</t>
  </si>
  <si>
    <t>[1.0, 1.2)</t>
  </si>
  <si>
    <t>egzamin (9.00 - 13.00)</t>
  </si>
  <si>
    <t>[0, 1.0)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</si>
</sst>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d"/>
    <numFmt numFmtId="165" formatCode="d.m.yyyy"/>
    <numFmt numFmtId="166" formatCode="dd.mm.yyyy"/>
  </numFmts>
  <fonts count="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F4C7C3"/>
        <bgColor rgb="FFF4C7C3"/>
      </patternFill>
    </fill>
    <fill>
      <patternFill patternType="solid">
        <fgColor rgb="FFC27BA0"/>
        <bgColor rgb="FFC27BA0"/>
      </patternFill>
    </fill>
  </fills>
  <borders count="14">
    <border/>
    <border>
      <left style="medium">
        <color rgb="FF46BDC6"/>
      </left>
      <right style="medium">
        <color rgb="FF46BDC6"/>
      </right>
      <top style="medium">
        <color rgb="FF46BDC6"/>
      </top>
    </border>
    <border>
      <right style="medium">
        <color rgb="FF46BDC6"/>
      </right>
      <top style="medium">
        <color rgb="FF46BDC6"/>
      </top>
    </border>
    <border>
      <left style="medium">
        <color rgb="FF46BDC6"/>
      </left>
      <right style="medium">
        <color rgb="FF46BDC6"/>
      </right>
    </border>
    <border>
      <right style="medium">
        <color rgb="FF46BDC6"/>
      </right>
    </border>
    <border>
      <bottom style="medium">
        <color rgb="FF46BDC6"/>
      </bottom>
    </border>
    <border>
      <right style="medium">
        <color rgb="FF46BDC6"/>
      </right>
      <bottom style="medium">
        <color rgb="FF46BDC6"/>
      </bottom>
    </border>
    <border>
      <bottom style="medium">
        <color rgb="FFF4C7C3"/>
      </bottom>
    </border>
    <border>
      <left style="medium">
        <color rgb="FF46BDC6"/>
      </left>
      <right style="medium">
        <color rgb="FF46BDC6"/>
      </right>
      <bottom style="medium">
        <color rgb="FF46BDC6"/>
      </bottom>
    </border>
    <border>
      <right style="medium">
        <color rgb="FFF4C7C3"/>
      </right>
    </border>
    <border>
      <right style="medium">
        <color rgb="FFF4C7C3"/>
      </right>
      <bottom style="medium">
        <color rgb="FFF4C7C3"/>
      </bottom>
    </border>
    <border>
      <bottom style="medium">
        <color rgb="FFC27BA0"/>
      </bottom>
    </border>
    <border>
      <right style="medium">
        <color rgb="FFC27BA0"/>
      </right>
    </border>
    <border>
      <right style="medium">
        <color rgb="FFC27BA0"/>
      </right>
      <bottom style="medium">
        <color rgb="FFC27BA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horizontal="center" vertical="bottom"/>
    </xf>
    <xf borderId="3" fillId="4" fontId="3" numFmtId="0" xfId="0" applyAlignment="1" applyBorder="1" applyFill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5" fontId="3" numFmtId="0" xfId="0" applyAlignment="1" applyBorder="1" applyFill="1" applyFont="1">
      <alignment horizontal="center" vertical="bottom"/>
    </xf>
    <xf borderId="5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2" fontId="1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 vertical="bottom"/>
    </xf>
    <xf borderId="4" fillId="2" fontId="1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vertical="bottom"/>
    </xf>
    <xf borderId="8" fillId="4" fontId="3" numFmtId="0" xfId="0" applyAlignment="1" applyBorder="1" applyFont="1">
      <alignment horizontal="center" vertical="bottom"/>
    </xf>
    <xf borderId="6" fillId="5" fontId="3" numFmtId="0" xfId="0" applyAlignment="1" applyBorder="1" applyFont="1">
      <alignment horizontal="center" vertical="bottom"/>
    </xf>
    <xf borderId="9" fillId="0" fontId="2" numFmtId="0" xfId="0" applyAlignment="1" applyBorder="1" applyFont="1">
      <alignment vertical="bottom"/>
    </xf>
    <xf borderId="10" fillId="6" fontId="1" numFmtId="0" xfId="0" applyAlignment="1" applyBorder="1" applyFill="1" applyFont="1">
      <alignment horizontal="center" vertical="bottom"/>
    </xf>
    <xf borderId="10" fillId="0" fontId="3" numFmtId="0" xfId="0" applyAlignment="1" applyBorder="1" applyFont="1">
      <alignment horizontal="center" vertical="bottom"/>
    </xf>
    <xf borderId="10" fillId="0" fontId="3" numFmtId="164" xfId="0" applyAlignment="1" applyBorder="1" applyFont="1" applyNumberFormat="1">
      <alignment horizontal="center" vertical="bottom"/>
    </xf>
    <xf borderId="4" fillId="4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6" fillId="4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11" fillId="0" fontId="2" numFmtId="0" xfId="0" applyAlignment="1" applyBorder="1" applyFont="1">
      <alignment vertical="bottom"/>
    </xf>
    <xf borderId="12" fillId="0" fontId="2" numFmtId="0" xfId="0" applyAlignment="1" applyBorder="1" applyFont="1">
      <alignment vertical="bottom"/>
    </xf>
    <xf borderId="13" fillId="7" fontId="1" numFmtId="0" xfId="0" applyAlignment="1" applyBorder="1" applyFill="1" applyFont="1">
      <alignment horizontal="center" vertical="bottom"/>
    </xf>
    <xf borderId="13" fillId="0" fontId="2" numFmtId="165" xfId="0" applyAlignment="1" applyBorder="1" applyFont="1" applyNumberFormat="1">
      <alignment horizontal="center" vertical="bottom"/>
    </xf>
    <xf borderId="13" fillId="0" fontId="2" numFmtId="0" xfId="0" applyAlignment="1" applyBorder="1" applyFont="1">
      <alignment horizontal="center" vertical="bottom"/>
    </xf>
    <xf borderId="13" fillId="0" fontId="2" numFmtId="166" xfId="0" applyAlignment="1" applyBorder="1" applyFont="1" applyNumberFormat="1">
      <alignment horizontal="center" vertical="bottom"/>
    </xf>
  </cellXfs>
  <cellStyles count="1">
    <cellStyle xfId="0" name="Normal" builtinId="0"/>
  </cellStyles>
  <dxfs count="2">
    <dxf>
      <font>
        <b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1.13"/>
    <col customWidth="1" min="3" max="3" width="20.0"/>
    <col customWidth="1" min="4" max="4" width="19.25"/>
    <col customWidth="1" min="5" max="5" width="21.0"/>
    <col customWidth="1" min="6" max="6" width="22.38"/>
    <col customWidth="1" min="7" max="7" width="20.88"/>
    <col customWidth="1" min="8" max="8" width="15.13"/>
    <col customWidth="1" min="9" max="9" width="24.63"/>
    <col customWidth="1" min="10" max="10" width="20.88"/>
    <col customWidth="1" min="11" max="11" width="24.38"/>
    <col customWidth="1" min="12" max="12" width="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1.0</v>
      </c>
      <c r="B2" s="6"/>
      <c r="C2" s="6"/>
      <c r="D2" s="6"/>
      <c r="E2" s="6"/>
      <c r="F2" s="7">
        <f t="shared" ref="F2:F14" si="1"> B2 + D2 + E2</f>
        <v>0</v>
      </c>
      <c r="G2" s="6"/>
      <c r="H2" s="3"/>
      <c r="I2" s="8"/>
      <c r="J2" s="8"/>
      <c r="K2" s="8"/>
      <c r="L2" s="8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2.0</v>
      </c>
      <c r="B3" s="6"/>
      <c r="C3" s="6"/>
      <c r="D3" s="6"/>
      <c r="E3" s="6"/>
      <c r="F3" s="7">
        <f t="shared" si="1"/>
        <v>0</v>
      </c>
      <c r="G3" s="6"/>
      <c r="H3" s="9"/>
      <c r="I3" s="10" t="s">
        <v>8</v>
      </c>
      <c r="J3" s="10" t="s">
        <v>9</v>
      </c>
      <c r="K3" s="10" t="s">
        <v>10</v>
      </c>
      <c r="L3" s="10" t="s">
        <v>11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3.0</v>
      </c>
      <c r="B4" s="6"/>
      <c r="C4" s="6"/>
      <c r="D4" s="6"/>
      <c r="E4" s="6"/>
      <c r="F4" s="7">
        <f t="shared" si="1"/>
        <v>0</v>
      </c>
      <c r="G4" s="6"/>
      <c r="H4" s="9"/>
      <c r="I4" s="11"/>
      <c r="J4" s="12">
        <f> SUM(F2:F14)</f>
        <v>0</v>
      </c>
      <c r="K4" s="12">
        <f> J4 + B26</f>
        <v>0</v>
      </c>
      <c r="L4" s="12">
        <f> IF(112 &lt;= J4, 5, IF(100 &lt;= J4, 4.5, IF(88 &lt;= J4, 4, IF(76 &lt;= J4, 3.5, IF(64 &lt;= J4, 3, 2)))))</f>
        <v>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4.0</v>
      </c>
      <c r="B5" s="6"/>
      <c r="C5" s="6"/>
      <c r="D5" s="6"/>
      <c r="E5" s="6"/>
      <c r="F5" s="7">
        <f t="shared" si="1"/>
        <v>0</v>
      </c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5.0</v>
      </c>
      <c r="B6" s="6"/>
      <c r="C6" s="6"/>
      <c r="D6" s="6"/>
      <c r="E6" s="6"/>
      <c r="F6" s="7">
        <f t="shared" si="1"/>
        <v>0</v>
      </c>
      <c r="G6" s="6"/>
      <c r="H6" s="3"/>
      <c r="I6" s="4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6.0</v>
      </c>
      <c r="B7" s="6"/>
      <c r="C7" s="6"/>
      <c r="D7" s="6"/>
      <c r="E7" s="6"/>
      <c r="F7" s="7">
        <f t="shared" si="1"/>
        <v>0</v>
      </c>
      <c r="G7" s="6"/>
      <c r="H7" s="3"/>
      <c r="I7" s="8"/>
      <c r="J7" s="8"/>
      <c r="K7" s="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7.0</v>
      </c>
      <c r="B8" s="6"/>
      <c r="C8" s="6"/>
      <c r="D8" s="6"/>
      <c r="E8" s="6"/>
      <c r="F8" s="7">
        <f t="shared" si="1"/>
        <v>0</v>
      </c>
      <c r="G8" s="6"/>
      <c r="H8" s="9"/>
      <c r="I8" s="14" t="s">
        <v>13</v>
      </c>
      <c r="J8" s="10" t="s">
        <v>14</v>
      </c>
      <c r="K8" s="10" t="s">
        <v>11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8.0</v>
      </c>
      <c r="B9" s="6"/>
      <c r="C9" s="6"/>
      <c r="D9" s="6"/>
      <c r="E9" s="6"/>
      <c r="F9" s="7">
        <f t="shared" si="1"/>
        <v>0</v>
      </c>
      <c r="G9" s="13"/>
      <c r="H9" s="9"/>
      <c r="I9" s="12">
        <f> 0.25 * J9 * J4 / 64 + 0.75 * E26 / 20</f>
        <v>0</v>
      </c>
      <c r="J9" s="12">
        <f> IF(L4 = 3, 1, IF(L4 = 3.5, 1.05, IF(L4 = 4, 1.1, IF(L4 = 4.5, 1.15, IF(L4 = 5, 1.2, -1)))))</f>
        <v>-1</v>
      </c>
      <c r="K9" s="12">
        <f> IF(1.8 &lt;= I9, 5, IF(1.6 &lt;= I9, 4.5, IF(1.4 &lt;= I9, 4, IF(1.2 &lt;= I9, 3.5, IF(1 &lt;= I9, 3, 2)))))</f>
        <v>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9.0</v>
      </c>
      <c r="B10" s="6"/>
      <c r="C10" s="6"/>
      <c r="D10" s="6"/>
      <c r="E10" s="6"/>
      <c r="F10" s="7">
        <f t="shared" si="1"/>
        <v>0</v>
      </c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10.0</v>
      </c>
      <c r="B11" s="6"/>
      <c r="C11" s="6"/>
      <c r="D11" s="6"/>
      <c r="E11" s="6"/>
      <c r="F11" s="7">
        <f t="shared" si="1"/>
        <v>0</v>
      </c>
      <c r="G11" s="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11.0</v>
      </c>
      <c r="B12" s="6"/>
      <c r="C12" s="6"/>
      <c r="D12" s="6"/>
      <c r="E12" s="6"/>
      <c r="F12" s="7">
        <f t="shared" si="1"/>
        <v>0</v>
      </c>
      <c r="G12" s="6"/>
      <c r="H12" s="3"/>
      <c r="I12" s="4" t="s">
        <v>15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12.0</v>
      </c>
      <c r="B13" s="6"/>
      <c r="C13" s="6"/>
      <c r="D13" s="6"/>
      <c r="E13" s="6"/>
      <c r="F13" s="7">
        <f t="shared" si="1"/>
        <v>0</v>
      </c>
      <c r="G13" s="6"/>
      <c r="H13" s="3"/>
      <c r="I13" s="15"/>
      <c r="J13" s="1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>
        <v>13.0</v>
      </c>
      <c r="B14" s="12"/>
      <c r="C14" s="12"/>
      <c r="D14" s="12"/>
      <c r="E14" s="12"/>
      <c r="F14" s="17">
        <f t="shared" si="1"/>
        <v>0</v>
      </c>
      <c r="G14" s="12"/>
      <c r="H14" s="18"/>
      <c r="I14" s="19" t="s">
        <v>11</v>
      </c>
      <c r="J14" s="19" t="s">
        <v>16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18"/>
      <c r="I15" s="20">
        <v>5.0</v>
      </c>
      <c r="J15" s="20" t="s">
        <v>17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8"/>
      <c r="C16" s="8"/>
      <c r="D16" s="8"/>
      <c r="E16" s="8"/>
      <c r="F16" s="8"/>
      <c r="G16" s="3"/>
      <c r="H16" s="18"/>
      <c r="I16" s="21">
        <v>45021.0</v>
      </c>
      <c r="J16" s="20" t="s">
        <v>18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/>
      <c r="B17" s="10" t="s">
        <v>19</v>
      </c>
      <c r="C17" s="10" t="s">
        <v>20</v>
      </c>
      <c r="D17" s="10" t="s">
        <v>21</v>
      </c>
      <c r="E17" s="10" t="s">
        <v>22</v>
      </c>
      <c r="F17" s="10" t="s">
        <v>23</v>
      </c>
      <c r="G17" s="3"/>
      <c r="H17" s="18"/>
      <c r="I17" s="20">
        <v>4.0</v>
      </c>
      <c r="J17" s="20" t="s">
        <v>24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/>
      <c r="B18" s="22">
        <v>1.0</v>
      </c>
      <c r="C18" s="23" t="s">
        <v>25</v>
      </c>
      <c r="D18" s="6">
        <f> SUM(G2:G6)</f>
        <v>0</v>
      </c>
      <c r="E18" s="6"/>
      <c r="F18" s="6"/>
      <c r="G18" s="3"/>
      <c r="H18" s="18"/>
      <c r="I18" s="21">
        <v>44990.0</v>
      </c>
      <c r="J18" s="20" t="s">
        <v>26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/>
      <c r="B19" s="22">
        <v>2.0</v>
      </c>
      <c r="C19" s="23" t="s">
        <v>27</v>
      </c>
      <c r="D19" s="6">
        <f> SUM(G7:G10)</f>
        <v>0</v>
      </c>
      <c r="E19" s="13"/>
      <c r="F19" s="6"/>
      <c r="G19" s="3"/>
      <c r="H19" s="18"/>
      <c r="I19" s="20">
        <v>3.0</v>
      </c>
      <c r="J19" s="20" t="s">
        <v>28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/>
      <c r="B20" s="24">
        <v>3.0</v>
      </c>
      <c r="C20" s="25" t="s">
        <v>29</v>
      </c>
      <c r="D20" s="12">
        <f> SUM(G11:G14)</f>
        <v>0</v>
      </c>
      <c r="E20" s="12"/>
      <c r="F20" s="12"/>
      <c r="G20" s="3"/>
      <c r="H20" s="18"/>
      <c r="I20" s="20">
        <v>2.0</v>
      </c>
      <c r="J20" s="20" t="s">
        <v>30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4" t="s">
        <v>31</v>
      </c>
      <c r="C23" s="3"/>
      <c r="D23" s="3"/>
      <c r="E23" s="4" t="s">
        <v>32</v>
      </c>
      <c r="F23" s="3"/>
      <c r="G23" s="3"/>
      <c r="H23" s="3"/>
      <c r="I23" s="4" t="s">
        <v>32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8"/>
      <c r="C24" s="8"/>
      <c r="D24" s="3"/>
      <c r="E24" s="8"/>
      <c r="F24" s="8"/>
      <c r="G24" s="3"/>
      <c r="H24" s="3"/>
      <c r="I24" s="15"/>
      <c r="J24" s="1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/>
      <c r="B25" s="10" t="s">
        <v>1</v>
      </c>
      <c r="C25" s="10" t="s">
        <v>2</v>
      </c>
      <c r="D25" s="9"/>
      <c r="E25" s="10" t="s">
        <v>1</v>
      </c>
      <c r="F25" s="10" t="s">
        <v>2</v>
      </c>
      <c r="G25" s="3"/>
      <c r="H25" s="18"/>
      <c r="I25" s="19" t="s">
        <v>11</v>
      </c>
      <c r="J25" s="19" t="s">
        <v>16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/>
      <c r="B26" s="12"/>
      <c r="C26" s="12">
        <v>30.0</v>
      </c>
      <c r="D26" s="9"/>
      <c r="E26" s="12"/>
      <c r="F26" s="12">
        <v>50.0</v>
      </c>
      <c r="G26" s="3"/>
      <c r="H26" s="18"/>
      <c r="I26" s="20">
        <v>5.0</v>
      </c>
      <c r="J26" s="20" t="s">
        <v>33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18"/>
      <c r="I27" s="21">
        <v>45021.0</v>
      </c>
      <c r="J27" s="20" t="s">
        <v>34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6"/>
      <c r="C28" s="26"/>
      <c r="D28" s="3"/>
      <c r="E28" s="26"/>
      <c r="F28" s="26"/>
      <c r="G28" s="3"/>
      <c r="H28" s="18"/>
      <c r="I28" s="20">
        <v>4.0</v>
      </c>
      <c r="J28" s="20" t="s">
        <v>35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7"/>
      <c r="B29" s="28" t="s">
        <v>36</v>
      </c>
      <c r="C29" s="28" t="s">
        <v>37</v>
      </c>
      <c r="D29" s="27"/>
      <c r="E29" s="28" t="s">
        <v>36</v>
      </c>
      <c r="F29" s="28" t="s">
        <v>37</v>
      </c>
      <c r="G29" s="3"/>
      <c r="H29" s="18"/>
      <c r="I29" s="21">
        <v>44990.0</v>
      </c>
      <c r="J29" s="20" t="s">
        <v>38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7"/>
      <c r="B30" s="29">
        <v>45219.0</v>
      </c>
      <c r="C30" s="30" t="s">
        <v>39</v>
      </c>
      <c r="D30" s="27"/>
      <c r="E30" s="29">
        <v>45337.0</v>
      </c>
      <c r="F30" s="30" t="s">
        <v>40</v>
      </c>
      <c r="G30" s="3"/>
      <c r="H30" s="18"/>
      <c r="I30" s="20">
        <v>3.0</v>
      </c>
      <c r="J30" s="20" t="s">
        <v>41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7"/>
      <c r="B31" s="31">
        <v>45323.0</v>
      </c>
      <c r="C31" s="30" t="s">
        <v>42</v>
      </c>
      <c r="D31" s="27"/>
      <c r="E31" s="31"/>
      <c r="F31" s="30"/>
      <c r="G31" s="3"/>
      <c r="H31" s="18"/>
      <c r="I31" s="20">
        <v>2.0</v>
      </c>
      <c r="J31" s="20" t="s">
        <v>43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G2:G14 I4 E18:E20">
    <cfRule type="cellIs" dxfId="0" priority="1" operator="equal">
      <formula>1</formula>
    </cfRule>
  </conditionalFormatting>
  <conditionalFormatting sqref="G2:G14 I4 E18:E20">
    <cfRule type="cellIs" dxfId="1" priority="2" operator="notEqual">
      <formula>1</formula>
    </cfRule>
  </conditionalFormatting>
  <drawing r:id="rId1"/>
</worksheet>
</file>