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hdegeest/Documents/Data Analyse - Cursus/Publish Github/Opdrachten training/"/>
    </mc:Choice>
  </mc:AlternateContent>
  <xr:revisionPtr revIDLastSave="0" documentId="13_ncr:1_{95E38053-47D7-664A-9A6C-6F4B8B9207CE}" xr6:coauthVersionLast="47" xr6:coauthVersionMax="47" xr10:uidLastSave="{00000000-0000-0000-0000-000000000000}"/>
  <bookViews>
    <workbookView xWindow="0" yWindow="500" windowWidth="28800" windowHeight="15920" xr2:uid="{03E43F0D-F947-F64B-9D7E-764189E7D68D}"/>
  </bookViews>
  <sheets>
    <sheet name="Dashboard" sheetId="9" r:id="rId1"/>
    <sheet name="Data" sheetId="1" r:id="rId2"/>
    <sheet name="Regression" sheetId="7" r:id="rId3"/>
    <sheet name="Toelichting" sheetId="8" r:id="rId4"/>
  </sheets>
  <definedNames>
    <definedName name="_xlchart.v1.0" hidden="1">Regression!$A$2:$A$101</definedName>
    <definedName name="_xlchart.v1.1" hidden="1">Regression!$C$2:$C$101</definedName>
    <definedName name="_xlchart.v1.2" hidden="1">Regression!$B$1</definedName>
    <definedName name="_xlchart.v1.3" hidden="1">Regression!$B$2:$B$101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36" i="9" l="1"/>
  <c r="G53" i="7"/>
  <c r="H60" i="7"/>
  <c r="O53" i="7"/>
  <c r="M53" i="7"/>
  <c r="K53" i="7"/>
  <c r="I53" i="7"/>
  <c r="A2" i="7"/>
  <c r="B2" i="7"/>
  <c r="A3" i="7"/>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B1" i="7"/>
  <c r="A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 i="7"/>
</calcChain>
</file>

<file path=xl/sharedStrings.xml><?xml version="1.0" encoding="utf-8"?>
<sst xmlns="http://schemas.openxmlformats.org/spreadsheetml/2006/main" count="863" uniqueCount="93">
  <si>
    <t>Product_Category</t>
  </si>
  <si>
    <t>Customer_Segment</t>
  </si>
  <si>
    <t>Payment_Method</t>
  </si>
  <si>
    <t>Region</t>
  </si>
  <si>
    <t>Sales_Channel</t>
  </si>
  <si>
    <t>Order_Status</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</si>
  <si>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</si>
  <si>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</si>
  <si>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</si>
  <si>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</si>
  <si>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</si>
  <si>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</si>
  <si>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</si>
  <si>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</si>
  <si>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</si>
  <si>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</si>
  <si>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</si>
  <si>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</si>
  <si>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</si>
  <si>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</si>
  <si>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</si>
  <si>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</si>
  <si>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</si>
  <si>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</si>
  <si>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</si>
  <si>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</si>
  <si>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</si>
  <si>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</si>
  <si>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</si>
  <si>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</si>
  <si>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</si>
  <si>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</si>
  <si>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</si>
  <si>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</si>
  <si>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</si>
  <si>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</si>
  <si>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</si>
  <si>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</si>
  <si>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</si>
  <si>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</si>
  <si>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</si>
  <si>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</si>
  <si>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</si>
  <si>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Customer ID</t>
  </si>
  <si>
    <t>Gender</t>
  </si>
  <si>
    <t>Male</t>
  </si>
  <si>
    <t>Female</t>
  </si>
  <si>
    <t>Sales</t>
  </si>
  <si>
    <t>Quantity Sold</t>
  </si>
  <si>
    <t>Discount Rate</t>
  </si>
  <si>
    <t>Profit Margin</t>
  </si>
  <si>
    <t>Is there any significant influence of discount rate and delivery days on profit margin?</t>
  </si>
  <si>
    <t>SAMENVATTING UITVOER</t>
  </si>
  <si>
    <t>Gegevens voor de regressie</t>
  </si>
  <si>
    <t>Meervoudige correlatiecoëfficiënt R</t>
  </si>
  <si>
    <t>R-kwadraat</t>
  </si>
  <si>
    <t>Aangepaste kleinste kwadraat</t>
  </si>
  <si>
    <t>Standaardfout</t>
  </si>
  <si>
    <t>Waarnemingen</t>
  </si>
  <si>
    <t>Variantie-analyse</t>
  </si>
  <si>
    <t>Regressie</t>
  </si>
  <si>
    <t>Storing</t>
  </si>
  <si>
    <t>Totaal</t>
  </si>
  <si>
    <t>Snijpunt</t>
  </si>
  <si>
    <t>Vrijheidsgraden</t>
  </si>
  <si>
    <t>Kwadratensom</t>
  </si>
  <si>
    <t>Gemiddelde kwadraten</t>
  </si>
  <si>
    <t>F</t>
  </si>
  <si>
    <t>Significantie F</t>
  </si>
  <si>
    <t>Coëfficiënten</t>
  </si>
  <si>
    <t>T- statistische gegevens</t>
  </si>
  <si>
    <t>P-waarde</t>
  </si>
  <si>
    <t>Laagste 95%</t>
  </si>
  <si>
    <t>Hoogste 95%</t>
  </si>
  <si>
    <t>Laagste 95,0%</t>
  </si>
  <si>
    <t>Hoogste 95,0%</t>
  </si>
  <si>
    <t>HA aangenomen, significante beinvloeding, want lager dan 0.05</t>
  </si>
  <si>
    <t>=</t>
  </si>
  <si>
    <t>+</t>
  </si>
  <si>
    <t>*</t>
  </si>
  <si>
    <t>Discount rate:</t>
  </si>
  <si>
    <t>Delivery days</t>
  </si>
  <si>
    <t>Uitkomst:</t>
  </si>
  <si>
    <t>y (profit)</t>
  </si>
  <si>
    <t>Intercept / snijpunt</t>
  </si>
  <si>
    <t>Coëfficiënt</t>
  </si>
  <si>
    <t>Minstens 1 onafhankelijke variabel dat significant de afhankelijke variabel beinvloed</t>
  </si>
  <si>
    <t>93% verandering profit margin door de onafhankelijke variabelen (discount rate en delivery days)</t>
  </si>
  <si>
    <t>Afhankelijkheden Winstmarge</t>
  </si>
  <si>
    <t xml:space="preserve">Voorspelling 'Profit Margin' </t>
  </si>
  <si>
    <t xml:space="preserve">Voorspel 'Profit Margin' op basis van 'Discount Rate' en 'Delivery Days' </t>
  </si>
  <si>
    <t>Voer in: Discount Rate (%)</t>
  </si>
  <si>
    <t>Voer in: Delivery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</si>
</sst>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i/>
      <sz val="12"/>
      <color theme="1"/>
      <name val="Calibri"/>
      <family val="2"/>
      <scheme val="minor"/>
    </font>
    <font>
      <sz val="48"/>
      <color theme="1"/>
      <name val="Calibri"/>
      <family val="2"/>
      <scheme val="minor"/>
    </font>
    <font>
      <sz val="20"/>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2" fontId="0" fillId="0" borderId="0" xfId="0" applyNumberFormat="1"/>
    <xf numFmtId="0" fontId="1" fillId="0" borderId="0" xfId="0" applyFont="1"/>
    <xf numFmtId="1" fontId="0" fillId="0" borderId="0" xfId="0" applyNumberFormat="1"/>
    <xf numFmtId="9" fontId="0" fillId="0" borderId="0" xfId="1" applyFont="1"/>
    <xf numFmtId="2" fontId="1" fillId="0" borderId="0" xfId="0" applyNumberFormat="1" applyFont="1"/>
    <xf numFmtId="0" fontId="1" fillId="2" borderId="0" xfId="0" applyFont="1" applyFill="1"/>
    <xf numFmtId="2" fontId="3" fillId="0" borderId="1" xfId="0" applyNumberFormat="1" applyFont="1" applyBorder="1" applyAlignment="1">
      <alignment horizontal="center" vertical="top"/>
    </xf>
    <xf numFmtId="1" fontId="3" fillId="0" borderId="1" xfId="0" applyNumberFormat="1" applyFont="1" applyBorder="1" applyAlignment="1">
      <alignment horizontal="center" vertical="top"/>
    </xf>
    <xf numFmtId="2" fontId="4" fillId="0" borderId="3" xfId="0" applyNumberFormat="1" applyFont="1" applyBorder="1" applyAlignment="1">
      <alignment horizontal="centerContinuous"/>
    </xf>
    <xf numFmtId="2" fontId="0" fillId="0" borderId="2" xfId="0" applyNumberFormat="1" applyBorder="1"/>
    <xf numFmtId="2" fontId="4" fillId="0" borderId="3" xfId="0" applyNumberFormat="1" applyFont="1" applyBorder="1" applyAlignment="1">
      <alignment horizontal="center"/>
    </xf>
    <xf numFmtId="2" fontId="0" fillId="3" borderId="0" xfId="0" applyNumberFormat="1" applyFill="1"/>
    <xf numFmtId="2" fontId="0" fillId="3" borderId="2" xfId="0" applyNumberFormat="1" applyFill="1" applyBorder="1"/>
    <xf numFmtId="164" fontId="0" fillId="0" borderId="0" xfId="0" applyNumberFormat="1"/>
    <xf numFmtId="10" fontId="0" fillId="0" borderId="1" xfId="1" applyNumberFormat="1" applyFont="1" applyBorder="1"/>
    <xf numFmtId="0" fontId="0" fillId="0" borderId="0" xfId="0" applyAlignment="1">
      <alignment horizontal="center"/>
    </xf>
    <xf numFmtId="2" fontId="0" fillId="0" borderId="0" xfId="0" applyNumberFormat="1" applyAlignment="1">
      <alignment horizontal="center"/>
    </xf>
    <xf numFmtId="9" fontId="0" fillId="3" borderId="4" xfId="1" applyFont="1" applyFill="1" applyBorder="1"/>
    <xf numFmtId="0" fontId="0" fillId="3" borderId="4" xfId="0" applyFill="1" applyBorder="1"/>
    <xf numFmtId="164" fontId="0" fillId="3" borderId="0" xfId="1" applyNumberFormat="1" applyFont="1" applyFill="1" applyBorder="1" applyAlignment="1"/>
    <xf numFmtId="164" fontId="0" fillId="3" borderId="2" xfId="1" applyNumberFormat="1" applyFont="1" applyFill="1" applyBorder="1" applyAlignment="1"/>
    <xf numFmtId="0" fontId="7" fillId="0" borderId="0" xfId="0" applyFont="1" applyAlignment="1">
      <alignment horizontal="center" vertical="center"/>
    </xf>
    <xf numFmtId="0" fontId="0" fillId="0" borderId="0" xfId="0" applyAlignment="1">
      <alignment horizontal="center"/>
    </xf>
    <xf numFmtId="10" fontId="6" fillId="4" borderId="0" xfId="0" applyNumberFormat="1" applyFont="1" applyFill="1" applyAlignment="1">
      <alignment horizontal="center" vertical="center"/>
    </xf>
    <xf numFmtId="1" fontId="6" fillId="4" borderId="0" xfId="0" applyNumberFormat="1"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0" fontId="6" fillId="0" borderId="0" xfId="1" applyNumberFormat="1" applyFont="1" applyAlignment="1">
      <alignment horizontal="center" vertical="center"/>
    </xf>
    <xf numFmtId="0" fontId="0" fillId="0" borderId="0" xfId="0" applyAlignment="1">
      <alignment horizontal="left"/>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Discount rate vs Profit Margin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Regression!$C$1</c:f>
              <c:strCache>
                <c:ptCount val="1"/>
                <c:pt idx="0">
                  <c:v>Profit Margin</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Regression!$A$2:$A$101</c:f>
              <c:numCache>
                <c:formatCode>0%</c:formatCode>
                <c:ptCount val="100"/>
                <c:pt idx="0">
                  <c:v>0.16617445551725141</c:v>
                </c:pt>
                <c:pt idx="1">
                  <c:v>9.9897857119795777E-2</c:v>
                </c:pt>
                <c:pt idx="2">
                  <c:v>9.9897857119795777E-2</c:v>
                </c:pt>
                <c:pt idx="3">
                  <c:v>0.18491415701193711</c:v>
                </c:pt>
                <c:pt idx="4">
                  <c:v>7.3005509594202878E-2</c:v>
                </c:pt>
                <c:pt idx="5">
                  <c:v>0.17917733206862821</c:v>
                </c:pt>
                <c:pt idx="6">
                  <c:v>0.22561918398743461</c:v>
                </c:pt>
                <c:pt idx="7">
                  <c:v>9.9897857119795777E-2</c:v>
                </c:pt>
                <c:pt idx="8">
                  <c:v>0.18491415701193711</c:v>
                </c:pt>
                <c:pt idx="9">
                  <c:v>9.9897857119795777E-2</c:v>
                </c:pt>
                <c:pt idx="10">
                  <c:v>0.18251118457953991</c:v>
                </c:pt>
                <c:pt idx="11">
                  <c:v>0.25577787661114959</c:v>
                </c:pt>
                <c:pt idx="12">
                  <c:v>0.17917733206862821</c:v>
                </c:pt>
                <c:pt idx="13">
                  <c:v>0.1810031805337412</c:v>
                </c:pt>
                <c:pt idx="14">
                  <c:v>0.27990155171090281</c:v>
                </c:pt>
                <c:pt idx="15">
                  <c:v>0.30486450852597691</c:v>
                </c:pt>
                <c:pt idx="16">
                  <c:v>0.22905363271008869</c:v>
                </c:pt>
                <c:pt idx="17">
                  <c:v>7.3005509594202878E-2</c:v>
                </c:pt>
                <c:pt idx="18">
                  <c:v>9.9897857119795777E-2</c:v>
                </c:pt>
                <c:pt idx="19">
                  <c:v>0.2498381806947613</c:v>
                </c:pt>
                <c:pt idx="20">
                  <c:v>0.17917733206862821</c:v>
                </c:pt>
                <c:pt idx="21">
                  <c:v>7.0450973374120401E-2</c:v>
                </c:pt>
                <c:pt idx="22">
                  <c:v>7.3005509594202878E-2</c:v>
                </c:pt>
                <c:pt idx="23">
                  <c:v>0.18479239883959939</c:v>
                </c:pt>
                <c:pt idx="24">
                  <c:v>9.9897857119795777E-2</c:v>
                </c:pt>
                <c:pt idx="25">
                  <c:v>0.16617445551725141</c:v>
                </c:pt>
                <c:pt idx="26">
                  <c:v>0.25577787661114959</c:v>
                </c:pt>
                <c:pt idx="27">
                  <c:v>0.18491415701193711</c:v>
                </c:pt>
                <c:pt idx="28">
                  <c:v>0.17917733206862821</c:v>
                </c:pt>
                <c:pt idx="29">
                  <c:v>9.9897857119795777E-2</c:v>
                </c:pt>
                <c:pt idx="30">
                  <c:v>0.18491415701193711</c:v>
                </c:pt>
                <c:pt idx="31">
                  <c:v>0.1810031805337412</c:v>
                </c:pt>
                <c:pt idx="32">
                  <c:v>0.27131122626152698</c:v>
                </c:pt>
                <c:pt idx="33">
                  <c:v>0.28372444382937562</c:v>
                </c:pt>
                <c:pt idx="34">
                  <c:v>9.9897857119795777E-2</c:v>
                </c:pt>
                <c:pt idx="35">
                  <c:v>9.9897857119795777E-2</c:v>
                </c:pt>
                <c:pt idx="36">
                  <c:v>0.16617445551725141</c:v>
                </c:pt>
                <c:pt idx="37">
                  <c:v>0.27990155171090281</c:v>
                </c:pt>
                <c:pt idx="38">
                  <c:v>0.22905363271008869</c:v>
                </c:pt>
                <c:pt idx="39">
                  <c:v>0.25577787661114959</c:v>
                </c:pt>
                <c:pt idx="40">
                  <c:v>0.30486450852597691</c:v>
                </c:pt>
                <c:pt idx="41">
                  <c:v>0.35185508179490538</c:v>
                </c:pt>
                <c:pt idx="42">
                  <c:v>0.1810031805337412</c:v>
                </c:pt>
                <c:pt idx="43">
                  <c:v>9.9897857119795777E-2</c:v>
                </c:pt>
                <c:pt idx="44">
                  <c:v>0.27990155171090281</c:v>
                </c:pt>
                <c:pt idx="45">
                  <c:v>0.18251118457953991</c:v>
                </c:pt>
                <c:pt idx="46">
                  <c:v>9.9897857119795777E-2</c:v>
                </c:pt>
                <c:pt idx="47">
                  <c:v>0.25577787661114959</c:v>
                </c:pt>
                <c:pt idx="48">
                  <c:v>0.18479239883959939</c:v>
                </c:pt>
                <c:pt idx="49">
                  <c:v>9.9897857119795777E-2</c:v>
                </c:pt>
                <c:pt idx="50">
                  <c:v>0.27990155171090281</c:v>
                </c:pt>
                <c:pt idx="51">
                  <c:v>0.17917733206862821</c:v>
                </c:pt>
                <c:pt idx="52">
                  <c:v>0.16617445551725141</c:v>
                </c:pt>
                <c:pt idx="53">
                  <c:v>0.27131122626152698</c:v>
                </c:pt>
                <c:pt idx="54">
                  <c:v>0.16617445551725141</c:v>
                </c:pt>
                <c:pt idx="55">
                  <c:v>0.28372444382937562</c:v>
                </c:pt>
                <c:pt idx="56">
                  <c:v>0.23905291654922339</c:v>
                </c:pt>
                <c:pt idx="57">
                  <c:v>0.18491415701193711</c:v>
                </c:pt>
                <c:pt idx="58">
                  <c:v>0.18491415701193711</c:v>
                </c:pt>
                <c:pt idx="59">
                  <c:v>0.2498381806947613</c:v>
                </c:pt>
                <c:pt idx="60">
                  <c:v>9.9897857119795777E-2</c:v>
                </c:pt>
                <c:pt idx="61">
                  <c:v>0.22905363271008869</c:v>
                </c:pt>
                <c:pt idx="62">
                  <c:v>9.9897857119795777E-2</c:v>
                </c:pt>
                <c:pt idx="63">
                  <c:v>0.22561918398743461</c:v>
                </c:pt>
                <c:pt idx="64">
                  <c:v>7.3005509594202878E-2</c:v>
                </c:pt>
                <c:pt idx="65">
                  <c:v>0.27990155171090281</c:v>
                </c:pt>
                <c:pt idx="66">
                  <c:v>0.24660854919634351</c:v>
                </c:pt>
                <c:pt idx="67">
                  <c:v>0.23270681750057659</c:v>
                </c:pt>
                <c:pt idx="68">
                  <c:v>0.18491415701193711</c:v>
                </c:pt>
                <c:pt idx="69">
                  <c:v>9.9897857119795777E-2</c:v>
                </c:pt>
                <c:pt idx="70">
                  <c:v>0.17917733206862821</c:v>
                </c:pt>
                <c:pt idx="71">
                  <c:v>0.18491415701193711</c:v>
                </c:pt>
                <c:pt idx="72">
                  <c:v>0.1810031805337412</c:v>
                </c:pt>
                <c:pt idx="73">
                  <c:v>9.9897857119795777E-2</c:v>
                </c:pt>
                <c:pt idx="74">
                  <c:v>9.9897857119795777E-2</c:v>
                </c:pt>
                <c:pt idx="75">
                  <c:v>7.3005509594202878E-2</c:v>
                </c:pt>
                <c:pt idx="76">
                  <c:v>9.9897857119795777E-2</c:v>
                </c:pt>
                <c:pt idx="77">
                  <c:v>9.9897857119795777E-2</c:v>
                </c:pt>
                <c:pt idx="78">
                  <c:v>0.35185508179490538</c:v>
                </c:pt>
                <c:pt idx="79">
                  <c:v>0.24660854919634351</c:v>
                </c:pt>
                <c:pt idx="80">
                  <c:v>9.9897857119795777E-2</c:v>
                </c:pt>
                <c:pt idx="81">
                  <c:v>9.9897857119795777E-2</c:v>
                </c:pt>
                <c:pt idx="82">
                  <c:v>0.22905363271008869</c:v>
                </c:pt>
                <c:pt idx="83">
                  <c:v>0.27990155171090281</c:v>
                </c:pt>
                <c:pt idx="84">
                  <c:v>0.28372444382937562</c:v>
                </c:pt>
                <c:pt idx="85">
                  <c:v>0.18424365288556879</c:v>
                </c:pt>
                <c:pt idx="86">
                  <c:v>0.22905363271008869</c:v>
                </c:pt>
                <c:pt idx="87">
                  <c:v>0.25577787661114959</c:v>
                </c:pt>
                <c:pt idx="88">
                  <c:v>9.9897857119795777E-2</c:v>
                </c:pt>
                <c:pt idx="89">
                  <c:v>0.18424365288556879</c:v>
                </c:pt>
                <c:pt idx="90">
                  <c:v>0.24660854919634351</c:v>
                </c:pt>
                <c:pt idx="91">
                  <c:v>9.9897857119795777E-2</c:v>
                </c:pt>
                <c:pt idx="92">
                  <c:v>0.16617445551725141</c:v>
                </c:pt>
                <c:pt idx="93">
                  <c:v>9.9897857119795777E-2</c:v>
                </c:pt>
                <c:pt idx="94">
                  <c:v>0.18251118457953991</c:v>
                </c:pt>
                <c:pt idx="95">
                  <c:v>7.0450973374120401E-2</c:v>
                </c:pt>
                <c:pt idx="96">
                  <c:v>0.25577787661114959</c:v>
                </c:pt>
                <c:pt idx="97">
                  <c:v>0.16617445551725141</c:v>
                </c:pt>
                <c:pt idx="98">
                  <c:v>0.18251118457953991</c:v>
                </c:pt>
                <c:pt idx="99">
                  <c:v>9.9897857119795777E-2</c:v>
                </c:pt>
              </c:numCache>
            </c:numRef>
          </c:xVal>
          <c:yVal>
            <c:numRef>
              <c:f>Regression!$C$2:$C$101</c:f>
              <c:numCache>
                <c:formatCode>0%</c:formatCode>
                <c:ptCount val="100"/>
                <c:pt idx="0">
                  <c:v>0.28936177079024888</c:v>
                </c:pt>
                <c:pt idx="1">
                  <c:v>0.2207370029864176</c:v>
                </c:pt>
                <c:pt idx="2">
                  <c:v>0.25439927348418562</c:v>
                </c:pt>
                <c:pt idx="3">
                  <c:v>0.30629010595447159</c:v>
                </c:pt>
                <c:pt idx="4">
                  <c:v>0.21021883294682961</c:v>
                </c:pt>
                <c:pt idx="5">
                  <c:v>0.29212239699142872</c:v>
                </c:pt>
                <c:pt idx="6">
                  <c:v>0.31072854455321491</c:v>
                </c:pt>
                <c:pt idx="7">
                  <c:v>0.2110494352398164</c:v>
                </c:pt>
                <c:pt idx="8">
                  <c:v>0.27918051659162052</c:v>
                </c:pt>
                <c:pt idx="9">
                  <c:v>0.22284298272060979</c:v>
                </c:pt>
                <c:pt idx="10">
                  <c:v>0.29895452589316301</c:v>
                </c:pt>
                <c:pt idx="11">
                  <c:v>0.35155019849350672</c:v>
                </c:pt>
                <c:pt idx="12">
                  <c:v>0.25465478640020989</c:v>
                </c:pt>
                <c:pt idx="13">
                  <c:v>0.2680229457328035</c:v>
                </c:pt>
                <c:pt idx="14">
                  <c:v>0.35719492828615568</c:v>
                </c:pt>
                <c:pt idx="15">
                  <c:v>0.40987566214717058</c:v>
                </c:pt>
                <c:pt idx="16">
                  <c:v>0.31830109051492927</c:v>
                </c:pt>
                <c:pt idx="17">
                  <c:v>0.17712869665622341</c:v>
                </c:pt>
                <c:pt idx="18">
                  <c:v>0.28515499329898969</c:v>
                </c:pt>
                <c:pt idx="19">
                  <c:v>0.34135721988956752</c:v>
                </c:pt>
                <c:pt idx="20">
                  <c:v>0.25651376000433213</c:v>
                </c:pt>
                <c:pt idx="21">
                  <c:v>0.14962905137318741</c:v>
                </c:pt>
                <c:pt idx="22">
                  <c:v>0.18294062777081871</c:v>
                </c:pt>
                <c:pt idx="23">
                  <c:v>0.27367669906443659</c:v>
                </c:pt>
                <c:pt idx="24">
                  <c:v>0.22479924456866621</c:v>
                </c:pt>
                <c:pt idx="25">
                  <c:v>0.25128814980901171</c:v>
                </c:pt>
                <c:pt idx="26">
                  <c:v>0.34981255561364211</c:v>
                </c:pt>
                <c:pt idx="27">
                  <c:v>0.27568709704055427</c:v>
                </c:pt>
                <c:pt idx="28">
                  <c:v>0.2910865626887707</c:v>
                </c:pt>
                <c:pt idx="29">
                  <c:v>0.25301998160958439</c:v>
                </c:pt>
                <c:pt idx="30">
                  <c:v>0.28087418717400608</c:v>
                </c:pt>
                <c:pt idx="31">
                  <c:v>0.29589157319362352</c:v>
                </c:pt>
                <c:pt idx="32">
                  <c:v>0.3561087509382424</c:v>
                </c:pt>
                <c:pt idx="33">
                  <c:v>0.37607345777717149</c:v>
                </c:pt>
                <c:pt idx="34">
                  <c:v>0.18955232651186979</c:v>
                </c:pt>
                <c:pt idx="35">
                  <c:v>0.28130963365436612</c:v>
                </c:pt>
                <c:pt idx="36">
                  <c:v>0.24905707173957051</c:v>
                </c:pt>
                <c:pt idx="37">
                  <c:v>0.35867859413871878</c:v>
                </c:pt>
                <c:pt idx="38">
                  <c:v>0.32331029713287818</c:v>
                </c:pt>
                <c:pt idx="39">
                  <c:v>0.34656380994048908</c:v>
                </c:pt>
                <c:pt idx="40">
                  <c:v>0.41054204530787919</c:v>
                </c:pt>
                <c:pt idx="41">
                  <c:v>0.45044823315321392</c:v>
                </c:pt>
                <c:pt idx="42">
                  <c:v>0.26813506639730089</c:v>
                </c:pt>
                <c:pt idx="43">
                  <c:v>0.23379175927136131</c:v>
                </c:pt>
                <c:pt idx="44">
                  <c:v>0.36212322494095361</c:v>
                </c:pt>
                <c:pt idx="45">
                  <c:v>0.29718856991396142</c:v>
                </c:pt>
                <c:pt idx="46">
                  <c:v>0.28336942798927012</c:v>
                </c:pt>
                <c:pt idx="47">
                  <c:v>0.34625154351267551</c:v>
                </c:pt>
                <c:pt idx="48">
                  <c:v>0.30257537012267921</c:v>
                </c:pt>
                <c:pt idx="49">
                  <c:v>0.25403672103000408</c:v>
                </c:pt>
                <c:pt idx="50">
                  <c:v>0.3718495870650842</c:v>
                </c:pt>
                <c:pt idx="51">
                  <c:v>0.26525404584659262</c:v>
                </c:pt>
                <c:pt idx="52">
                  <c:v>0.28728976709457338</c:v>
                </c:pt>
                <c:pt idx="53">
                  <c:v>0.35683679596408208</c:v>
                </c:pt>
                <c:pt idx="54">
                  <c:v>0.24060566113363149</c:v>
                </c:pt>
                <c:pt idx="55">
                  <c:v>0.39777191437161191</c:v>
                </c:pt>
                <c:pt idx="56">
                  <c:v>0.33006229745372762</c:v>
                </c:pt>
                <c:pt idx="57">
                  <c:v>0.27643788341618669</c:v>
                </c:pt>
                <c:pt idx="58">
                  <c:v>0.2743413460545816</c:v>
                </c:pt>
                <c:pt idx="59">
                  <c:v>0.34042130162395873</c:v>
                </c:pt>
                <c:pt idx="60">
                  <c:v>0.19223505408993111</c:v>
                </c:pt>
                <c:pt idx="61">
                  <c:v>0.32266433225341751</c:v>
                </c:pt>
                <c:pt idx="62">
                  <c:v>0.18679294537118299</c:v>
                </c:pt>
                <c:pt idx="63">
                  <c:v>0.31044692368482418</c:v>
                </c:pt>
                <c:pt idx="64">
                  <c:v>0.25202637409654721</c:v>
                </c:pt>
                <c:pt idx="65">
                  <c:v>0.37123395995440062</c:v>
                </c:pt>
                <c:pt idx="66">
                  <c:v>0.33292245175206381</c:v>
                </c:pt>
                <c:pt idx="67">
                  <c:v>0.32581869835967092</c:v>
                </c:pt>
                <c:pt idx="68">
                  <c:v>0.30329966544333942</c:v>
                </c:pt>
                <c:pt idx="69">
                  <c:v>0.20414723507989471</c:v>
                </c:pt>
                <c:pt idx="70">
                  <c:v>0.28948886558907888</c:v>
                </c:pt>
                <c:pt idx="71">
                  <c:v>0.28054417581680913</c:v>
                </c:pt>
                <c:pt idx="72">
                  <c:v>0.29284631491392171</c:v>
                </c:pt>
                <c:pt idx="73">
                  <c:v>0.20187766616909419</c:v>
                </c:pt>
                <c:pt idx="74">
                  <c:v>0.2248782794162171</c:v>
                </c:pt>
                <c:pt idx="75">
                  <c:v>0.22107462398711211</c:v>
                </c:pt>
                <c:pt idx="76">
                  <c:v>0.19529177275776979</c:v>
                </c:pt>
                <c:pt idx="77">
                  <c:v>0.25414415926475448</c:v>
                </c:pt>
                <c:pt idx="78">
                  <c:v>0.41063671974599147</c:v>
                </c:pt>
                <c:pt idx="79">
                  <c:v>0.33781935185684459</c:v>
                </c:pt>
                <c:pt idx="80">
                  <c:v>0.28215109754040218</c:v>
                </c:pt>
                <c:pt idx="81">
                  <c:v>0.28620642158906862</c:v>
                </c:pt>
                <c:pt idx="82">
                  <c:v>0.31094851703248888</c:v>
                </c:pt>
                <c:pt idx="83">
                  <c:v>0.36288404833129961</c:v>
                </c:pt>
                <c:pt idx="84">
                  <c:v>0.39096878987349809</c:v>
                </c:pt>
                <c:pt idx="85">
                  <c:v>0.30025139260575129</c:v>
                </c:pt>
                <c:pt idx="86">
                  <c:v>0.31869611368775308</c:v>
                </c:pt>
                <c:pt idx="87">
                  <c:v>0.34442553880212762</c:v>
                </c:pt>
                <c:pt idx="88">
                  <c:v>0.21289820988431221</c:v>
                </c:pt>
                <c:pt idx="89">
                  <c:v>0.27060515784716049</c:v>
                </c:pt>
                <c:pt idx="90">
                  <c:v>0.33856809984859187</c:v>
                </c:pt>
                <c:pt idx="91">
                  <c:v>0.21906150646039199</c:v>
                </c:pt>
                <c:pt idx="92">
                  <c:v>0.24923385254589181</c:v>
                </c:pt>
                <c:pt idx="93">
                  <c:v>0.23429928415438989</c:v>
                </c:pt>
                <c:pt idx="94">
                  <c:v>0.26977427974324081</c:v>
                </c:pt>
                <c:pt idx="95">
                  <c:v>0.1227218508002173</c:v>
                </c:pt>
                <c:pt idx="96">
                  <c:v>0.34288763100419523</c:v>
                </c:pt>
                <c:pt idx="97">
                  <c:v>0.24580046742972819</c:v>
                </c:pt>
                <c:pt idx="98">
                  <c:v>0.26928534750742977</c:v>
                </c:pt>
                <c:pt idx="99">
                  <c:v>0.23183287709095979</c:v>
                </c:pt>
              </c:numCache>
            </c:numRef>
          </c:yVal>
          <c:smooth val="0"/>
          <c:extLst>
            <c:ext xmlns:c16="http://schemas.microsoft.com/office/drawing/2014/chart" uri="{C3380CC4-5D6E-409C-BE32-E72D297353CC}">
              <c16:uniqueId val="{00000001-9E4F-9D48-A32B-7C7B6EDC6987}"/>
            </c:ext>
          </c:extLst>
        </c:ser>
        <c:dLbls>
          <c:showLegendKey val="0"/>
          <c:showVal val="0"/>
          <c:showCatName val="0"/>
          <c:showSerName val="0"/>
          <c:showPercent val="0"/>
          <c:showBubbleSize val="0"/>
        </c:dLbls>
        <c:axId val="711037776"/>
        <c:axId val="711039776"/>
      </c:scatterChart>
      <c:valAx>
        <c:axId val="711037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nl-NL"/>
                  <a:t>Discount rate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1039776"/>
        <c:crosses val="autoZero"/>
        <c:crossBetween val="midCat"/>
      </c:valAx>
      <c:valAx>
        <c:axId val="7110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nl-NL"/>
                  <a:t>Profit margin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1037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Delivery days vs Profit Margin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Regression!$C$1</c:f>
              <c:strCache>
                <c:ptCount val="1"/>
                <c:pt idx="0">
                  <c:v>Profit Margin</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Regression!$B$2:$B$101</c:f>
              <c:numCache>
                <c:formatCode>0</c:formatCode>
                <c:ptCount val="100"/>
                <c:pt idx="0">
                  <c:v>4.5019279208872431</c:v>
                </c:pt>
                <c:pt idx="1">
                  <c:v>2.2397970835702168</c:v>
                </c:pt>
                <c:pt idx="2">
                  <c:v>2.1554925808046521</c:v>
                </c:pt>
                <c:pt idx="3">
                  <c:v>4.7441648170384667</c:v>
                </c:pt>
                <c:pt idx="4">
                  <c:v>2.750715816324262</c:v>
                </c:pt>
                <c:pt idx="5">
                  <c:v>4.5020717030418531</c:v>
                </c:pt>
                <c:pt idx="6">
                  <c:v>5.4069272717344461</c:v>
                </c:pt>
                <c:pt idx="7">
                  <c:v>2.1554925808046521</c:v>
                </c:pt>
                <c:pt idx="8">
                  <c:v>4.0998690570415128</c:v>
                </c:pt>
                <c:pt idx="9">
                  <c:v>2.391060998990294</c:v>
                </c:pt>
                <c:pt idx="10">
                  <c:v>4.4498966056967122</c:v>
                </c:pt>
                <c:pt idx="11">
                  <c:v>7.2391498228691544</c:v>
                </c:pt>
                <c:pt idx="12">
                  <c:v>2.2344005380713279</c:v>
                </c:pt>
                <c:pt idx="13">
                  <c:v>2.2397970835702168</c:v>
                </c:pt>
                <c:pt idx="14">
                  <c:v>7.7337485348890489</c:v>
                </c:pt>
                <c:pt idx="15">
                  <c:v>8.5106816848864089</c:v>
                </c:pt>
                <c:pt idx="16">
                  <c:v>5.4279598214684439</c:v>
                </c:pt>
                <c:pt idx="17">
                  <c:v>2.391060998990294</c:v>
                </c:pt>
                <c:pt idx="18">
                  <c:v>4.4611863311108841</c:v>
                </c:pt>
                <c:pt idx="19">
                  <c:v>6.4350845115919242</c:v>
                </c:pt>
                <c:pt idx="20">
                  <c:v>2.2344005380713279</c:v>
                </c:pt>
                <c:pt idx="21">
                  <c:v>1</c:v>
                </c:pt>
                <c:pt idx="22">
                  <c:v>2.391060998990294</c:v>
                </c:pt>
                <c:pt idx="23">
                  <c:v>3.9722661653266131</c:v>
                </c:pt>
                <c:pt idx="24">
                  <c:v>2.391060998990294</c:v>
                </c:pt>
                <c:pt idx="25">
                  <c:v>2.750715816324262</c:v>
                </c:pt>
                <c:pt idx="26">
                  <c:v>7.1168489736991756</c:v>
                </c:pt>
                <c:pt idx="27">
                  <c:v>4.0998690570415128</c:v>
                </c:pt>
                <c:pt idx="28">
                  <c:v>4.5020717030418531</c:v>
                </c:pt>
                <c:pt idx="29">
                  <c:v>2.8369039927712101</c:v>
                </c:pt>
                <c:pt idx="30">
                  <c:v>4.4498966056967122</c:v>
                </c:pt>
                <c:pt idx="31">
                  <c:v>4.0998690570415128</c:v>
                </c:pt>
                <c:pt idx="32">
                  <c:v>7.3585943681276529</c:v>
                </c:pt>
                <c:pt idx="33">
                  <c:v>6.763279513898901</c:v>
                </c:pt>
                <c:pt idx="34">
                  <c:v>2.6042442148223031</c:v>
                </c:pt>
                <c:pt idx="35">
                  <c:v>4.4498966056967122</c:v>
                </c:pt>
                <c:pt idx="36">
                  <c:v>2.6334829746684498</c:v>
                </c:pt>
                <c:pt idx="37">
                  <c:v>6.0080930310356884</c:v>
                </c:pt>
                <c:pt idx="38">
                  <c:v>5.622500309087072</c:v>
                </c:pt>
                <c:pt idx="39">
                  <c:v>6.9431419019087111</c:v>
                </c:pt>
                <c:pt idx="40">
                  <c:v>8.929450265832779</c:v>
                </c:pt>
                <c:pt idx="41">
                  <c:v>11.157761616910481</c:v>
                </c:pt>
                <c:pt idx="42">
                  <c:v>2.391060998990294</c:v>
                </c:pt>
                <c:pt idx="43">
                  <c:v>2.6042442148223031</c:v>
                </c:pt>
                <c:pt idx="44">
                  <c:v>6.0288776681174978</c:v>
                </c:pt>
                <c:pt idx="45">
                  <c:v>4.0998690570415128</c:v>
                </c:pt>
                <c:pt idx="46">
                  <c:v>4.4611863311108841</c:v>
                </c:pt>
                <c:pt idx="47">
                  <c:v>6.9102846410024767</c:v>
                </c:pt>
                <c:pt idx="48">
                  <c:v>4.4498966056967122</c:v>
                </c:pt>
                <c:pt idx="49">
                  <c:v>2.6334829746684498</c:v>
                </c:pt>
                <c:pt idx="50">
                  <c:v>6.5150154200946098</c:v>
                </c:pt>
                <c:pt idx="51">
                  <c:v>2.2397970835702168</c:v>
                </c:pt>
                <c:pt idx="52">
                  <c:v>4.5019279208872431</c:v>
                </c:pt>
                <c:pt idx="53">
                  <c:v>7.5553536437970177</c:v>
                </c:pt>
                <c:pt idx="54">
                  <c:v>2.6334829746684498</c:v>
                </c:pt>
                <c:pt idx="55">
                  <c:v>8.3742832701451295</c:v>
                </c:pt>
                <c:pt idx="56">
                  <c:v>5.7331964921936969</c:v>
                </c:pt>
                <c:pt idx="57">
                  <c:v>4.0998690570415128</c:v>
                </c:pt>
                <c:pt idx="58">
                  <c:v>3.9722661653266131</c:v>
                </c:pt>
                <c:pt idx="59">
                  <c:v>6.4232297561777791</c:v>
                </c:pt>
                <c:pt idx="60">
                  <c:v>2.6042442148223031</c:v>
                </c:pt>
                <c:pt idx="61">
                  <c:v>5.622500309087072</c:v>
                </c:pt>
                <c:pt idx="62">
                  <c:v>2.6042442148223031</c:v>
                </c:pt>
                <c:pt idx="63">
                  <c:v>4.7441648170384667</c:v>
                </c:pt>
                <c:pt idx="64">
                  <c:v>2.750715816324262</c:v>
                </c:pt>
                <c:pt idx="65">
                  <c:v>6.4350845115919242</c:v>
                </c:pt>
                <c:pt idx="66">
                  <c:v>5.7681308978786143</c:v>
                </c:pt>
                <c:pt idx="67">
                  <c:v>5.6646280239591844</c:v>
                </c:pt>
                <c:pt idx="68">
                  <c:v>4.4611863311108841</c:v>
                </c:pt>
                <c:pt idx="69">
                  <c:v>2.6334829746684498</c:v>
                </c:pt>
                <c:pt idx="70">
                  <c:v>4.5020717030418531</c:v>
                </c:pt>
                <c:pt idx="71">
                  <c:v>4.4498966056967122</c:v>
                </c:pt>
                <c:pt idx="72">
                  <c:v>4.5580608009335544</c:v>
                </c:pt>
                <c:pt idx="73">
                  <c:v>2.6334829746684498</c:v>
                </c:pt>
                <c:pt idx="74">
                  <c:v>2.391060998990294</c:v>
                </c:pt>
                <c:pt idx="75">
                  <c:v>2.2397970835702168</c:v>
                </c:pt>
                <c:pt idx="76">
                  <c:v>2.6334829746684498</c:v>
                </c:pt>
                <c:pt idx="77">
                  <c:v>2.750715816324262</c:v>
                </c:pt>
                <c:pt idx="78">
                  <c:v>9.1214958497639742</c:v>
                </c:pt>
                <c:pt idx="79">
                  <c:v>6.0080930310356884</c:v>
                </c:pt>
                <c:pt idx="80">
                  <c:v>4.4611863311108841</c:v>
                </c:pt>
                <c:pt idx="81">
                  <c:v>4.5019279208872431</c:v>
                </c:pt>
                <c:pt idx="82">
                  <c:v>5.4069272717344461</c:v>
                </c:pt>
                <c:pt idx="83">
                  <c:v>6.4232297561777791</c:v>
                </c:pt>
                <c:pt idx="84">
                  <c:v>8.2899354270025682</c:v>
                </c:pt>
                <c:pt idx="85">
                  <c:v>4.4498966056967122</c:v>
                </c:pt>
                <c:pt idx="86">
                  <c:v>5.4279598214684439</c:v>
                </c:pt>
                <c:pt idx="87">
                  <c:v>6.763279513898901</c:v>
                </c:pt>
                <c:pt idx="88">
                  <c:v>2.2344005380713279</c:v>
                </c:pt>
                <c:pt idx="89">
                  <c:v>3.028547907328913</c:v>
                </c:pt>
                <c:pt idx="90">
                  <c:v>6.0288776681174978</c:v>
                </c:pt>
                <c:pt idx="91">
                  <c:v>2.2344005380713279</c:v>
                </c:pt>
                <c:pt idx="92">
                  <c:v>2.750715816324262</c:v>
                </c:pt>
                <c:pt idx="93">
                  <c:v>2.6042442148223031</c:v>
                </c:pt>
                <c:pt idx="94">
                  <c:v>3.028547907328913</c:v>
                </c:pt>
                <c:pt idx="95">
                  <c:v>1</c:v>
                </c:pt>
                <c:pt idx="96">
                  <c:v>6.5150154200946098</c:v>
                </c:pt>
                <c:pt idx="97">
                  <c:v>2.6334829746684498</c:v>
                </c:pt>
                <c:pt idx="98">
                  <c:v>2.9295153551612518</c:v>
                </c:pt>
                <c:pt idx="99">
                  <c:v>2.6042442148223031</c:v>
                </c:pt>
              </c:numCache>
            </c:numRef>
          </c:xVal>
          <c:yVal>
            <c:numRef>
              <c:f>Regression!$C$2:$C$101</c:f>
              <c:numCache>
                <c:formatCode>0%</c:formatCode>
                <c:ptCount val="100"/>
                <c:pt idx="0">
                  <c:v>0.28936177079024888</c:v>
                </c:pt>
                <c:pt idx="1">
                  <c:v>0.2207370029864176</c:v>
                </c:pt>
                <c:pt idx="2">
                  <c:v>0.25439927348418562</c:v>
                </c:pt>
                <c:pt idx="3">
                  <c:v>0.30629010595447159</c:v>
                </c:pt>
                <c:pt idx="4">
                  <c:v>0.21021883294682961</c:v>
                </c:pt>
                <c:pt idx="5">
                  <c:v>0.29212239699142872</c:v>
                </c:pt>
                <c:pt idx="6">
                  <c:v>0.31072854455321491</c:v>
                </c:pt>
                <c:pt idx="7">
                  <c:v>0.2110494352398164</c:v>
                </c:pt>
                <c:pt idx="8">
                  <c:v>0.27918051659162052</c:v>
                </c:pt>
                <c:pt idx="9">
                  <c:v>0.22284298272060979</c:v>
                </c:pt>
                <c:pt idx="10">
                  <c:v>0.29895452589316301</c:v>
                </c:pt>
                <c:pt idx="11">
                  <c:v>0.35155019849350672</c:v>
                </c:pt>
                <c:pt idx="12">
                  <c:v>0.25465478640020989</c:v>
                </c:pt>
                <c:pt idx="13">
                  <c:v>0.2680229457328035</c:v>
                </c:pt>
                <c:pt idx="14">
                  <c:v>0.35719492828615568</c:v>
                </c:pt>
                <c:pt idx="15">
                  <c:v>0.40987566214717058</c:v>
                </c:pt>
                <c:pt idx="16">
                  <c:v>0.31830109051492927</c:v>
                </c:pt>
                <c:pt idx="17">
                  <c:v>0.17712869665622341</c:v>
                </c:pt>
                <c:pt idx="18">
                  <c:v>0.28515499329898969</c:v>
                </c:pt>
                <c:pt idx="19">
                  <c:v>0.34135721988956752</c:v>
                </c:pt>
                <c:pt idx="20">
                  <c:v>0.25651376000433213</c:v>
                </c:pt>
                <c:pt idx="21">
                  <c:v>0.14962905137318741</c:v>
                </c:pt>
                <c:pt idx="22">
                  <c:v>0.18294062777081871</c:v>
                </c:pt>
                <c:pt idx="23">
                  <c:v>0.27367669906443659</c:v>
                </c:pt>
                <c:pt idx="24">
                  <c:v>0.22479924456866621</c:v>
                </c:pt>
                <c:pt idx="25">
                  <c:v>0.25128814980901171</c:v>
                </c:pt>
                <c:pt idx="26">
                  <c:v>0.34981255561364211</c:v>
                </c:pt>
                <c:pt idx="27">
                  <c:v>0.27568709704055427</c:v>
                </c:pt>
                <c:pt idx="28">
                  <c:v>0.2910865626887707</c:v>
                </c:pt>
                <c:pt idx="29">
                  <c:v>0.25301998160958439</c:v>
                </c:pt>
                <c:pt idx="30">
                  <c:v>0.28087418717400608</c:v>
                </c:pt>
                <c:pt idx="31">
                  <c:v>0.29589157319362352</c:v>
                </c:pt>
                <c:pt idx="32">
                  <c:v>0.3561087509382424</c:v>
                </c:pt>
                <c:pt idx="33">
                  <c:v>0.37607345777717149</c:v>
                </c:pt>
                <c:pt idx="34">
                  <c:v>0.18955232651186979</c:v>
                </c:pt>
                <c:pt idx="35">
                  <c:v>0.28130963365436612</c:v>
                </c:pt>
                <c:pt idx="36">
                  <c:v>0.24905707173957051</c:v>
                </c:pt>
                <c:pt idx="37">
                  <c:v>0.35867859413871878</c:v>
                </c:pt>
                <c:pt idx="38">
                  <c:v>0.32331029713287818</c:v>
                </c:pt>
                <c:pt idx="39">
                  <c:v>0.34656380994048908</c:v>
                </c:pt>
                <c:pt idx="40">
                  <c:v>0.41054204530787919</c:v>
                </c:pt>
                <c:pt idx="41">
                  <c:v>0.45044823315321392</c:v>
                </c:pt>
                <c:pt idx="42">
                  <c:v>0.26813506639730089</c:v>
                </c:pt>
                <c:pt idx="43">
                  <c:v>0.23379175927136131</c:v>
                </c:pt>
                <c:pt idx="44">
                  <c:v>0.36212322494095361</c:v>
                </c:pt>
                <c:pt idx="45">
                  <c:v>0.29718856991396142</c:v>
                </c:pt>
                <c:pt idx="46">
                  <c:v>0.28336942798927012</c:v>
                </c:pt>
                <c:pt idx="47">
                  <c:v>0.34625154351267551</c:v>
                </c:pt>
                <c:pt idx="48">
                  <c:v>0.30257537012267921</c:v>
                </c:pt>
                <c:pt idx="49">
                  <c:v>0.25403672103000408</c:v>
                </c:pt>
                <c:pt idx="50">
                  <c:v>0.3718495870650842</c:v>
                </c:pt>
                <c:pt idx="51">
                  <c:v>0.26525404584659262</c:v>
                </c:pt>
                <c:pt idx="52">
                  <c:v>0.28728976709457338</c:v>
                </c:pt>
                <c:pt idx="53">
                  <c:v>0.35683679596408208</c:v>
                </c:pt>
                <c:pt idx="54">
                  <c:v>0.24060566113363149</c:v>
                </c:pt>
                <c:pt idx="55">
                  <c:v>0.39777191437161191</c:v>
                </c:pt>
                <c:pt idx="56">
                  <c:v>0.33006229745372762</c:v>
                </c:pt>
                <c:pt idx="57">
                  <c:v>0.27643788341618669</c:v>
                </c:pt>
                <c:pt idx="58">
                  <c:v>0.2743413460545816</c:v>
                </c:pt>
                <c:pt idx="59">
                  <c:v>0.34042130162395873</c:v>
                </c:pt>
                <c:pt idx="60">
                  <c:v>0.19223505408993111</c:v>
                </c:pt>
                <c:pt idx="61">
                  <c:v>0.32266433225341751</c:v>
                </c:pt>
                <c:pt idx="62">
                  <c:v>0.18679294537118299</c:v>
                </c:pt>
                <c:pt idx="63">
                  <c:v>0.31044692368482418</c:v>
                </c:pt>
                <c:pt idx="64">
                  <c:v>0.25202637409654721</c:v>
                </c:pt>
                <c:pt idx="65">
                  <c:v>0.37123395995440062</c:v>
                </c:pt>
                <c:pt idx="66">
                  <c:v>0.33292245175206381</c:v>
                </c:pt>
                <c:pt idx="67">
                  <c:v>0.32581869835967092</c:v>
                </c:pt>
                <c:pt idx="68">
                  <c:v>0.30329966544333942</c:v>
                </c:pt>
                <c:pt idx="69">
                  <c:v>0.20414723507989471</c:v>
                </c:pt>
                <c:pt idx="70">
                  <c:v>0.28948886558907888</c:v>
                </c:pt>
                <c:pt idx="71">
                  <c:v>0.28054417581680913</c:v>
                </c:pt>
                <c:pt idx="72">
                  <c:v>0.29284631491392171</c:v>
                </c:pt>
                <c:pt idx="73">
                  <c:v>0.20187766616909419</c:v>
                </c:pt>
                <c:pt idx="74">
                  <c:v>0.2248782794162171</c:v>
                </c:pt>
                <c:pt idx="75">
                  <c:v>0.22107462398711211</c:v>
                </c:pt>
                <c:pt idx="76">
                  <c:v>0.19529177275776979</c:v>
                </c:pt>
                <c:pt idx="77">
                  <c:v>0.25414415926475448</c:v>
                </c:pt>
                <c:pt idx="78">
                  <c:v>0.41063671974599147</c:v>
                </c:pt>
                <c:pt idx="79">
                  <c:v>0.33781935185684459</c:v>
                </c:pt>
                <c:pt idx="80">
                  <c:v>0.28215109754040218</c:v>
                </c:pt>
                <c:pt idx="81">
                  <c:v>0.28620642158906862</c:v>
                </c:pt>
                <c:pt idx="82">
                  <c:v>0.31094851703248888</c:v>
                </c:pt>
                <c:pt idx="83">
                  <c:v>0.36288404833129961</c:v>
                </c:pt>
                <c:pt idx="84">
                  <c:v>0.39096878987349809</c:v>
                </c:pt>
                <c:pt idx="85">
                  <c:v>0.30025139260575129</c:v>
                </c:pt>
                <c:pt idx="86">
                  <c:v>0.31869611368775308</c:v>
                </c:pt>
                <c:pt idx="87">
                  <c:v>0.34442553880212762</c:v>
                </c:pt>
                <c:pt idx="88">
                  <c:v>0.21289820988431221</c:v>
                </c:pt>
                <c:pt idx="89">
                  <c:v>0.27060515784716049</c:v>
                </c:pt>
                <c:pt idx="90">
                  <c:v>0.33856809984859187</c:v>
                </c:pt>
                <c:pt idx="91">
                  <c:v>0.21906150646039199</c:v>
                </c:pt>
                <c:pt idx="92">
                  <c:v>0.24923385254589181</c:v>
                </c:pt>
                <c:pt idx="93">
                  <c:v>0.23429928415438989</c:v>
                </c:pt>
                <c:pt idx="94">
                  <c:v>0.26977427974324081</c:v>
                </c:pt>
                <c:pt idx="95">
                  <c:v>0.1227218508002173</c:v>
                </c:pt>
                <c:pt idx="96">
                  <c:v>0.34288763100419523</c:v>
                </c:pt>
                <c:pt idx="97">
                  <c:v>0.24580046742972819</c:v>
                </c:pt>
                <c:pt idx="98">
                  <c:v>0.26928534750742977</c:v>
                </c:pt>
                <c:pt idx="99">
                  <c:v>0.23183287709095979</c:v>
                </c:pt>
              </c:numCache>
            </c:numRef>
          </c:yVal>
          <c:smooth val="0"/>
          <c:extLst>
            <c:ext xmlns:c16="http://schemas.microsoft.com/office/drawing/2014/chart" uri="{C3380CC4-5D6E-409C-BE32-E72D297353CC}">
              <c16:uniqueId val="{00000001-DF4A-3646-95F2-44A2971DA880}"/>
            </c:ext>
          </c:extLst>
        </c:ser>
        <c:dLbls>
          <c:showLegendKey val="0"/>
          <c:showVal val="0"/>
          <c:showCatName val="0"/>
          <c:showSerName val="0"/>
          <c:showPercent val="0"/>
          <c:showBubbleSize val="0"/>
        </c:dLbls>
        <c:axId val="1342290368"/>
        <c:axId val="1342409936"/>
      </c:scatterChart>
      <c:valAx>
        <c:axId val="134229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nl-NL"/>
                  <a:t>Delivery days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42409936"/>
        <c:crosses val="autoZero"/>
        <c:crossBetween val="midCat"/>
      </c:valAx>
      <c:valAx>
        <c:axId val="13424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nl-NL"/>
                  <a:t>Profit margin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42290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rate vs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Regression!$C$1</c:f>
              <c:strCache>
                <c:ptCount val="1"/>
                <c:pt idx="0">
                  <c:v>Profit Margin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Regression!$A$2:$A$101</c:f>
              <c:numCache>
                <c:formatCode>0%</c:formatCode>
                <c:ptCount val="100"/>
                <c:pt idx="0">
                  <c:v>0.16617445551725141</c:v>
                </c:pt>
                <c:pt idx="1">
                  <c:v>9.9897857119795777E-2</c:v>
                </c:pt>
                <c:pt idx="2">
                  <c:v>9.9897857119795777E-2</c:v>
                </c:pt>
                <c:pt idx="3">
                  <c:v>0.18491415701193711</c:v>
                </c:pt>
                <c:pt idx="4">
                  <c:v>7.3005509594202878E-2</c:v>
                </c:pt>
                <c:pt idx="5">
                  <c:v>0.17917733206862821</c:v>
                </c:pt>
                <c:pt idx="6">
                  <c:v>0.22561918398743461</c:v>
                </c:pt>
                <c:pt idx="7">
                  <c:v>9.9897857119795777E-2</c:v>
                </c:pt>
                <c:pt idx="8">
                  <c:v>0.18491415701193711</c:v>
                </c:pt>
                <c:pt idx="9">
                  <c:v>9.9897857119795777E-2</c:v>
                </c:pt>
                <c:pt idx="10">
                  <c:v>0.18251118457953991</c:v>
                </c:pt>
                <c:pt idx="11">
                  <c:v>0.25577787661114959</c:v>
                </c:pt>
                <c:pt idx="12">
                  <c:v>0.17917733206862821</c:v>
                </c:pt>
                <c:pt idx="13">
                  <c:v>0.1810031805337412</c:v>
                </c:pt>
                <c:pt idx="14">
                  <c:v>0.27990155171090281</c:v>
                </c:pt>
                <c:pt idx="15">
                  <c:v>0.30486450852597691</c:v>
                </c:pt>
                <c:pt idx="16">
                  <c:v>0.22905363271008869</c:v>
                </c:pt>
                <c:pt idx="17">
                  <c:v>7.3005509594202878E-2</c:v>
                </c:pt>
                <c:pt idx="18">
                  <c:v>9.9897857119795777E-2</c:v>
                </c:pt>
                <c:pt idx="19">
                  <c:v>0.2498381806947613</c:v>
                </c:pt>
                <c:pt idx="20">
                  <c:v>0.17917733206862821</c:v>
                </c:pt>
                <c:pt idx="21">
                  <c:v>7.0450973374120401E-2</c:v>
                </c:pt>
                <c:pt idx="22">
                  <c:v>7.3005509594202878E-2</c:v>
                </c:pt>
                <c:pt idx="23">
                  <c:v>0.18479239883959939</c:v>
                </c:pt>
                <c:pt idx="24">
                  <c:v>9.9897857119795777E-2</c:v>
                </c:pt>
                <c:pt idx="25">
                  <c:v>0.16617445551725141</c:v>
                </c:pt>
                <c:pt idx="26">
                  <c:v>0.25577787661114959</c:v>
                </c:pt>
                <c:pt idx="27">
                  <c:v>0.18491415701193711</c:v>
                </c:pt>
                <c:pt idx="28">
                  <c:v>0.17917733206862821</c:v>
                </c:pt>
                <c:pt idx="29">
                  <c:v>9.9897857119795777E-2</c:v>
                </c:pt>
                <c:pt idx="30">
                  <c:v>0.18491415701193711</c:v>
                </c:pt>
                <c:pt idx="31">
                  <c:v>0.1810031805337412</c:v>
                </c:pt>
                <c:pt idx="32">
                  <c:v>0.27131122626152698</c:v>
                </c:pt>
                <c:pt idx="33">
                  <c:v>0.28372444382937562</c:v>
                </c:pt>
                <c:pt idx="34">
                  <c:v>9.9897857119795777E-2</c:v>
                </c:pt>
                <c:pt idx="35">
                  <c:v>9.9897857119795777E-2</c:v>
                </c:pt>
                <c:pt idx="36">
                  <c:v>0.16617445551725141</c:v>
                </c:pt>
                <c:pt idx="37">
                  <c:v>0.27990155171090281</c:v>
                </c:pt>
                <c:pt idx="38">
                  <c:v>0.22905363271008869</c:v>
                </c:pt>
                <c:pt idx="39">
                  <c:v>0.25577787661114959</c:v>
                </c:pt>
                <c:pt idx="40">
                  <c:v>0.30486450852597691</c:v>
                </c:pt>
                <c:pt idx="41">
                  <c:v>0.35185508179490538</c:v>
                </c:pt>
                <c:pt idx="42">
                  <c:v>0.1810031805337412</c:v>
                </c:pt>
                <c:pt idx="43">
                  <c:v>9.9897857119795777E-2</c:v>
                </c:pt>
                <c:pt idx="44">
                  <c:v>0.27990155171090281</c:v>
                </c:pt>
                <c:pt idx="45">
                  <c:v>0.18251118457953991</c:v>
                </c:pt>
                <c:pt idx="46">
                  <c:v>9.9897857119795777E-2</c:v>
                </c:pt>
                <c:pt idx="47">
                  <c:v>0.25577787661114959</c:v>
                </c:pt>
                <c:pt idx="48">
                  <c:v>0.18479239883959939</c:v>
                </c:pt>
                <c:pt idx="49">
                  <c:v>9.9897857119795777E-2</c:v>
                </c:pt>
                <c:pt idx="50">
                  <c:v>0.27990155171090281</c:v>
                </c:pt>
                <c:pt idx="51">
                  <c:v>0.17917733206862821</c:v>
                </c:pt>
                <c:pt idx="52">
                  <c:v>0.16617445551725141</c:v>
                </c:pt>
                <c:pt idx="53">
                  <c:v>0.27131122626152698</c:v>
                </c:pt>
                <c:pt idx="54">
                  <c:v>0.16617445551725141</c:v>
                </c:pt>
                <c:pt idx="55">
                  <c:v>0.28372444382937562</c:v>
                </c:pt>
                <c:pt idx="56">
                  <c:v>0.23905291654922339</c:v>
                </c:pt>
                <c:pt idx="57">
                  <c:v>0.18491415701193711</c:v>
                </c:pt>
                <c:pt idx="58">
                  <c:v>0.18491415701193711</c:v>
                </c:pt>
                <c:pt idx="59">
                  <c:v>0.2498381806947613</c:v>
                </c:pt>
                <c:pt idx="60">
                  <c:v>9.9897857119795777E-2</c:v>
                </c:pt>
                <c:pt idx="61">
                  <c:v>0.22905363271008869</c:v>
                </c:pt>
                <c:pt idx="62">
                  <c:v>9.9897857119795777E-2</c:v>
                </c:pt>
                <c:pt idx="63">
                  <c:v>0.22561918398743461</c:v>
                </c:pt>
                <c:pt idx="64">
                  <c:v>7.3005509594202878E-2</c:v>
                </c:pt>
                <c:pt idx="65">
                  <c:v>0.27990155171090281</c:v>
                </c:pt>
                <c:pt idx="66">
                  <c:v>0.24660854919634351</c:v>
                </c:pt>
                <c:pt idx="67">
                  <c:v>0.23270681750057659</c:v>
                </c:pt>
                <c:pt idx="68">
                  <c:v>0.18491415701193711</c:v>
                </c:pt>
                <c:pt idx="69">
                  <c:v>9.9897857119795777E-2</c:v>
                </c:pt>
                <c:pt idx="70">
                  <c:v>0.17917733206862821</c:v>
                </c:pt>
                <c:pt idx="71">
                  <c:v>0.18491415701193711</c:v>
                </c:pt>
                <c:pt idx="72">
                  <c:v>0.1810031805337412</c:v>
                </c:pt>
                <c:pt idx="73">
                  <c:v>9.9897857119795777E-2</c:v>
                </c:pt>
                <c:pt idx="74">
                  <c:v>9.9897857119795777E-2</c:v>
                </c:pt>
                <c:pt idx="75">
                  <c:v>7.3005509594202878E-2</c:v>
                </c:pt>
                <c:pt idx="76">
                  <c:v>9.9897857119795777E-2</c:v>
                </c:pt>
                <c:pt idx="77">
                  <c:v>9.9897857119795777E-2</c:v>
                </c:pt>
                <c:pt idx="78">
                  <c:v>0.35185508179490538</c:v>
                </c:pt>
                <c:pt idx="79">
                  <c:v>0.24660854919634351</c:v>
                </c:pt>
                <c:pt idx="80">
                  <c:v>9.9897857119795777E-2</c:v>
                </c:pt>
                <c:pt idx="81">
                  <c:v>9.9897857119795777E-2</c:v>
                </c:pt>
                <c:pt idx="82">
                  <c:v>0.22905363271008869</c:v>
                </c:pt>
                <c:pt idx="83">
                  <c:v>0.27990155171090281</c:v>
                </c:pt>
                <c:pt idx="84">
                  <c:v>0.28372444382937562</c:v>
                </c:pt>
                <c:pt idx="85">
                  <c:v>0.18424365288556879</c:v>
                </c:pt>
                <c:pt idx="86">
                  <c:v>0.22905363271008869</c:v>
                </c:pt>
                <c:pt idx="87">
                  <c:v>0.25577787661114959</c:v>
                </c:pt>
                <c:pt idx="88">
                  <c:v>9.9897857119795777E-2</c:v>
                </c:pt>
                <c:pt idx="89">
                  <c:v>0.18424365288556879</c:v>
                </c:pt>
                <c:pt idx="90">
                  <c:v>0.24660854919634351</c:v>
                </c:pt>
                <c:pt idx="91">
                  <c:v>9.9897857119795777E-2</c:v>
                </c:pt>
                <c:pt idx="92">
                  <c:v>0.16617445551725141</c:v>
                </c:pt>
                <c:pt idx="93">
                  <c:v>9.9897857119795777E-2</c:v>
                </c:pt>
                <c:pt idx="94">
                  <c:v>0.18251118457953991</c:v>
                </c:pt>
                <c:pt idx="95">
                  <c:v>7.0450973374120401E-2</c:v>
                </c:pt>
                <c:pt idx="96">
                  <c:v>0.25577787661114959</c:v>
                </c:pt>
                <c:pt idx="97">
                  <c:v>0.16617445551725141</c:v>
                </c:pt>
                <c:pt idx="98">
                  <c:v>0.18251118457953991</c:v>
                </c:pt>
                <c:pt idx="99">
                  <c:v>9.9897857119795777E-2</c:v>
                </c:pt>
              </c:numCache>
            </c:numRef>
          </c:xVal>
          <c:yVal>
            <c:numRef>
              <c:f>Regression!$C$2:$C$101</c:f>
              <c:numCache>
                <c:formatCode>0%</c:formatCode>
                <c:ptCount val="100"/>
                <c:pt idx="0">
                  <c:v>0.28936177079024888</c:v>
                </c:pt>
                <c:pt idx="1">
                  <c:v>0.2207370029864176</c:v>
                </c:pt>
                <c:pt idx="2">
                  <c:v>0.25439927348418562</c:v>
                </c:pt>
                <c:pt idx="3">
                  <c:v>0.30629010595447159</c:v>
                </c:pt>
                <c:pt idx="4">
                  <c:v>0.21021883294682961</c:v>
                </c:pt>
                <c:pt idx="5">
                  <c:v>0.29212239699142872</c:v>
                </c:pt>
                <c:pt idx="6">
                  <c:v>0.31072854455321491</c:v>
                </c:pt>
                <c:pt idx="7">
                  <c:v>0.2110494352398164</c:v>
                </c:pt>
                <c:pt idx="8">
                  <c:v>0.27918051659162052</c:v>
                </c:pt>
                <c:pt idx="9">
                  <c:v>0.22284298272060979</c:v>
                </c:pt>
                <c:pt idx="10">
                  <c:v>0.29895452589316301</c:v>
                </c:pt>
                <c:pt idx="11">
                  <c:v>0.35155019849350672</c:v>
                </c:pt>
                <c:pt idx="12">
                  <c:v>0.25465478640020989</c:v>
                </c:pt>
                <c:pt idx="13">
                  <c:v>0.2680229457328035</c:v>
                </c:pt>
                <c:pt idx="14">
                  <c:v>0.35719492828615568</c:v>
                </c:pt>
                <c:pt idx="15">
                  <c:v>0.40987566214717058</c:v>
                </c:pt>
                <c:pt idx="16">
                  <c:v>0.31830109051492927</c:v>
                </c:pt>
                <c:pt idx="17">
                  <c:v>0.17712869665622341</c:v>
                </c:pt>
                <c:pt idx="18">
                  <c:v>0.28515499329898969</c:v>
                </c:pt>
                <c:pt idx="19">
                  <c:v>0.34135721988956752</c:v>
                </c:pt>
                <c:pt idx="20">
                  <c:v>0.25651376000433213</c:v>
                </c:pt>
                <c:pt idx="21">
                  <c:v>0.14962905137318741</c:v>
                </c:pt>
                <c:pt idx="22">
                  <c:v>0.18294062777081871</c:v>
                </c:pt>
                <c:pt idx="23">
                  <c:v>0.27367669906443659</c:v>
                </c:pt>
                <c:pt idx="24">
                  <c:v>0.22479924456866621</c:v>
                </c:pt>
                <c:pt idx="25">
                  <c:v>0.25128814980901171</c:v>
                </c:pt>
                <c:pt idx="26">
                  <c:v>0.34981255561364211</c:v>
                </c:pt>
                <c:pt idx="27">
                  <c:v>0.27568709704055427</c:v>
                </c:pt>
                <c:pt idx="28">
                  <c:v>0.2910865626887707</c:v>
                </c:pt>
                <c:pt idx="29">
                  <c:v>0.25301998160958439</c:v>
                </c:pt>
                <c:pt idx="30">
                  <c:v>0.28087418717400608</c:v>
                </c:pt>
                <c:pt idx="31">
                  <c:v>0.29589157319362352</c:v>
                </c:pt>
                <c:pt idx="32">
                  <c:v>0.3561087509382424</c:v>
                </c:pt>
                <c:pt idx="33">
                  <c:v>0.37607345777717149</c:v>
                </c:pt>
                <c:pt idx="34">
                  <c:v>0.18955232651186979</c:v>
                </c:pt>
                <c:pt idx="35">
                  <c:v>0.28130963365436612</c:v>
                </c:pt>
                <c:pt idx="36">
                  <c:v>0.24905707173957051</c:v>
                </c:pt>
                <c:pt idx="37">
                  <c:v>0.35867859413871878</c:v>
                </c:pt>
                <c:pt idx="38">
                  <c:v>0.32331029713287818</c:v>
                </c:pt>
                <c:pt idx="39">
                  <c:v>0.34656380994048908</c:v>
                </c:pt>
                <c:pt idx="40">
                  <c:v>0.41054204530787919</c:v>
                </c:pt>
                <c:pt idx="41">
                  <c:v>0.45044823315321392</c:v>
                </c:pt>
                <c:pt idx="42">
                  <c:v>0.26813506639730089</c:v>
                </c:pt>
                <c:pt idx="43">
                  <c:v>0.23379175927136131</c:v>
                </c:pt>
                <c:pt idx="44">
                  <c:v>0.36212322494095361</c:v>
                </c:pt>
                <c:pt idx="45">
                  <c:v>0.29718856991396142</c:v>
                </c:pt>
                <c:pt idx="46">
                  <c:v>0.28336942798927012</c:v>
                </c:pt>
                <c:pt idx="47">
                  <c:v>0.34625154351267551</c:v>
                </c:pt>
                <c:pt idx="48">
                  <c:v>0.30257537012267921</c:v>
                </c:pt>
                <c:pt idx="49">
                  <c:v>0.25403672103000408</c:v>
                </c:pt>
                <c:pt idx="50">
                  <c:v>0.3718495870650842</c:v>
                </c:pt>
                <c:pt idx="51">
                  <c:v>0.26525404584659262</c:v>
                </c:pt>
                <c:pt idx="52">
                  <c:v>0.28728976709457338</c:v>
                </c:pt>
                <c:pt idx="53">
                  <c:v>0.35683679596408208</c:v>
                </c:pt>
                <c:pt idx="54">
                  <c:v>0.24060566113363149</c:v>
                </c:pt>
                <c:pt idx="55">
                  <c:v>0.39777191437161191</c:v>
                </c:pt>
                <c:pt idx="56">
                  <c:v>0.33006229745372762</c:v>
                </c:pt>
                <c:pt idx="57">
                  <c:v>0.27643788341618669</c:v>
                </c:pt>
                <c:pt idx="58">
                  <c:v>0.2743413460545816</c:v>
                </c:pt>
                <c:pt idx="59">
                  <c:v>0.34042130162395873</c:v>
                </c:pt>
                <c:pt idx="60">
                  <c:v>0.19223505408993111</c:v>
                </c:pt>
                <c:pt idx="61">
                  <c:v>0.32266433225341751</c:v>
                </c:pt>
                <c:pt idx="62">
                  <c:v>0.18679294537118299</c:v>
                </c:pt>
                <c:pt idx="63">
                  <c:v>0.31044692368482418</c:v>
                </c:pt>
                <c:pt idx="64">
                  <c:v>0.25202637409654721</c:v>
                </c:pt>
                <c:pt idx="65">
                  <c:v>0.37123395995440062</c:v>
                </c:pt>
                <c:pt idx="66">
                  <c:v>0.33292245175206381</c:v>
                </c:pt>
                <c:pt idx="67">
                  <c:v>0.32581869835967092</c:v>
                </c:pt>
                <c:pt idx="68">
                  <c:v>0.30329966544333942</c:v>
                </c:pt>
                <c:pt idx="69">
                  <c:v>0.20414723507989471</c:v>
                </c:pt>
                <c:pt idx="70">
                  <c:v>0.28948886558907888</c:v>
                </c:pt>
                <c:pt idx="71">
                  <c:v>0.28054417581680913</c:v>
                </c:pt>
                <c:pt idx="72">
                  <c:v>0.29284631491392171</c:v>
                </c:pt>
                <c:pt idx="73">
                  <c:v>0.20187766616909419</c:v>
                </c:pt>
                <c:pt idx="74">
                  <c:v>0.2248782794162171</c:v>
                </c:pt>
                <c:pt idx="75">
                  <c:v>0.22107462398711211</c:v>
                </c:pt>
                <c:pt idx="76">
                  <c:v>0.19529177275776979</c:v>
                </c:pt>
                <c:pt idx="77">
                  <c:v>0.25414415926475448</c:v>
                </c:pt>
                <c:pt idx="78">
                  <c:v>0.41063671974599147</c:v>
                </c:pt>
                <c:pt idx="79">
                  <c:v>0.33781935185684459</c:v>
                </c:pt>
                <c:pt idx="80">
                  <c:v>0.28215109754040218</c:v>
                </c:pt>
                <c:pt idx="81">
                  <c:v>0.28620642158906862</c:v>
                </c:pt>
                <c:pt idx="82">
                  <c:v>0.31094851703248888</c:v>
                </c:pt>
                <c:pt idx="83">
                  <c:v>0.36288404833129961</c:v>
                </c:pt>
                <c:pt idx="84">
                  <c:v>0.39096878987349809</c:v>
                </c:pt>
                <c:pt idx="85">
                  <c:v>0.30025139260575129</c:v>
                </c:pt>
                <c:pt idx="86">
                  <c:v>0.31869611368775308</c:v>
                </c:pt>
                <c:pt idx="87">
                  <c:v>0.34442553880212762</c:v>
                </c:pt>
                <c:pt idx="88">
                  <c:v>0.21289820988431221</c:v>
                </c:pt>
                <c:pt idx="89">
                  <c:v>0.27060515784716049</c:v>
                </c:pt>
                <c:pt idx="90">
                  <c:v>0.33856809984859187</c:v>
                </c:pt>
                <c:pt idx="91">
                  <c:v>0.21906150646039199</c:v>
                </c:pt>
                <c:pt idx="92">
                  <c:v>0.24923385254589181</c:v>
                </c:pt>
                <c:pt idx="93">
                  <c:v>0.23429928415438989</c:v>
                </c:pt>
                <c:pt idx="94">
                  <c:v>0.26977427974324081</c:v>
                </c:pt>
                <c:pt idx="95">
                  <c:v>0.1227218508002173</c:v>
                </c:pt>
                <c:pt idx="96">
                  <c:v>0.34288763100419523</c:v>
                </c:pt>
                <c:pt idx="97">
                  <c:v>0.24580046742972819</c:v>
                </c:pt>
                <c:pt idx="98">
                  <c:v>0.26928534750742977</c:v>
                </c:pt>
                <c:pt idx="99">
                  <c:v>0.23183287709095979</c:v>
                </c:pt>
              </c:numCache>
            </c:numRef>
          </c:yVal>
          <c:smooth val="0"/>
          <c:extLst>
            <c:ext xmlns:c16="http://schemas.microsoft.com/office/drawing/2014/chart" uri="{C3380CC4-5D6E-409C-BE32-E72D297353CC}">
              <c16:uniqueId val="{00000000-A631-F944-92E9-B96C8494FBB0}"/>
            </c:ext>
          </c:extLst>
        </c:ser>
        <c:dLbls>
          <c:showLegendKey val="0"/>
          <c:showVal val="0"/>
          <c:showCatName val="0"/>
          <c:showSerName val="0"/>
          <c:showPercent val="0"/>
          <c:showBubbleSize val="0"/>
        </c:dLbls>
        <c:axId val="711037776"/>
        <c:axId val="711039776"/>
      </c:scatterChart>
      <c:valAx>
        <c:axId val="711037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Discount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1039776"/>
        <c:crosses val="autoZero"/>
        <c:crossBetween val="midCat"/>
      </c:valAx>
      <c:valAx>
        <c:axId val="71103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1037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days vs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Regression!$C$1</c:f>
              <c:strCache>
                <c:ptCount val="1"/>
                <c:pt idx="0">
                  <c:v>Profit Margin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Regression!$B$2:$B$101</c:f>
              <c:numCache>
                <c:formatCode>0</c:formatCode>
                <c:ptCount val="100"/>
                <c:pt idx="0">
                  <c:v>4.5019279208872431</c:v>
                </c:pt>
                <c:pt idx="1">
                  <c:v>2.2397970835702168</c:v>
                </c:pt>
                <c:pt idx="2">
                  <c:v>2.1554925808046521</c:v>
                </c:pt>
                <c:pt idx="3">
                  <c:v>4.7441648170384667</c:v>
                </c:pt>
                <c:pt idx="4">
                  <c:v>2.750715816324262</c:v>
                </c:pt>
                <c:pt idx="5">
                  <c:v>4.5020717030418531</c:v>
                </c:pt>
                <c:pt idx="6">
                  <c:v>5.4069272717344461</c:v>
                </c:pt>
                <c:pt idx="7">
                  <c:v>2.1554925808046521</c:v>
                </c:pt>
                <c:pt idx="8">
                  <c:v>4.0998690570415128</c:v>
                </c:pt>
                <c:pt idx="9">
                  <c:v>2.391060998990294</c:v>
                </c:pt>
                <c:pt idx="10">
                  <c:v>4.4498966056967122</c:v>
                </c:pt>
                <c:pt idx="11">
                  <c:v>7.2391498228691544</c:v>
                </c:pt>
                <c:pt idx="12">
                  <c:v>2.2344005380713279</c:v>
                </c:pt>
                <c:pt idx="13">
                  <c:v>2.2397970835702168</c:v>
                </c:pt>
                <c:pt idx="14">
                  <c:v>7.7337485348890489</c:v>
                </c:pt>
                <c:pt idx="15">
                  <c:v>8.5106816848864089</c:v>
                </c:pt>
                <c:pt idx="16">
                  <c:v>5.4279598214684439</c:v>
                </c:pt>
                <c:pt idx="17">
                  <c:v>2.391060998990294</c:v>
                </c:pt>
                <c:pt idx="18">
                  <c:v>4.4611863311108841</c:v>
                </c:pt>
                <c:pt idx="19">
                  <c:v>6.4350845115919242</c:v>
                </c:pt>
                <c:pt idx="20">
                  <c:v>2.2344005380713279</c:v>
                </c:pt>
                <c:pt idx="21">
                  <c:v>1</c:v>
                </c:pt>
                <c:pt idx="22">
                  <c:v>2.391060998990294</c:v>
                </c:pt>
                <c:pt idx="23">
                  <c:v>3.9722661653266131</c:v>
                </c:pt>
                <c:pt idx="24">
                  <c:v>2.391060998990294</c:v>
                </c:pt>
                <c:pt idx="25">
                  <c:v>2.750715816324262</c:v>
                </c:pt>
                <c:pt idx="26">
                  <c:v>7.1168489736991756</c:v>
                </c:pt>
                <c:pt idx="27">
                  <c:v>4.0998690570415128</c:v>
                </c:pt>
                <c:pt idx="28">
                  <c:v>4.5020717030418531</c:v>
                </c:pt>
                <c:pt idx="29">
                  <c:v>2.8369039927712101</c:v>
                </c:pt>
                <c:pt idx="30">
                  <c:v>4.4498966056967122</c:v>
                </c:pt>
                <c:pt idx="31">
                  <c:v>4.0998690570415128</c:v>
                </c:pt>
                <c:pt idx="32">
                  <c:v>7.3585943681276529</c:v>
                </c:pt>
                <c:pt idx="33">
                  <c:v>6.763279513898901</c:v>
                </c:pt>
                <c:pt idx="34">
                  <c:v>2.6042442148223031</c:v>
                </c:pt>
                <c:pt idx="35">
                  <c:v>4.4498966056967122</c:v>
                </c:pt>
                <c:pt idx="36">
                  <c:v>2.6334829746684498</c:v>
                </c:pt>
                <c:pt idx="37">
                  <c:v>6.0080930310356884</c:v>
                </c:pt>
                <c:pt idx="38">
                  <c:v>5.622500309087072</c:v>
                </c:pt>
                <c:pt idx="39">
                  <c:v>6.9431419019087111</c:v>
                </c:pt>
                <c:pt idx="40">
                  <c:v>8.929450265832779</c:v>
                </c:pt>
                <c:pt idx="41">
                  <c:v>11.157761616910481</c:v>
                </c:pt>
                <c:pt idx="42">
                  <c:v>2.391060998990294</c:v>
                </c:pt>
                <c:pt idx="43">
                  <c:v>2.6042442148223031</c:v>
                </c:pt>
                <c:pt idx="44">
                  <c:v>6.0288776681174978</c:v>
                </c:pt>
                <c:pt idx="45">
                  <c:v>4.0998690570415128</c:v>
                </c:pt>
                <c:pt idx="46">
                  <c:v>4.4611863311108841</c:v>
                </c:pt>
                <c:pt idx="47">
                  <c:v>6.9102846410024767</c:v>
                </c:pt>
                <c:pt idx="48">
                  <c:v>4.4498966056967122</c:v>
                </c:pt>
                <c:pt idx="49">
                  <c:v>2.6334829746684498</c:v>
                </c:pt>
                <c:pt idx="50">
                  <c:v>6.5150154200946098</c:v>
                </c:pt>
                <c:pt idx="51">
                  <c:v>2.2397970835702168</c:v>
                </c:pt>
                <c:pt idx="52">
                  <c:v>4.5019279208872431</c:v>
                </c:pt>
                <c:pt idx="53">
                  <c:v>7.5553536437970177</c:v>
                </c:pt>
                <c:pt idx="54">
                  <c:v>2.6334829746684498</c:v>
                </c:pt>
                <c:pt idx="55">
                  <c:v>8.3742832701451295</c:v>
                </c:pt>
                <c:pt idx="56">
                  <c:v>5.7331964921936969</c:v>
                </c:pt>
                <c:pt idx="57">
                  <c:v>4.0998690570415128</c:v>
                </c:pt>
                <c:pt idx="58">
                  <c:v>3.9722661653266131</c:v>
                </c:pt>
                <c:pt idx="59">
                  <c:v>6.4232297561777791</c:v>
                </c:pt>
                <c:pt idx="60">
                  <c:v>2.6042442148223031</c:v>
                </c:pt>
                <c:pt idx="61">
                  <c:v>5.622500309087072</c:v>
                </c:pt>
                <c:pt idx="62">
                  <c:v>2.6042442148223031</c:v>
                </c:pt>
                <c:pt idx="63">
                  <c:v>4.7441648170384667</c:v>
                </c:pt>
                <c:pt idx="64">
                  <c:v>2.750715816324262</c:v>
                </c:pt>
                <c:pt idx="65">
                  <c:v>6.4350845115919242</c:v>
                </c:pt>
                <c:pt idx="66">
                  <c:v>5.7681308978786143</c:v>
                </c:pt>
                <c:pt idx="67">
                  <c:v>5.6646280239591844</c:v>
                </c:pt>
                <c:pt idx="68">
                  <c:v>4.4611863311108841</c:v>
                </c:pt>
                <c:pt idx="69">
                  <c:v>2.6334829746684498</c:v>
                </c:pt>
                <c:pt idx="70">
                  <c:v>4.5020717030418531</c:v>
                </c:pt>
                <c:pt idx="71">
                  <c:v>4.4498966056967122</c:v>
                </c:pt>
                <c:pt idx="72">
                  <c:v>4.5580608009335544</c:v>
                </c:pt>
                <c:pt idx="73">
                  <c:v>2.6334829746684498</c:v>
                </c:pt>
                <c:pt idx="74">
                  <c:v>2.391060998990294</c:v>
                </c:pt>
                <c:pt idx="75">
                  <c:v>2.2397970835702168</c:v>
                </c:pt>
                <c:pt idx="76">
                  <c:v>2.6334829746684498</c:v>
                </c:pt>
                <c:pt idx="77">
                  <c:v>2.750715816324262</c:v>
                </c:pt>
                <c:pt idx="78">
                  <c:v>9.1214958497639742</c:v>
                </c:pt>
                <c:pt idx="79">
                  <c:v>6.0080930310356884</c:v>
                </c:pt>
                <c:pt idx="80">
                  <c:v>4.4611863311108841</c:v>
                </c:pt>
                <c:pt idx="81">
                  <c:v>4.5019279208872431</c:v>
                </c:pt>
                <c:pt idx="82">
                  <c:v>5.4069272717344461</c:v>
                </c:pt>
                <c:pt idx="83">
                  <c:v>6.4232297561777791</c:v>
                </c:pt>
                <c:pt idx="84">
                  <c:v>8.2899354270025682</c:v>
                </c:pt>
                <c:pt idx="85">
                  <c:v>4.4498966056967122</c:v>
                </c:pt>
                <c:pt idx="86">
                  <c:v>5.4279598214684439</c:v>
                </c:pt>
                <c:pt idx="87">
                  <c:v>6.763279513898901</c:v>
                </c:pt>
                <c:pt idx="88">
                  <c:v>2.2344005380713279</c:v>
                </c:pt>
                <c:pt idx="89">
                  <c:v>3.028547907328913</c:v>
                </c:pt>
                <c:pt idx="90">
                  <c:v>6.0288776681174978</c:v>
                </c:pt>
                <c:pt idx="91">
                  <c:v>2.2344005380713279</c:v>
                </c:pt>
                <c:pt idx="92">
                  <c:v>2.750715816324262</c:v>
                </c:pt>
                <c:pt idx="93">
                  <c:v>2.6042442148223031</c:v>
                </c:pt>
                <c:pt idx="94">
                  <c:v>3.028547907328913</c:v>
                </c:pt>
                <c:pt idx="95">
                  <c:v>1</c:v>
                </c:pt>
                <c:pt idx="96">
                  <c:v>6.5150154200946098</c:v>
                </c:pt>
                <c:pt idx="97">
                  <c:v>2.6334829746684498</c:v>
                </c:pt>
                <c:pt idx="98">
                  <c:v>2.9295153551612518</c:v>
                </c:pt>
                <c:pt idx="99">
                  <c:v>2.6042442148223031</c:v>
                </c:pt>
              </c:numCache>
            </c:numRef>
          </c:xVal>
          <c:yVal>
            <c:numRef>
              <c:f>Regression!$C$2:$C$101</c:f>
              <c:numCache>
                <c:formatCode>0%</c:formatCode>
                <c:ptCount val="100"/>
                <c:pt idx="0">
                  <c:v>0.28936177079024888</c:v>
                </c:pt>
                <c:pt idx="1">
                  <c:v>0.2207370029864176</c:v>
                </c:pt>
                <c:pt idx="2">
                  <c:v>0.25439927348418562</c:v>
                </c:pt>
                <c:pt idx="3">
                  <c:v>0.30629010595447159</c:v>
                </c:pt>
                <c:pt idx="4">
                  <c:v>0.21021883294682961</c:v>
                </c:pt>
                <c:pt idx="5">
                  <c:v>0.29212239699142872</c:v>
                </c:pt>
                <c:pt idx="6">
                  <c:v>0.31072854455321491</c:v>
                </c:pt>
                <c:pt idx="7">
                  <c:v>0.2110494352398164</c:v>
                </c:pt>
                <c:pt idx="8">
                  <c:v>0.27918051659162052</c:v>
                </c:pt>
                <c:pt idx="9">
                  <c:v>0.22284298272060979</c:v>
                </c:pt>
                <c:pt idx="10">
                  <c:v>0.29895452589316301</c:v>
                </c:pt>
                <c:pt idx="11">
                  <c:v>0.35155019849350672</c:v>
                </c:pt>
                <c:pt idx="12">
                  <c:v>0.25465478640020989</c:v>
                </c:pt>
                <c:pt idx="13">
                  <c:v>0.2680229457328035</c:v>
                </c:pt>
                <c:pt idx="14">
                  <c:v>0.35719492828615568</c:v>
                </c:pt>
                <c:pt idx="15">
                  <c:v>0.40987566214717058</c:v>
                </c:pt>
                <c:pt idx="16">
                  <c:v>0.31830109051492927</c:v>
                </c:pt>
                <c:pt idx="17">
                  <c:v>0.17712869665622341</c:v>
                </c:pt>
                <c:pt idx="18">
                  <c:v>0.28515499329898969</c:v>
                </c:pt>
                <c:pt idx="19">
                  <c:v>0.34135721988956752</c:v>
                </c:pt>
                <c:pt idx="20">
                  <c:v>0.25651376000433213</c:v>
                </c:pt>
                <c:pt idx="21">
                  <c:v>0.14962905137318741</c:v>
                </c:pt>
                <c:pt idx="22">
                  <c:v>0.18294062777081871</c:v>
                </c:pt>
                <c:pt idx="23">
                  <c:v>0.27367669906443659</c:v>
                </c:pt>
                <c:pt idx="24">
                  <c:v>0.22479924456866621</c:v>
                </c:pt>
                <c:pt idx="25">
                  <c:v>0.25128814980901171</c:v>
                </c:pt>
                <c:pt idx="26">
                  <c:v>0.34981255561364211</c:v>
                </c:pt>
                <c:pt idx="27">
                  <c:v>0.27568709704055427</c:v>
                </c:pt>
                <c:pt idx="28">
                  <c:v>0.2910865626887707</c:v>
                </c:pt>
                <c:pt idx="29">
                  <c:v>0.25301998160958439</c:v>
                </c:pt>
                <c:pt idx="30">
                  <c:v>0.28087418717400608</c:v>
                </c:pt>
                <c:pt idx="31">
                  <c:v>0.29589157319362352</c:v>
                </c:pt>
                <c:pt idx="32">
                  <c:v>0.3561087509382424</c:v>
                </c:pt>
                <c:pt idx="33">
                  <c:v>0.37607345777717149</c:v>
                </c:pt>
                <c:pt idx="34">
                  <c:v>0.18955232651186979</c:v>
                </c:pt>
                <c:pt idx="35">
                  <c:v>0.28130963365436612</c:v>
                </c:pt>
                <c:pt idx="36">
                  <c:v>0.24905707173957051</c:v>
                </c:pt>
                <c:pt idx="37">
                  <c:v>0.35867859413871878</c:v>
                </c:pt>
                <c:pt idx="38">
                  <c:v>0.32331029713287818</c:v>
                </c:pt>
                <c:pt idx="39">
                  <c:v>0.34656380994048908</c:v>
                </c:pt>
                <c:pt idx="40">
                  <c:v>0.41054204530787919</c:v>
                </c:pt>
                <c:pt idx="41">
                  <c:v>0.45044823315321392</c:v>
                </c:pt>
                <c:pt idx="42">
                  <c:v>0.26813506639730089</c:v>
                </c:pt>
                <c:pt idx="43">
                  <c:v>0.23379175927136131</c:v>
                </c:pt>
                <c:pt idx="44">
                  <c:v>0.36212322494095361</c:v>
                </c:pt>
                <c:pt idx="45">
                  <c:v>0.29718856991396142</c:v>
                </c:pt>
                <c:pt idx="46">
                  <c:v>0.28336942798927012</c:v>
                </c:pt>
                <c:pt idx="47">
                  <c:v>0.34625154351267551</c:v>
                </c:pt>
                <c:pt idx="48">
                  <c:v>0.30257537012267921</c:v>
                </c:pt>
                <c:pt idx="49">
                  <c:v>0.25403672103000408</c:v>
                </c:pt>
                <c:pt idx="50">
                  <c:v>0.3718495870650842</c:v>
                </c:pt>
                <c:pt idx="51">
                  <c:v>0.26525404584659262</c:v>
                </c:pt>
                <c:pt idx="52">
                  <c:v>0.28728976709457338</c:v>
                </c:pt>
                <c:pt idx="53">
                  <c:v>0.35683679596408208</c:v>
                </c:pt>
                <c:pt idx="54">
                  <c:v>0.24060566113363149</c:v>
                </c:pt>
                <c:pt idx="55">
                  <c:v>0.39777191437161191</c:v>
                </c:pt>
                <c:pt idx="56">
                  <c:v>0.33006229745372762</c:v>
                </c:pt>
                <c:pt idx="57">
                  <c:v>0.27643788341618669</c:v>
                </c:pt>
                <c:pt idx="58">
                  <c:v>0.2743413460545816</c:v>
                </c:pt>
                <c:pt idx="59">
                  <c:v>0.34042130162395873</c:v>
                </c:pt>
                <c:pt idx="60">
                  <c:v>0.19223505408993111</c:v>
                </c:pt>
                <c:pt idx="61">
                  <c:v>0.32266433225341751</c:v>
                </c:pt>
                <c:pt idx="62">
                  <c:v>0.18679294537118299</c:v>
                </c:pt>
                <c:pt idx="63">
                  <c:v>0.31044692368482418</c:v>
                </c:pt>
                <c:pt idx="64">
                  <c:v>0.25202637409654721</c:v>
                </c:pt>
                <c:pt idx="65">
                  <c:v>0.37123395995440062</c:v>
                </c:pt>
                <c:pt idx="66">
                  <c:v>0.33292245175206381</c:v>
                </c:pt>
                <c:pt idx="67">
                  <c:v>0.32581869835967092</c:v>
                </c:pt>
                <c:pt idx="68">
                  <c:v>0.30329966544333942</c:v>
                </c:pt>
                <c:pt idx="69">
                  <c:v>0.20414723507989471</c:v>
                </c:pt>
                <c:pt idx="70">
                  <c:v>0.28948886558907888</c:v>
                </c:pt>
                <c:pt idx="71">
                  <c:v>0.28054417581680913</c:v>
                </c:pt>
                <c:pt idx="72">
                  <c:v>0.29284631491392171</c:v>
                </c:pt>
                <c:pt idx="73">
                  <c:v>0.20187766616909419</c:v>
                </c:pt>
                <c:pt idx="74">
                  <c:v>0.2248782794162171</c:v>
                </c:pt>
                <c:pt idx="75">
                  <c:v>0.22107462398711211</c:v>
                </c:pt>
                <c:pt idx="76">
                  <c:v>0.19529177275776979</c:v>
                </c:pt>
                <c:pt idx="77">
                  <c:v>0.25414415926475448</c:v>
                </c:pt>
                <c:pt idx="78">
                  <c:v>0.41063671974599147</c:v>
                </c:pt>
                <c:pt idx="79">
                  <c:v>0.33781935185684459</c:v>
                </c:pt>
                <c:pt idx="80">
                  <c:v>0.28215109754040218</c:v>
                </c:pt>
                <c:pt idx="81">
                  <c:v>0.28620642158906862</c:v>
                </c:pt>
                <c:pt idx="82">
                  <c:v>0.31094851703248888</c:v>
                </c:pt>
                <c:pt idx="83">
                  <c:v>0.36288404833129961</c:v>
                </c:pt>
                <c:pt idx="84">
                  <c:v>0.39096878987349809</c:v>
                </c:pt>
                <c:pt idx="85">
                  <c:v>0.30025139260575129</c:v>
                </c:pt>
                <c:pt idx="86">
                  <c:v>0.31869611368775308</c:v>
                </c:pt>
                <c:pt idx="87">
                  <c:v>0.34442553880212762</c:v>
                </c:pt>
                <c:pt idx="88">
                  <c:v>0.21289820988431221</c:v>
                </c:pt>
                <c:pt idx="89">
                  <c:v>0.27060515784716049</c:v>
                </c:pt>
                <c:pt idx="90">
                  <c:v>0.33856809984859187</c:v>
                </c:pt>
                <c:pt idx="91">
                  <c:v>0.21906150646039199</c:v>
                </c:pt>
                <c:pt idx="92">
                  <c:v>0.24923385254589181</c:v>
                </c:pt>
                <c:pt idx="93">
                  <c:v>0.23429928415438989</c:v>
                </c:pt>
                <c:pt idx="94">
                  <c:v>0.26977427974324081</c:v>
                </c:pt>
                <c:pt idx="95">
                  <c:v>0.1227218508002173</c:v>
                </c:pt>
                <c:pt idx="96">
                  <c:v>0.34288763100419523</c:v>
                </c:pt>
                <c:pt idx="97">
                  <c:v>0.24580046742972819</c:v>
                </c:pt>
                <c:pt idx="98">
                  <c:v>0.26928534750742977</c:v>
                </c:pt>
                <c:pt idx="99">
                  <c:v>0.23183287709095979</c:v>
                </c:pt>
              </c:numCache>
            </c:numRef>
          </c:yVal>
          <c:smooth val="0"/>
          <c:extLst>
            <c:ext xmlns:c16="http://schemas.microsoft.com/office/drawing/2014/chart" uri="{C3380CC4-5D6E-409C-BE32-E72D297353CC}">
              <c16:uniqueId val="{00000000-685A-F547-8551-0DBD7D263B22}"/>
            </c:ext>
          </c:extLst>
        </c:ser>
        <c:dLbls>
          <c:showLegendKey val="0"/>
          <c:showVal val="0"/>
          <c:showCatName val="0"/>
          <c:showSerName val="0"/>
          <c:showPercent val="0"/>
          <c:showBubbleSize val="0"/>
        </c:dLbls>
        <c:axId val="1342290368"/>
        <c:axId val="1342409936"/>
      </c:scatterChart>
      <c:valAx>
        <c:axId val="134229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Delivery</a:t>
                </a:r>
                <a:r>
                  <a:rPr lang="nl-NL" baseline="0"/>
                  <a:t> days</a:t>
                </a:r>
                <a:endParaRPr lang="nl-N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42409936"/>
        <c:crosses val="autoZero"/>
        <c:crossBetween val="midCat"/>
      </c:valAx>
      <c:valAx>
        <c:axId val="134240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Profit 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342290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Discount rate</cx:v>
        </cx:txData>
      </cx:tx>
      <cx:txPr>
        <a:bodyPr spcFirstLastPara="1" vertOverflow="ellipsis" horzOverflow="overflow" wrap="square" lIns="0" tIns="0" rIns="0" bIns="0" anchor="ctr" anchorCtr="1"/>
        <a:lstStyle/>
        <a:p>
          <a:pPr algn="ctr" rtl="0">
            <a:defRPr/>
          </a:pPr>
          <a:r>
            <a:rPr lang="nl-NL" sz="1400" b="0" i="0" u="none" strike="noStrike" baseline="0">
              <a:solidFill>
                <a:sysClr val="windowText" lastClr="000000">
                  <a:lumMod val="65000"/>
                  <a:lumOff val="35000"/>
                </a:sysClr>
              </a:solidFill>
              <a:latin typeface="Calibri" panose="020F0502020204030204"/>
            </a:rPr>
            <a:t>Discount rate</a:t>
          </a:r>
        </a:p>
      </cx:txPr>
    </cx:title>
    <cx:plotArea>
      <cx:plotAreaRegion>
        <cx:series layoutId="clusteredColumn" uniqueId="{781C6010-4DA8-B143-BA6C-1AF24F996DAB}">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Delivery days</cx:v>
        </cx:txData>
      </cx:tx>
      <cx:txPr>
        <a:bodyPr spcFirstLastPara="1" vertOverflow="ellipsis" horzOverflow="overflow" wrap="square" lIns="0" tIns="0" rIns="0" bIns="0" anchor="ctr" anchorCtr="1"/>
        <a:lstStyle/>
        <a:p>
          <a:pPr algn="ctr" rtl="0">
            <a:defRPr/>
          </a:pPr>
          <a:r>
            <a:rPr lang="nl-NL" sz="1400" b="0" i="0" u="none" strike="noStrike" baseline="0">
              <a:solidFill>
                <a:sysClr val="windowText" lastClr="000000">
                  <a:lumMod val="65000"/>
                  <a:lumOff val="35000"/>
                </a:sysClr>
              </a:solidFill>
              <a:latin typeface="Calibri" panose="020F0502020204030204"/>
            </a:rPr>
            <a:t>Delivery days</a:t>
          </a:r>
        </a:p>
      </cx:txPr>
    </cx:title>
    <cx:plotArea>
      <cx:plotAreaRegion>
        <cx:series layoutId="clusteredColumn" uniqueId="{2BEF04F0-42BA-9247-96AB-8937C503969F}">
          <cx:tx>
            <cx:txData>
              <cx:f>_xlchart.v1.2</cx:f>
              <cx:v>Delivery_Days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Profit margin</cx:v>
        </cx:txData>
      </cx:tx>
      <cx:txPr>
        <a:bodyPr spcFirstLastPara="1" vertOverflow="ellipsis" horzOverflow="overflow" wrap="square" lIns="0" tIns="0" rIns="0" bIns="0" anchor="ctr" anchorCtr="1"/>
        <a:lstStyle/>
        <a:p>
          <a:pPr algn="ctr" rtl="0">
            <a:defRPr/>
          </a:pPr>
          <a:r>
            <a:rPr lang="nl-NL" sz="1400" b="0" i="0" u="none" strike="noStrike" baseline="0">
              <a:solidFill>
                <a:sysClr val="windowText" lastClr="000000">
                  <a:lumMod val="65000"/>
                  <a:lumOff val="35000"/>
                </a:sysClr>
              </a:solidFill>
              <a:latin typeface="Calibri" panose="020F0502020204030204"/>
            </a:rPr>
            <a:t>Profit margin</a:t>
          </a:r>
        </a:p>
      </cx:txPr>
    </cx:title>
    <cx:plotArea>
      <cx:plotAreaRegion>
        <cx:series layoutId="clusteredColumn" uniqueId="{ABA3E738-6630-F04F-9B26-97811B3D58FD}">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10</xdr:col>
      <xdr:colOff>800100</xdr:colOff>
      <xdr:row>27</xdr:row>
      <xdr:rowOff>0</xdr:rowOff>
    </xdr:to>
    <xdr:graphicFrame macro="">
      <xdr:nvGraphicFramePr>
        <xdr:cNvPr id="2" name="Grafiek 1">
          <a:extLst>
            <a:ext uri="{FF2B5EF4-FFF2-40B4-BE49-F238E27FC236}">
              <a16:creationId xmlns:a16="http://schemas.microsoft.com/office/drawing/2014/main" id="{94F3C60E-CAB3-9945-A564-397396B1B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21</xdr:col>
      <xdr:colOff>812800</xdr:colOff>
      <xdr:row>27</xdr:row>
      <xdr:rowOff>0</xdr:rowOff>
    </xdr:to>
    <xdr:graphicFrame macro="">
      <xdr:nvGraphicFramePr>
        <xdr:cNvPr id="3" name="Grafiek 2">
          <a:extLst>
            <a:ext uri="{FF2B5EF4-FFF2-40B4-BE49-F238E27FC236}">
              <a16:creationId xmlns:a16="http://schemas.microsoft.com/office/drawing/2014/main" id="{5872B8AB-C8D0-984B-85DD-039AD29E7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669843</xdr:colOff>
      <xdr:row>4</xdr:row>
      <xdr:rowOff>20320</xdr:rowOff>
    </xdr:from>
    <xdr:to>
      <xdr:col>5</xdr:col>
      <xdr:colOff>589281</xdr:colOff>
      <xdr:row>13</xdr:row>
      <xdr:rowOff>0</xdr:rowOff>
    </xdr:to>
    <mc:AlternateContent xmlns:mc="http://schemas.openxmlformats.org/markup-compatibility/2006">
      <mc:Choice xmlns:cx1="http://schemas.microsoft.com/office/drawing/2015/9/8/chartex" Requires="cx1">
        <xdr:graphicFrame macro="">
          <xdr:nvGraphicFramePr>
            <xdr:cNvPr id="3" name="Grafiek 2">
              <a:extLst>
                <a:ext uri="{FF2B5EF4-FFF2-40B4-BE49-F238E27FC236}">
                  <a16:creationId xmlns:a16="http://schemas.microsoft.com/office/drawing/2014/main" id="{DCB7E710-B5E6-5F45-9F6D-49ED9465C6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60743" y="833120"/>
              <a:ext cx="3107138" cy="1808480"/>
            </a:xfrm>
            <a:prstGeom prst="rect">
              <a:avLst/>
            </a:prstGeom>
            <a:solidFill>
              <a:prstClr val="white"/>
            </a:solidFill>
            <a:ln w="1">
              <a:solidFill>
                <a:prstClr val="green"/>
              </a:solidFill>
            </a:ln>
          </xdr:spPr>
          <xdr:txBody>
            <a:bodyPr vertOverflow="clip" horzOverflow="clip"/>
            <a:lstStyle/>
            <a:p>
              <a:r>
                <a:rPr lang="nl-NL"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6</xdr:col>
      <xdr:colOff>25238</xdr:colOff>
      <xdr:row>4</xdr:row>
      <xdr:rowOff>14392</xdr:rowOff>
    </xdr:from>
    <xdr:to>
      <xdr:col>8</xdr:col>
      <xdr:colOff>642165</xdr:colOff>
      <xdr:row>12</xdr:row>
      <xdr:rowOff>197402</xdr:rowOff>
    </xdr:to>
    <mc:AlternateContent xmlns:mc="http://schemas.openxmlformats.org/markup-compatibility/2006">
      <mc:Choice xmlns:cx1="http://schemas.microsoft.com/office/drawing/2015/9/8/chartex" Requires="cx1">
        <xdr:graphicFrame macro="">
          <xdr:nvGraphicFramePr>
            <xdr:cNvPr id="4" name="Grafiek 3">
              <a:extLst>
                <a:ext uri="{FF2B5EF4-FFF2-40B4-BE49-F238E27FC236}">
                  <a16:creationId xmlns:a16="http://schemas.microsoft.com/office/drawing/2014/main" id="{C6A1E4D8-6E08-96A7-B791-F3E6BC343B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29338" y="827192"/>
              <a:ext cx="2534627" cy="1808610"/>
            </a:xfrm>
            <a:prstGeom prst="rect">
              <a:avLst/>
            </a:prstGeom>
            <a:solidFill>
              <a:prstClr val="white"/>
            </a:solidFill>
            <a:ln w="1">
              <a:solidFill>
                <a:prstClr val="green"/>
              </a:solidFill>
            </a:ln>
          </xdr:spPr>
          <xdr:txBody>
            <a:bodyPr vertOverflow="clip" horzOverflow="clip"/>
            <a:lstStyle/>
            <a:p>
              <a:r>
                <a:rPr lang="nl-NL"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9</xdr:col>
      <xdr:colOff>24457</xdr:colOff>
      <xdr:row>4</xdr:row>
      <xdr:rowOff>34713</xdr:rowOff>
    </xdr:from>
    <xdr:to>
      <xdr:col>11</xdr:col>
      <xdr:colOff>695179</xdr:colOff>
      <xdr:row>13</xdr:row>
      <xdr:rowOff>30480</xdr:rowOff>
    </xdr:to>
    <mc:AlternateContent xmlns:mc="http://schemas.openxmlformats.org/markup-compatibility/2006">
      <mc:Choice xmlns:cx1="http://schemas.microsoft.com/office/drawing/2015/9/8/chartex" Requires="cx1">
        <xdr:graphicFrame macro="">
          <xdr:nvGraphicFramePr>
            <xdr:cNvPr id="5" name="Grafiek 4">
              <a:extLst>
                <a:ext uri="{FF2B5EF4-FFF2-40B4-BE49-F238E27FC236}">
                  <a16:creationId xmlns:a16="http://schemas.microsoft.com/office/drawing/2014/main" id="{10C73BEE-D7F3-2A61-06D2-C19C47CE54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171757" y="847513"/>
              <a:ext cx="2321722" cy="1824567"/>
            </a:xfrm>
            <a:prstGeom prst="rect">
              <a:avLst/>
            </a:prstGeom>
            <a:solidFill>
              <a:prstClr val="white"/>
            </a:solidFill>
            <a:ln w="1">
              <a:solidFill>
                <a:prstClr val="green"/>
              </a:solidFill>
            </a:ln>
          </xdr:spPr>
          <xdr:txBody>
            <a:bodyPr vertOverflow="clip" horzOverflow="clip"/>
            <a:lstStyle/>
            <a:p>
              <a:r>
                <a:rPr lang="nl-NL" sz="1100"/>
                <a:t>Deze grafiek is niet beschikbaar in uw versie van Excel.
Als u deze vorm bewerkt of deze werkmap opslaat in een andere bestandsindeling, wordt de grafiek onherstelbaar beschadigd.</a:t>
              </a:r>
            </a:p>
          </xdr:txBody>
        </xdr:sp>
      </mc:Fallback>
    </mc:AlternateContent>
    <xdr:clientData/>
  </xdr:twoCellAnchor>
  <xdr:twoCellAnchor>
    <xdr:from>
      <xdr:col>3</xdr:col>
      <xdr:colOff>816610</xdr:colOff>
      <xdr:row>14</xdr:row>
      <xdr:rowOff>10357</xdr:rowOff>
    </xdr:from>
    <xdr:to>
      <xdr:col>7</xdr:col>
      <xdr:colOff>812800</xdr:colOff>
      <xdr:row>27</xdr:row>
      <xdr:rowOff>30481</xdr:rowOff>
    </xdr:to>
    <xdr:graphicFrame macro="">
      <xdr:nvGraphicFramePr>
        <xdr:cNvPr id="8" name="Grafiek 7">
          <a:extLst>
            <a:ext uri="{FF2B5EF4-FFF2-40B4-BE49-F238E27FC236}">
              <a16:creationId xmlns:a16="http://schemas.microsoft.com/office/drawing/2014/main" id="{CE1844B5-8923-00B5-2F89-52F8660E7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344300</xdr:colOff>
      <xdr:row>14</xdr:row>
      <xdr:rowOff>14395</xdr:rowOff>
    </xdr:from>
    <xdr:to>
      <xdr:col>13</xdr:col>
      <xdr:colOff>812800</xdr:colOff>
      <xdr:row>27</xdr:row>
      <xdr:rowOff>60961</xdr:rowOff>
    </xdr:to>
    <xdr:graphicFrame macro="">
      <xdr:nvGraphicFramePr>
        <xdr:cNvPr id="9" name="Grafiek 8">
          <a:extLst>
            <a:ext uri="{FF2B5EF4-FFF2-40B4-BE49-F238E27FC236}">
              <a16:creationId xmlns:a16="http://schemas.microsoft.com/office/drawing/2014/main" id="{CA2326B6-E73D-F103-8725-2822D0FFC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2</xdr:row>
      <xdr:rowOff>38100</xdr:rowOff>
    </xdr:from>
    <xdr:to>
      <xdr:col>16</xdr:col>
      <xdr:colOff>38100</xdr:colOff>
      <xdr:row>35</xdr:row>
      <xdr:rowOff>177800</xdr:rowOff>
    </xdr:to>
    <xdr:sp macro="" textlink="">
      <xdr:nvSpPr>
        <xdr:cNvPr id="2" name="Tekstvak 1">
          <a:extLst>
            <a:ext uri="{FF2B5EF4-FFF2-40B4-BE49-F238E27FC236}">
              <a16:creationId xmlns:a16="http://schemas.microsoft.com/office/drawing/2014/main" id="{B4CA93A9-A013-4C6F-8CB1-744E7B2C8684}"/>
            </a:ext>
          </a:extLst>
        </xdr:cNvPr>
        <xdr:cNvSpPr txBox="1"/>
      </xdr:nvSpPr>
      <xdr:spPr>
        <a:xfrm>
          <a:off x="1689100" y="444500"/>
          <a:ext cx="11557000" cy="684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t>Toelichting</a:t>
          </a:r>
        </a:p>
        <a:p>
          <a:endParaRPr lang="nl-NL" sz="4000" b="1"/>
        </a:p>
        <a:p>
          <a:r>
            <a:rPr lang="nl-NL" sz="1200" b="1"/>
            <a:t>Opdracht</a:t>
          </a:r>
        </a:p>
        <a:p>
          <a:r>
            <a:rPr lang="nl-NL" sz="1200" b="0"/>
            <a:t>De</a:t>
          </a:r>
          <a:r>
            <a:rPr lang="nl-NL" sz="1200" b="0" baseline="0"/>
            <a:t> opdracht was om op basis van de data een analyse uit te voeren of er een significante invloed is van "Delivery days" en "Discount rate" op "Profit margin". Vervolgens was de opdracht te onderzoeken of je model betrouwbaar is, in welke mate er beïnnvloeding plaats vindt en om te voorspellen wat  "profit margin" is bij nieuwe waarden voor "Delivery days" en "Discount rate" .</a:t>
          </a:r>
        </a:p>
        <a:p>
          <a:br>
            <a:rPr lang="nl-NL" sz="1200" b="0" baseline="0"/>
          </a:br>
          <a:r>
            <a:rPr lang="nl-NL" sz="1200" b="1" baseline="0"/>
            <a:t>Hypothesis</a:t>
          </a:r>
          <a:br>
            <a:rPr lang="nl-NL" sz="1200" b="0" baseline="0"/>
          </a:br>
          <a:r>
            <a:rPr lang="nl-NL" sz="1200" b="0" baseline="0"/>
            <a:t>H0 - Geen significante beïnvloeding</a:t>
          </a:r>
          <a:br>
            <a:rPr lang="nl-NL" sz="1200" b="0" baseline="0"/>
          </a:br>
          <a:r>
            <a:rPr lang="nl-NL" sz="1200" b="0" baseline="0"/>
            <a:t>Ha - Significante beïnvloeding</a:t>
          </a:r>
        </a:p>
        <a:p>
          <a:endParaRPr lang="nl-NL" sz="1200" b="0" baseline="0"/>
        </a:p>
        <a:p>
          <a:r>
            <a:rPr lang="nl-NL" sz="1200" b="0" baseline="0"/>
            <a:t>Alfa = 0.05</a:t>
          </a:r>
          <a:br>
            <a:rPr lang="nl-NL" sz="1200" b="0" baseline="0"/>
          </a:br>
          <a:endParaRPr lang="nl-NL" sz="1200" b="0" baseline="0"/>
        </a:p>
        <a:p>
          <a:r>
            <a:rPr lang="nl-NL" sz="1200" b="1" baseline="0"/>
            <a:t>Aanpak</a:t>
          </a:r>
        </a:p>
        <a:p>
          <a:r>
            <a:rPr lang="nl-NL" sz="1200" b="0"/>
            <a:t>Na de data te hebben bekeken op</a:t>
          </a:r>
          <a:r>
            <a:rPr lang="nl-NL" sz="1200" b="0" baseline="0"/>
            <a:t> errors heb ik een eerste blik geworpen of de verdeling en de spreiding. Vervolgens heb ik Gegevensanalyse -&gt; Regressie gekozen coor het beantwoorden van de vraag. </a:t>
          </a:r>
        </a:p>
        <a:p>
          <a:endParaRPr lang="nl-NL" sz="1200" b="0" baseline="0"/>
        </a:p>
        <a:p>
          <a:r>
            <a:rPr lang="nl-NL" sz="1200" b="1"/>
            <a:t>Uitkomst</a:t>
          </a:r>
          <a:endParaRPr lang="nl-NL" sz="1200" b="0"/>
        </a:p>
        <a:p>
          <a:r>
            <a:rPr lang="nl-NL" sz="1200" b="0"/>
            <a:t>Significantie F = 0.00.</a:t>
          </a:r>
          <a:br>
            <a:rPr lang="nl-NL" sz="1200" b="0"/>
          </a:br>
          <a:r>
            <a:rPr lang="nl-NL" sz="1200" b="0"/>
            <a:t>Minstens 1 onafhankelijke variabel dat significant de afhankelijke variabel beinvloed.</a:t>
          </a:r>
          <a:br>
            <a:rPr lang="nl-NL" sz="1200" b="0"/>
          </a:br>
          <a:br>
            <a:rPr lang="nl-NL" sz="1200" b="0"/>
          </a:br>
          <a:r>
            <a:rPr lang="nl-NL" sz="1200" b="0"/>
            <a:t>P-waarde </a:t>
          </a:r>
          <a:r>
            <a:rPr lang="nl-NL" sz="1200" b="0" baseline="0"/>
            <a:t>"Delivery days" en "Discount rate" beide = 0.00 </a:t>
          </a:r>
        </a:p>
        <a:p>
          <a:r>
            <a:rPr lang="nl-NL" sz="1200" b="0" baseline="0"/>
            <a:t>De correlatie van zowel Delivery days" als "Discount rate"  met "Profit margin" is significant. Kortom, sterke aanweizing dat het niet op toeval berust.</a:t>
          </a:r>
        </a:p>
        <a:p>
          <a:endParaRPr lang="nl-NL" sz="1200" b="0" baseline="0"/>
        </a:p>
        <a:p>
          <a:r>
            <a:rPr lang="nl-NL" sz="1200" b="0" baseline="0"/>
            <a:t>R kwadraad = 0,93.</a:t>
          </a:r>
        </a:p>
        <a:p>
          <a:r>
            <a:rPr lang="nl-NL" sz="1200" b="0" baseline="0"/>
            <a:t>Er is een sterke correlatie tussen "Delivery days" en "Discount rate" met "Profit margin" . Het verklaart 93% van de variatie.</a:t>
          </a:r>
        </a:p>
        <a:p>
          <a:endParaRPr lang="nl-NL" sz="1200" b="0" baseline="0"/>
        </a:p>
        <a:p>
          <a:r>
            <a:rPr lang="nl-NL" sz="1200" b="0" baseline="0"/>
            <a:t>Coëficienten Snijpunt = 0,14, "Delivery days" = </a:t>
          </a:r>
          <a:r>
            <a:rPr lang="nl-NL" sz="1100" b="0" i="0" u="none" strike="noStrike">
              <a:solidFill>
                <a:schemeClr val="dk1"/>
              </a:solidFill>
              <a:effectLst/>
              <a:latin typeface="+mn-lt"/>
              <a:ea typeface="+mn-ea"/>
              <a:cs typeface="+mn-cs"/>
            </a:rPr>
            <a:t>35,4751%</a:t>
          </a:r>
          <a:r>
            <a:rPr lang="nl-NL" sz="1200"/>
            <a:t> en </a:t>
          </a:r>
          <a:r>
            <a:rPr lang="nl-NL" sz="1200" b="0" baseline="0"/>
            <a:t>"Discount rate"  = </a:t>
          </a:r>
          <a:r>
            <a:rPr lang="nl-NL" sz="1100" b="0" i="0" u="none" strike="noStrike">
              <a:solidFill>
                <a:schemeClr val="dk1"/>
              </a:solidFill>
              <a:effectLst/>
              <a:latin typeface="+mn-lt"/>
              <a:ea typeface="+mn-ea"/>
              <a:cs typeface="+mn-cs"/>
            </a:rPr>
            <a:t>1,7574%</a:t>
          </a:r>
          <a:r>
            <a:rPr lang="nl-NL" sz="1200"/>
            <a:t> .</a:t>
          </a:r>
          <a:br>
            <a:rPr lang="nl-NL" sz="1200"/>
          </a:br>
          <a:r>
            <a:rPr lang="nl-NL" sz="1200"/>
            <a:t>Formule om "</a:t>
          </a:r>
          <a:r>
            <a:rPr lang="nl-NL" sz="1200" b="0" baseline="0"/>
            <a:t>profit margin" uit te rekenen is: y = 0,14 + (a x </a:t>
          </a:r>
          <a:r>
            <a:rPr lang="nl-NL" sz="1100" b="0" i="0" u="none" strike="noStrike">
              <a:solidFill>
                <a:schemeClr val="dk1"/>
              </a:solidFill>
              <a:effectLst/>
              <a:latin typeface="+mn-lt"/>
              <a:ea typeface="+mn-ea"/>
              <a:cs typeface="+mn-cs"/>
            </a:rPr>
            <a:t>35,4751%</a:t>
          </a:r>
          <a:r>
            <a:rPr lang="nl-NL" sz="1200" b="0" i="0" u="none" strike="noStrike">
              <a:solidFill>
                <a:schemeClr val="dk1"/>
              </a:solidFill>
              <a:effectLst/>
              <a:latin typeface="+mn-lt"/>
              <a:ea typeface="+mn-ea"/>
              <a:cs typeface="+mn-cs"/>
            </a:rPr>
            <a:t>)</a:t>
          </a:r>
          <a:r>
            <a:rPr lang="nl-NL" sz="1200" b="0" i="0" u="none" strike="noStrike" baseline="0">
              <a:solidFill>
                <a:schemeClr val="dk1"/>
              </a:solidFill>
              <a:effectLst/>
              <a:latin typeface="+mn-lt"/>
              <a:ea typeface="+mn-ea"/>
              <a:cs typeface="+mn-cs"/>
            </a:rPr>
            <a:t> + (b x </a:t>
          </a:r>
          <a:r>
            <a:rPr lang="nl-NL" sz="1100" b="0" i="0" u="none" strike="noStrike">
              <a:solidFill>
                <a:schemeClr val="dk1"/>
              </a:solidFill>
              <a:effectLst/>
              <a:latin typeface="+mn-lt"/>
              <a:ea typeface="+mn-ea"/>
              <a:cs typeface="+mn-cs"/>
            </a:rPr>
            <a:t>1,7574%</a:t>
          </a:r>
          <a:r>
            <a:rPr lang="nl-NL" sz="1200" b="0" i="0" u="none" strike="noStrike">
              <a:solidFill>
                <a:schemeClr val="dk1"/>
              </a:solidFill>
              <a:effectLst/>
              <a:latin typeface="+mn-lt"/>
              <a:ea typeface="+mn-ea"/>
              <a:cs typeface="+mn-cs"/>
            </a:rPr>
            <a:t>)</a:t>
          </a:r>
          <a:r>
            <a:rPr lang="nl-NL" sz="1200" b="0" baseline="0"/>
            <a:t> </a:t>
          </a:r>
          <a:endParaRPr lang="nl-NL" sz="1200" b="1"/>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74BC-D645-834D-A6A3-4A701AFF9267}">
  <dimension ref="A1:V43"/>
  <sheetViews>
    <sheetView tabSelected="1" topLeftCell="A12" workbookViewId="0">
      <selection activeCell="A33" sqref="A33:D35"/>
    </sheetView>
  </sheetViews>
  <sheetFormatPr baseColWidth="10" defaultRowHeight="16" x14ac:dyDescent="0.2"/>
  <sheetData>
    <row r="1" spans="1:22" x14ac:dyDescent="0.2">
      <c r="A1" s="26" t="s">
        <v>88</v>
      </c>
      <c r="B1" s="26"/>
      <c r="C1" s="26"/>
      <c r="D1" s="26"/>
      <c r="E1" s="26"/>
      <c r="F1" s="26"/>
      <c r="G1" s="26"/>
      <c r="H1" s="26"/>
      <c r="I1" s="26"/>
      <c r="J1" s="26"/>
      <c r="K1" s="26"/>
      <c r="L1" s="26"/>
      <c r="M1" s="26"/>
      <c r="N1" s="26"/>
      <c r="O1" s="26"/>
      <c r="P1" s="26"/>
      <c r="Q1" s="26"/>
      <c r="R1" s="26"/>
      <c r="S1" s="26"/>
      <c r="T1" s="26"/>
      <c r="U1" s="26"/>
      <c r="V1" s="26"/>
    </row>
    <row r="2" spans="1:22" x14ac:dyDescent="0.2">
      <c r="A2" s="26"/>
      <c r="B2" s="26"/>
      <c r="C2" s="26"/>
      <c r="D2" s="26"/>
      <c r="E2" s="26"/>
      <c r="F2" s="26"/>
      <c r="G2" s="26"/>
      <c r="H2" s="26"/>
      <c r="I2" s="26"/>
      <c r="J2" s="26"/>
      <c r="K2" s="26"/>
      <c r="L2" s="26"/>
      <c r="M2" s="26"/>
      <c r="N2" s="26"/>
      <c r="O2" s="26"/>
      <c r="P2" s="26"/>
      <c r="Q2" s="26"/>
      <c r="R2" s="26"/>
      <c r="S2" s="26"/>
      <c r="T2" s="26"/>
      <c r="U2" s="26"/>
      <c r="V2" s="26"/>
    </row>
    <row r="3" spans="1:22" x14ac:dyDescent="0.2">
      <c r="A3" s="26"/>
      <c r="B3" s="26"/>
      <c r="C3" s="26"/>
      <c r="D3" s="26"/>
      <c r="E3" s="26"/>
      <c r="F3" s="26"/>
      <c r="G3" s="26"/>
      <c r="H3" s="26"/>
      <c r="I3" s="26"/>
      <c r="J3" s="26"/>
      <c r="K3" s="26"/>
      <c r="L3" s="26"/>
      <c r="M3" s="26"/>
      <c r="N3" s="26"/>
      <c r="O3" s="26"/>
      <c r="P3" s="26"/>
      <c r="Q3" s="26"/>
      <c r="R3" s="26"/>
      <c r="S3" s="26"/>
      <c r="T3" s="26"/>
      <c r="U3" s="26"/>
      <c r="V3" s="26"/>
    </row>
    <row r="4" spans="1:22" x14ac:dyDescent="0.2">
      <c r="A4" s="26"/>
      <c r="B4" s="26"/>
      <c r="C4" s="26"/>
      <c r="D4" s="26"/>
      <c r="E4" s="26"/>
      <c r="F4" s="26"/>
      <c r="G4" s="26"/>
      <c r="H4" s="26"/>
      <c r="I4" s="26"/>
      <c r="J4" s="26"/>
      <c r="K4" s="26"/>
      <c r="L4" s="26"/>
      <c r="M4" s="26"/>
      <c r="N4" s="26"/>
      <c r="O4" s="26"/>
      <c r="P4" s="26"/>
      <c r="Q4" s="26"/>
      <c r="R4" s="26"/>
      <c r="S4" s="26"/>
      <c r="T4" s="26"/>
      <c r="U4" s="26"/>
      <c r="V4" s="26"/>
    </row>
    <row r="5" spans="1:22" x14ac:dyDescent="0.2">
      <c r="A5" s="26"/>
      <c r="B5" s="26"/>
      <c r="C5" s="26"/>
      <c r="D5" s="26"/>
      <c r="E5" s="26"/>
      <c r="F5" s="26"/>
      <c r="G5" s="26"/>
      <c r="H5" s="26"/>
      <c r="I5" s="26"/>
      <c r="J5" s="26"/>
      <c r="K5" s="26"/>
      <c r="L5" s="26"/>
      <c r="M5" s="26"/>
      <c r="N5" s="26"/>
      <c r="O5" s="26"/>
      <c r="P5" s="26"/>
      <c r="Q5" s="26"/>
      <c r="R5" s="26"/>
      <c r="S5" s="26"/>
      <c r="T5" s="26"/>
      <c r="U5" s="26"/>
      <c r="V5" s="26"/>
    </row>
    <row r="6" spans="1:22" x14ac:dyDescent="0.2">
      <c r="A6" s="26"/>
      <c r="B6" s="26"/>
      <c r="C6" s="26"/>
      <c r="D6" s="26"/>
      <c r="E6" s="26"/>
      <c r="F6" s="26"/>
      <c r="G6" s="26"/>
      <c r="H6" s="26"/>
      <c r="I6" s="26"/>
      <c r="J6" s="26"/>
      <c r="K6" s="26"/>
      <c r="L6" s="26"/>
      <c r="M6" s="26"/>
      <c r="N6" s="26"/>
      <c r="O6" s="26"/>
      <c r="P6" s="26"/>
      <c r="Q6" s="26"/>
      <c r="R6" s="26"/>
      <c r="S6" s="26"/>
      <c r="T6" s="26"/>
      <c r="U6" s="26"/>
      <c r="V6" s="26"/>
    </row>
    <row r="7" spans="1:22" x14ac:dyDescent="0.2">
      <c r="A7" s="23"/>
      <c r="B7" s="23"/>
      <c r="C7" s="23"/>
      <c r="D7" s="23"/>
      <c r="E7" s="23"/>
      <c r="F7" s="23"/>
      <c r="G7" s="23"/>
      <c r="H7" s="23"/>
      <c r="I7" s="23"/>
      <c r="J7" s="23"/>
      <c r="K7" s="23"/>
      <c r="L7" s="23"/>
      <c r="M7" s="23"/>
      <c r="N7" s="23"/>
      <c r="O7" s="23"/>
      <c r="P7" s="23"/>
      <c r="Q7" s="23"/>
      <c r="R7" s="23"/>
      <c r="S7" s="23"/>
      <c r="T7" s="23"/>
      <c r="U7" s="23"/>
      <c r="V7" s="23"/>
    </row>
    <row r="8" spans="1:22" x14ac:dyDescent="0.2">
      <c r="A8" s="23"/>
      <c r="B8" s="23"/>
      <c r="C8" s="23"/>
      <c r="D8" s="23"/>
      <c r="E8" s="23"/>
      <c r="F8" s="23"/>
      <c r="G8" s="23"/>
      <c r="H8" s="23"/>
      <c r="I8" s="23"/>
      <c r="J8" s="23"/>
      <c r="K8" s="23"/>
      <c r="L8" s="23"/>
      <c r="M8" s="23"/>
      <c r="N8" s="23"/>
      <c r="O8" s="23"/>
      <c r="P8" s="23"/>
      <c r="Q8" s="23"/>
      <c r="R8" s="23"/>
      <c r="S8" s="23"/>
      <c r="T8" s="23"/>
      <c r="U8" s="23"/>
      <c r="V8" s="23"/>
    </row>
    <row r="9" spans="1:22" x14ac:dyDescent="0.2">
      <c r="A9" s="23"/>
      <c r="B9" s="23"/>
      <c r="C9" s="23"/>
      <c r="D9" s="23"/>
      <c r="E9" s="23"/>
      <c r="F9" s="23"/>
      <c r="G9" s="23"/>
      <c r="H9" s="23"/>
      <c r="I9" s="23"/>
      <c r="J9" s="23"/>
      <c r="K9" s="23"/>
      <c r="L9" s="23"/>
      <c r="M9" s="23"/>
      <c r="N9" s="23"/>
      <c r="O9" s="23"/>
      <c r="P9" s="23"/>
      <c r="Q9" s="23"/>
      <c r="R9" s="23"/>
      <c r="S9" s="23"/>
      <c r="T9" s="23"/>
      <c r="U9" s="23"/>
      <c r="V9" s="23"/>
    </row>
    <row r="10" spans="1:22" x14ac:dyDescent="0.2">
      <c r="A10" s="23"/>
      <c r="B10" s="23"/>
      <c r="C10" s="23"/>
      <c r="D10" s="23"/>
      <c r="E10" s="23"/>
      <c r="F10" s="23"/>
      <c r="G10" s="23"/>
      <c r="H10" s="23"/>
      <c r="I10" s="23"/>
      <c r="J10" s="23"/>
      <c r="K10" s="23"/>
      <c r="L10" s="23"/>
      <c r="M10" s="23"/>
      <c r="N10" s="23"/>
      <c r="O10" s="23"/>
      <c r="P10" s="23"/>
      <c r="Q10" s="23"/>
      <c r="R10" s="23"/>
      <c r="S10" s="23"/>
      <c r="T10" s="23"/>
      <c r="U10" s="23"/>
      <c r="V10" s="23"/>
    </row>
    <row r="11" spans="1:22" x14ac:dyDescent="0.2">
      <c r="A11" s="23"/>
      <c r="B11" s="23"/>
      <c r="C11" s="23"/>
      <c r="D11" s="23"/>
      <c r="E11" s="23"/>
      <c r="F11" s="23"/>
      <c r="G11" s="23"/>
      <c r="H11" s="23"/>
      <c r="I11" s="23"/>
      <c r="J11" s="23"/>
      <c r="K11" s="23"/>
      <c r="L11" s="23"/>
      <c r="M11" s="23"/>
      <c r="N11" s="23"/>
      <c r="O11" s="23"/>
      <c r="P11" s="23"/>
      <c r="Q11" s="23"/>
      <c r="R11" s="23"/>
      <c r="S11" s="23"/>
      <c r="T11" s="23"/>
      <c r="U11" s="23"/>
      <c r="V11" s="23"/>
    </row>
    <row r="12" spans="1:22" x14ac:dyDescent="0.2">
      <c r="A12" s="23"/>
      <c r="B12" s="23"/>
      <c r="C12" s="23"/>
      <c r="D12" s="23"/>
      <c r="E12" s="23"/>
      <c r="F12" s="23"/>
      <c r="G12" s="23"/>
      <c r="H12" s="23"/>
      <c r="I12" s="23"/>
      <c r="J12" s="23"/>
      <c r="K12" s="23"/>
      <c r="L12" s="23"/>
      <c r="M12" s="23"/>
      <c r="N12" s="23"/>
      <c r="O12" s="23"/>
      <c r="P12" s="23"/>
      <c r="Q12" s="23"/>
      <c r="R12" s="23"/>
      <c r="S12" s="23"/>
      <c r="T12" s="23"/>
      <c r="U12" s="23"/>
      <c r="V12" s="23"/>
    </row>
    <row r="13" spans="1:22" x14ac:dyDescent="0.2">
      <c r="A13" s="23"/>
      <c r="B13" s="23"/>
      <c r="C13" s="23"/>
      <c r="D13" s="23"/>
      <c r="E13" s="23"/>
      <c r="F13" s="23"/>
      <c r="G13" s="23"/>
      <c r="H13" s="23"/>
      <c r="I13" s="23"/>
      <c r="J13" s="23"/>
      <c r="K13" s="23"/>
      <c r="L13" s="23"/>
      <c r="M13" s="23"/>
      <c r="N13" s="23"/>
      <c r="O13" s="23"/>
      <c r="P13" s="23"/>
      <c r="Q13" s="23"/>
      <c r="R13" s="23"/>
      <c r="S13" s="23"/>
      <c r="T13" s="23"/>
      <c r="U13" s="23"/>
      <c r="V13" s="23"/>
    </row>
    <row r="14" spans="1:22" x14ac:dyDescent="0.2">
      <c r="A14" s="23"/>
      <c r="B14" s="23"/>
      <c r="C14" s="23"/>
      <c r="D14" s="23"/>
      <c r="E14" s="23"/>
      <c r="F14" s="23"/>
      <c r="G14" s="23"/>
      <c r="H14" s="23"/>
      <c r="I14" s="23"/>
      <c r="J14" s="23"/>
      <c r="K14" s="23"/>
      <c r="L14" s="23"/>
      <c r="M14" s="23"/>
      <c r="N14" s="23"/>
      <c r="O14" s="23"/>
      <c r="P14" s="23"/>
      <c r="Q14" s="23"/>
      <c r="R14" s="23"/>
      <c r="S14" s="23"/>
      <c r="T14" s="23"/>
      <c r="U14" s="23"/>
      <c r="V14" s="23"/>
    </row>
    <row r="15" spans="1:22" x14ac:dyDescent="0.2">
      <c r="A15" s="23"/>
      <c r="B15" s="23"/>
      <c r="C15" s="23"/>
      <c r="D15" s="23"/>
      <c r="E15" s="23"/>
      <c r="F15" s="23"/>
      <c r="G15" s="23"/>
      <c r="H15" s="23"/>
      <c r="I15" s="23"/>
      <c r="J15" s="23"/>
      <c r="K15" s="23"/>
      <c r="L15" s="23"/>
      <c r="M15" s="23"/>
      <c r="N15" s="23"/>
      <c r="O15" s="23"/>
      <c r="P15" s="23"/>
      <c r="Q15" s="23"/>
      <c r="R15" s="23"/>
      <c r="S15" s="23"/>
      <c r="T15" s="23"/>
      <c r="U15" s="23"/>
      <c r="V15" s="23"/>
    </row>
    <row r="16" spans="1:22" x14ac:dyDescent="0.2">
      <c r="A16" s="23"/>
      <c r="B16" s="23"/>
      <c r="C16" s="23"/>
      <c r="D16" s="23"/>
      <c r="E16" s="23"/>
      <c r="F16" s="23"/>
      <c r="G16" s="23"/>
      <c r="H16" s="23"/>
      <c r="I16" s="23"/>
      <c r="J16" s="23"/>
      <c r="K16" s="23"/>
      <c r="L16" s="23"/>
      <c r="M16" s="23"/>
      <c r="N16" s="23"/>
      <c r="O16" s="23"/>
      <c r="P16" s="23"/>
      <c r="Q16" s="23"/>
      <c r="R16" s="23"/>
      <c r="S16" s="23"/>
      <c r="T16" s="23"/>
      <c r="U16" s="23"/>
      <c r="V16" s="23"/>
    </row>
    <row r="17" spans="1:22" x14ac:dyDescent="0.2">
      <c r="A17" s="23"/>
      <c r="B17" s="23"/>
      <c r="C17" s="23"/>
      <c r="D17" s="23"/>
      <c r="E17" s="23"/>
      <c r="F17" s="23"/>
      <c r="G17" s="23"/>
      <c r="H17" s="23"/>
      <c r="I17" s="23"/>
      <c r="J17" s="23"/>
      <c r="K17" s="23"/>
      <c r="L17" s="23"/>
      <c r="M17" s="23"/>
      <c r="N17" s="23"/>
      <c r="O17" s="23"/>
      <c r="P17" s="23"/>
      <c r="Q17" s="23"/>
      <c r="R17" s="23"/>
      <c r="S17" s="23"/>
      <c r="T17" s="23"/>
      <c r="U17" s="23"/>
      <c r="V17" s="23"/>
    </row>
    <row r="18" spans="1:22" x14ac:dyDescent="0.2">
      <c r="A18" s="23"/>
      <c r="B18" s="23"/>
      <c r="C18" s="23"/>
      <c r="D18" s="23"/>
      <c r="E18" s="23"/>
      <c r="F18" s="23"/>
      <c r="G18" s="23"/>
      <c r="H18" s="23"/>
      <c r="I18" s="23"/>
      <c r="J18" s="23"/>
      <c r="K18" s="23"/>
      <c r="L18" s="23"/>
      <c r="M18" s="23"/>
      <c r="N18" s="23"/>
      <c r="O18" s="23"/>
      <c r="P18" s="23"/>
      <c r="Q18" s="23"/>
      <c r="R18" s="23"/>
      <c r="S18" s="23"/>
      <c r="T18" s="23"/>
      <c r="U18" s="23"/>
      <c r="V18" s="23"/>
    </row>
    <row r="19" spans="1:22" x14ac:dyDescent="0.2">
      <c r="A19" s="23"/>
      <c r="B19" s="23"/>
      <c r="C19" s="23"/>
      <c r="D19" s="23"/>
      <c r="E19" s="23"/>
      <c r="F19" s="23"/>
      <c r="G19" s="23"/>
      <c r="H19" s="23"/>
      <c r="I19" s="23"/>
      <c r="J19" s="23"/>
      <c r="K19" s="23"/>
      <c r="L19" s="23"/>
      <c r="M19" s="23"/>
      <c r="N19" s="23"/>
      <c r="O19" s="23"/>
      <c r="P19" s="23"/>
      <c r="Q19" s="23"/>
      <c r="R19" s="23"/>
      <c r="S19" s="23"/>
      <c r="T19" s="23"/>
      <c r="U19" s="23"/>
      <c r="V19" s="23"/>
    </row>
    <row r="20" spans="1:22" x14ac:dyDescent="0.2">
      <c r="A20" s="23"/>
      <c r="B20" s="23"/>
      <c r="C20" s="23"/>
      <c r="D20" s="23"/>
      <c r="E20" s="23"/>
      <c r="F20" s="23"/>
      <c r="G20" s="23"/>
      <c r="H20" s="23"/>
      <c r="I20" s="23"/>
      <c r="J20" s="23"/>
      <c r="K20" s="23"/>
      <c r="L20" s="23"/>
      <c r="M20" s="23"/>
      <c r="N20" s="23"/>
      <c r="O20" s="23"/>
      <c r="P20" s="23"/>
      <c r="Q20" s="23"/>
      <c r="R20" s="23"/>
      <c r="S20" s="23"/>
      <c r="T20" s="23"/>
      <c r="U20" s="23"/>
      <c r="V20" s="23"/>
    </row>
    <row r="21" spans="1:22" x14ac:dyDescent="0.2">
      <c r="A21" s="23"/>
      <c r="B21" s="23"/>
      <c r="C21" s="23"/>
      <c r="D21" s="23"/>
      <c r="E21" s="23"/>
      <c r="F21" s="23"/>
      <c r="G21" s="23"/>
      <c r="H21" s="23"/>
      <c r="I21" s="23"/>
      <c r="J21" s="23"/>
      <c r="K21" s="23"/>
      <c r="L21" s="23"/>
      <c r="M21" s="23"/>
      <c r="N21" s="23"/>
      <c r="O21" s="23"/>
      <c r="P21" s="23"/>
      <c r="Q21" s="23"/>
      <c r="R21" s="23"/>
      <c r="S21" s="23"/>
      <c r="T21" s="23"/>
      <c r="U21" s="23"/>
      <c r="V21" s="23"/>
    </row>
    <row r="22" spans="1:22" x14ac:dyDescent="0.2">
      <c r="A22" s="23"/>
      <c r="B22" s="23"/>
      <c r="C22" s="23"/>
      <c r="D22" s="23"/>
      <c r="E22" s="23"/>
      <c r="F22" s="23"/>
      <c r="G22" s="23"/>
      <c r="H22" s="23"/>
      <c r="I22" s="23"/>
      <c r="J22" s="23"/>
      <c r="K22" s="23"/>
      <c r="L22" s="23"/>
      <c r="M22" s="23"/>
      <c r="N22" s="23"/>
      <c r="O22" s="23"/>
      <c r="P22" s="23"/>
      <c r="Q22" s="23"/>
      <c r="R22" s="23"/>
      <c r="S22" s="23"/>
      <c r="T22" s="23"/>
      <c r="U22" s="23"/>
      <c r="V22" s="23"/>
    </row>
    <row r="23" spans="1:22" x14ac:dyDescent="0.2">
      <c r="A23" s="23"/>
      <c r="B23" s="23"/>
      <c r="C23" s="23"/>
      <c r="D23" s="23"/>
      <c r="E23" s="23"/>
      <c r="F23" s="23"/>
      <c r="G23" s="23"/>
      <c r="H23" s="23"/>
      <c r="I23" s="23"/>
      <c r="J23" s="23"/>
      <c r="K23" s="23"/>
      <c r="L23" s="23"/>
      <c r="M23" s="23"/>
      <c r="N23" s="23"/>
      <c r="O23" s="23"/>
      <c r="P23" s="23"/>
      <c r="Q23" s="23"/>
      <c r="R23" s="23"/>
      <c r="S23" s="23"/>
      <c r="T23" s="23"/>
      <c r="U23" s="23"/>
      <c r="V23" s="23"/>
    </row>
    <row r="24" spans="1:22" x14ac:dyDescent="0.2">
      <c r="A24" s="23"/>
      <c r="B24" s="23"/>
      <c r="C24" s="23"/>
      <c r="D24" s="23"/>
      <c r="E24" s="23"/>
      <c r="F24" s="23"/>
      <c r="G24" s="23"/>
      <c r="H24" s="23"/>
      <c r="I24" s="23"/>
      <c r="J24" s="23"/>
      <c r="K24" s="23"/>
      <c r="L24" s="23"/>
      <c r="M24" s="23"/>
      <c r="N24" s="23"/>
      <c r="O24" s="23"/>
      <c r="P24" s="23"/>
      <c r="Q24" s="23"/>
      <c r="R24" s="23"/>
      <c r="S24" s="23"/>
      <c r="T24" s="23"/>
      <c r="U24" s="23"/>
      <c r="V24" s="23"/>
    </row>
    <row r="25" spans="1:22" x14ac:dyDescent="0.2">
      <c r="A25" s="23"/>
      <c r="B25" s="23"/>
      <c r="C25" s="23"/>
      <c r="D25" s="23"/>
      <c r="E25" s="23"/>
      <c r="F25" s="23"/>
      <c r="G25" s="23"/>
      <c r="H25" s="23"/>
      <c r="I25" s="23"/>
      <c r="J25" s="23"/>
      <c r="K25" s="23"/>
      <c r="L25" s="23"/>
      <c r="M25" s="23"/>
      <c r="N25" s="23"/>
      <c r="O25" s="23"/>
      <c r="P25" s="23"/>
      <c r="Q25" s="23"/>
      <c r="R25" s="23"/>
      <c r="S25" s="23"/>
      <c r="T25" s="23"/>
      <c r="U25" s="23"/>
      <c r="V25" s="23"/>
    </row>
    <row r="26" spans="1:22" x14ac:dyDescent="0.2">
      <c r="A26" s="23"/>
      <c r="B26" s="23"/>
      <c r="C26" s="23"/>
      <c r="D26" s="23"/>
      <c r="E26" s="23"/>
      <c r="F26" s="23"/>
      <c r="G26" s="23"/>
      <c r="H26" s="23"/>
      <c r="I26" s="23"/>
      <c r="J26" s="23"/>
      <c r="K26" s="23"/>
      <c r="L26" s="23"/>
      <c r="M26" s="23"/>
      <c r="N26" s="23"/>
      <c r="O26" s="23"/>
      <c r="P26" s="23"/>
      <c r="Q26" s="23"/>
      <c r="R26" s="23"/>
      <c r="S26" s="23"/>
      <c r="T26" s="23"/>
      <c r="U26" s="23"/>
      <c r="V26" s="23"/>
    </row>
    <row r="27" spans="1:22" x14ac:dyDescent="0.2">
      <c r="A27" s="23"/>
      <c r="B27" s="23"/>
      <c r="C27" s="23"/>
      <c r="D27" s="23"/>
      <c r="E27" s="23"/>
      <c r="F27" s="23"/>
      <c r="G27" s="23"/>
      <c r="H27" s="23"/>
      <c r="I27" s="23"/>
      <c r="J27" s="23"/>
      <c r="K27" s="23"/>
      <c r="L27" s="23"/>
      <c r="M27" s="23"/>
      <c r="N27" s="23"/>
      <c r="O27" s="23"/>
      <c r="P27" s="23"/>
      <c r="Q27" s="23"/>
      <c r="R27" s="23"/>
      <c r="S27" s="23"/>
      <c r="T27" s="23"/>
      <c r="U27" s="23"/>
      <c r="V27" s="23"/>
    </row>
    <row r="28" spans="1:22" x14ac:dyDescent="0.2">
      <c r="A28" s="23"/>
      <c r="B28" s="23"/>
      <c r="C28" s="23"/>
      <c r="D28" s="23"/>
      <c r="E28" s="23"/>
      <c r="F28" s="23"/>
      <c r="G28" s="23"/>
      <c r="H28" s="23"/>
      <c r="I28" s="23"/>
      <c r="J28" s="23"/>
      <c r="K28" s="23"/>
      <c r="L28" s="23"/>
      <c r="M28" s="23"/>
      <c r="N28" s="23"/>
      <c r="O28" s="23"/>
      <c r="P28" s="23"/>
      <c r="Q28" s="23"/>
      <c r="R28" s="23"/>
      <c r="S28" s="23"/>
      <c r="T28" s="23"/>
      <c r="U28" s="23"/>
      <c r="V28" s="23"/>
    </row>
    <row r="29" spans="1:22" x14ac:dyDescent="0.2">
      <c r="A29" s="23"/>
      <c r="B29" s="23"/>
      <c r="C29" s="23"/>
      <c r="D29" s="23"/>
      <c r="E29" s="23"/>
      <c r="F29" s="23"/>
      <c r="G29" s="23"/>
      <c r="H29" s="23"/>
      <c r="I29" s="23"/>
      <c r="J29" s="23"/>
      <c r="K29" s="23"/>
      <c r="L29" s="23"/>
      <c r="M29" s="23"/>
      <c r="N29" s="23"/>
      <c r="O29" s="23"/>
      <c r="P29" s="23"/>
      <c r="Q29" s="23"/>
      <c r="R29" s="23"/>
      <c r="S29" s="23"/>
      <c r="T29" s="23"/>
      <c r="U29" s="23"/>
      <c r="V29" s="23"/>
    </row>
    <row r="30" spans="1:22" x14ac:dyDescent="0.2">
      <c r="A30" s="27" t="s">
        <v>90</v>
      </c>
      <c r="B30" s="27"/>
      <c r="C30" s="27"/>
      <c r="D30" s="27"/>
      <c r="E30" s="27"/>
      <c r="F30" s="27"/>
      <c r="G30" s="27"/>
      <c r="H30" s="27"/>
      <c r="I30" s="27"/>
      <c r="J30" s="27"/>
      <c r="K30" s="27"/>
      <c r="L30" s="27"/>
      <c r="M30" s="27"/>
      <c r="N30" s="27"/>
      <c r="O30" s="27"/>
      <c r="P30" s="27"/>
      <c r="Q30" s="27"/>
      <c r="R30" s="27"/>
      <c r="S30" s="27"/>
      <c r="T30" s="27"/>
      <c r="U30" s="27"/>
      <c r="V30" s="27"/>
    </row>
    <row r="31" spans="1:22" x14ac:dyDescent="0.2">
      <c r="A31" s="27"/>
      <c r="B31" s="27"/>
      <c r="C31" s="27"/>
      <c r="D31" s="27"/>
      <c r="E31" s="27"/>
      <c r="F31" s="27"/>
      <c r="G31" s="27"/>
      <c r="H31" s="27"/>
      <c r="I31" s="27"/>
      <c r="J31" s="27"/>
      <c r="K31" s="27"/>
      <c r="L31" s="27"/>
      <c r="M31" s="27"/>
      <c r="N31" s="27"/>
      <c r="O31" s="27"/>
      <c r="P31" s="27"/>
      <c r="Q31" s="27"/>
      <c r="R31" s="27"/>
      <c r="S31" s="27"/>
      <c r="T31" s="27"/>
      <c r="U31" s="27"/>
      <c r="V31" s="27"/>
    </row>
    <row r="32" spans="1:22" x14ac:dyDescent="0.2">
      <c r="A32" s="27"/>
      <c r="B32" s="27"/>
      <c r="C32" s="27"/>
      <c r="D32" s="27"/>
      <c r="E32" s="27"/>
      <c r="F32" s="27"/>
      <c r="G32" s="27"/>
      <c r="H32" s="27"/>
      <c r="I32" s="27"/>
      <c r="J32" s="27"/>
      <c r="K32" s="27"/>
      <c r="L32" s="27"/>
      <c r="M32" s="27"/>
      <c r="N32" s="27"/>
      <c r="O32" s="27"/>
      <c r="P32" s="27"/>
      <c r="Q32" s="27"/>
      <c r="R32" s="27"/>
      <c r="S32" s="27"/>
      <c r="T32" s="27"/>
      <c r="U32" s="27"/>
      <c r="V32" s="27"/>
    </row>
    <row r="33" spans="1:22" x14ac:dyDescent="0.2">
      <c r="A33" s="22" t="s">
        <v>91</v>
      </c>
      <c r="B33" s="22"/>
      <c r="C33" s="22"/>
      <c r="D33" s="22"/>
      <c r="E33" s="23"/>
      <c r="F33" s="23"/>
      <c r="G33" s="23"/>
      <c r="H33" s="22" t="s">
        <v>92</v>
      </c>
      <c r="I33" s="22"/>
      <c r="J33" s="22"/>
      <c r="K33" s="22"/>
      <c r="L33" s="22" t="s">
        <v>89</v>
      </c>
      <c r="M33" s="22"/>
      <c r="N33" s="22"/>
      <c r="O33" s="22"/>
      <c r="P33" s="22"/>
      <c r="Q33" s="22"/>
      <c r="R33" s="22"/>
      <c r="S33" s="22"/>
      <c r="T33" s="22"/>
      <c r="U33" s="22"/>
      <c r="V33" s="22"/>
    </row>
    <row r="34" spans="1:22" x14ac:dyDescent="0.2">
      <c r="A34" s="22"/>
      <c r="B34" s="22"/>
      <c r="C34" s="22"/>
      <c r="D34" s="22"/>
      <c r="E34" s="23"/>
      <c r="F34" s="23"/>
      <c r="G34" s="23"/>
      <c r="H34" s="22"/>
      <c r="I34" s="22"/>
      <c r="J34" s="22"/>
      <c r="K34" s="22"/>
      <c r="L34" s="22"/>
      <c r="M34" s="22"/>
      <c r="N34" s="22"/>
      <c r="O34" s="22"/>
      <c r="P34" s="22"/>
      <c r="Q34" s="22"/>
      <c r="R34" s="22"/>
      <c r="S34" s="22"/>
      <c r="T34" s="22"/>
      <c r="U34" s="22"/>
      <c r="V34" s="22"/>
    </row>
    <row r="35" spans="1:22" x14ac:dyDescent="0.2">
      <c r="A35" s="22"/>
      <c r="B35" s="22"/>
      <c r="C35" s="22"/>
      <c r="D35" s="22"/>
      <c r="E35" s="23"/>
      <c r="F35" s="23"/>
      <c r="G35" s="23"/>
      <c r="H35" s="22"/>
      <c r="I35" s="22"/>
      <c r="J35" s="22"/>
      <c r="K35" s="22"/>
      <c r="L35" s="22"/>
      <c r="M35" s="22"/>
      <c r="N35" s="22"/>
      <c r="O35" s="22"/>
      <c r="P35" s="22"/>
      <c r="Q35" s="22"/>
      <c r="R35" s="22"/>
      <c r="S35" s="22"/>
      <c r="T35" s="22"/>
      <c r="U35" s="22"/>
      <c r="V35" s="22"/>
    </row>
    <row r="36" spans="1:22" x14ac:dyDescent="0.2">
      <c r="A36" s="24">
        <v>0.2</v>
      </c>
      <c r="B36" s="24"/>
      <c r="C36" s="24"/>
      <c r="D36" s="24"/>
      <c r="E36" s="23"/>
      <c r="F36" s="23"/>
      <c r="G36" s="23"/>
      <c r="H36" s="25">
        <v>4</v>
      </c>
      <c r="I36" s="25"/>
      <c r="J36" s="25"/>
      <c r="K36" s="25"/>
      <c r="L36" s="23"/>
      <c r="M36" s="23"/>
      <c r="N36" s="23"/>
      <c r="O36" s="23"/>
      <c r="P36" s="28">
        <f>Regression!$F$48+(Dashboard!A36*Regression!$F$49)+(Dashboard!H36*Regression!$F$50)</f>
        <v>0.28575499430364409</v>
      </c>
      <c r="Q36" s="28"/>
      <c r="R36" s="28"/>
      <c r="S36" s="23"/>
      <c r="T36" s="23"/>
      <c r="U36" s="23"/>
      <c r="V36" s="23"/>
    </row>
    <row r="37" spans="1:22" x14ac:dyDescent="0.2">
      <c r="A37" s="24"/>
      <c r="B37" s="24"/>
      <c r="C37" s="24"/>
      <c r="D37" s="24"/>
      <c r="E37" s="23"/>
      <c r="F37" s="23"/>
      <c r="G37" s="23"/>
      <c r="H37" s="25"/>
      <c r="I37" s="25"/>
      <c r="J37" s="25"/>
      <c r="K37" s="25"/>
      <c r="L37" s="23"/>
      <c r="M37" s="23"/>
      <c r="N37" s="23"/>
      <c r="O37" s="23"/>
      <c r="P37" s="28"/>
      <c r="Q37" s="28"/>
      <c r="R37" s="28"/>
      <c r="S37" s="23"/>
      <c r="T37" s="23"/>
      <c r="U37" s="23"/>
      <c r="V37" s="23"/>
    </row>
    <row r="38" spans="1:22" x14ac:dyDescent="0.2">
      <c r="A38" s="24"/>
      <c r="B38" s="24"/>
      <c r="C38" s="24"/>
      <c r="D38" s="24"/>
      <c r="E38" s="23"/>
      <c r="F38" s="23"/>
      <c r="G38" s="23"/>
      <c r="H38" s="25"/>
      <c r="I38" s="25"/>
      <c r="J38" s="25"/>
      <c r="K38" s="25"/>
      <c r="L38" s="23"/>
      <c r="M38" s="23"/>
      <c r="N38" s="23"/>
      <c r="O38" s="23"/>
      <c r="P38" s="28"/>
      <c r="Q38" s="28"/>
      <c r="R38" s="28"/>
      <c r="S38" s="23"/>
      <c r="T38" s="23"/>
      <c r="U38" s="23"/>
      <c r="V38" s="23"/>
    </row>
    <row r="39" spans="1:22" x14ac:dyDescent="0.2">
      <c r="A39" s="24"/>
      <c r="B39" s="24"/>
      <c r="C39" s="24"/>
      <c r="D39" s="24"/>
      <c r="E39" s="23"/>
      <c r="F39" s="23"/>
      <c r="G39" s="23"/>
      <c r="H39" s="25"/>
      <c r="I39" s="25"/>
      <c r="J39" s="25"/>
      <c r="K39" s="25"/>
      <c r="L39" s="23"/>
      <c r="M39" s="23"/>
      <c r="N39" s="23"/>
      <c r="O39" s="23"/>
      <c r="P39" s="28"/>
      <c r="Q39" s="28"/>
      <c r="R39" s="28"/>
      <c r="S39" s="23"/>
      <c r="T39" s="23"/>
      <c r="U39" s="23"/>
      <c r="V39" s="23"/>
    </row>
    <row r="40" spans="1:22" x14ac:dyDescent="0.2">
      <c r="A40" s="23"/>
      <c r="B40" s="23"/>
      <c r="C40" s="23"/>
      <c r="D40" s="23"/>
      <c r="E40" s="23"/>
      <c r="F40" s="23"/>
      <c r="G40" s="23"/>
      <c r="H40" s="23"/>
      <c r="I40" s="23"/>
      <c r="J40" s="23"/>
      <c r="K40" s="23"/>
      <c r="L40" s="23"/>
      <c r="M40" s="23"/>
      <c r="N40" s="23"/>
      <c r="O40" s="23"/>
      <c r="P40" s="23"/>
      <c r="Q40" s="23"/>
      <c r="R40" s="23"/>
      <c r="S40" s="23"/>
      <c r="T40" s="23"/>
      <c r="U40" s="23"/>
      <c r="V40" s="23"/>
    </row>
    <row r="41" spans="1:22" x14ac:dyDescent="0.2">
      <c r="A41" s="23"/>
      <c r="B41" s="23"/>
      <c r="C41" s="23"/>
      <c r="D41" s="23"/>
      <c r="E41" s="23"/>
      <c r="F41" s="23"/>
      <c r="G41" s="23"/>
      <c r="H41" s="23"/>
      <c r="I41" s="23"/>
      <c r="J41" s="23"/>
      <c r="K41" s="23"/>
      <c r="L41" s="23"/>
      <c r="M41" s="23"/>
      <c r="N41" s="23"/>
      <c r="O41" s="23"/>
      <c r="P41" s="23"/>
      <c r="Q41" s="23"/>
      <c r="R41" s="23"/>
      <c r="S41" s="23"/>
      <c r="T41" s="23"/>
      <c r="U41" s="23"/>
      <c r="V41" s="23"/>
    </row>
    <row r="42" spans="1:22" x14ac:dyDescent="0.2">
      <c r="A42" s="23"/>
      <c r="B42" s="23"/>
      <c r="C42" s="23"/>
      <c r="D42" s="23"/>
      <c r="E42" s="23"/>
      <c r="F42" s="23"/>
      <c r="G42" s="23"/>
      <c r="H42" s="23"/>
      <c r="I42" s="23"/>
      <c r="J42" s="23"/>
      <c r="K42" s="23"/>
      <c r="L42" s="23"/>
      <c r="M42" s="23"/>
      <c r="N42" s="23"/>
      <c r="O42" s="23"/>
      <c r="P42" s="23"/>
      <c r="Q42" s="23"/>
      <c r="R42" s="23"/>
      <c r="S42" s="23"/>
      <c r="T42" s="23"/>
      <c r="U42" s="23"/>
      <c r="V42" s="23"/>
    </row>
    <row r="43" spans="1:22" x14ac:dyDescent="0.2">
      <c r="A43" s="23"/>
      <c r="B43" s="23"/>
      <c r="C43" s="23"/>
      <c r="D43" s="23"/>
      <c r="E43" s="23"/>
      <c r="F43" s="23"/>
      <c r="G43" s="23"/>
      <c r="H43" s="23"/>
      <c r="I43" s="23"/>
      <c r="J43" s="23"/>
      <c r="K43" s="23"/>
      <c r="L43" s="23"/>
      <c r="M43" s="23"/>
      <c r="N43" s="23"/>
      <c r="O43" s="23"/>
      <c r="P43" s="23"/>
      <c r="Q43" s="23"/>
      <c r="R43" s="23"/>
      <c r="S43" s="23"/>
      <c r="T43" s="23"/>
      <c r="U43" s="23"/>
      <c r="V43" s="23"/>
    </row>
  </sheetData>
  <mergeCells count="15">
    <mergeCell ref="A40:V43"/>
    <mergeCell ref="L33:V35"/>
    <mergeCell ref="P36:R39"/>
    <mergeCell ref="L36:O39"/>
    <mergeCell ref="S36:V39"/>
    <mergeCell ref="A1:V6"/>
    <mergeCell ref="A7:K27"/>
    <mergeCell ref="L7:V27"/>
    <mergeCell ref="A28:V29"/>
    <mergeCell ref="A30:V32"/>
    <mergeCell ref="A33:D35"/>
    <mergeCell ref="H33:K35"/>
    <mergeCell ref="E33:G39"/>
    <mergeCell ref="A36:D39"/>
    <mergeCell ref="H36:K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E85F-8E72-FD40-B371-05EEA98B0083}">
  <dimension ref="A1:N101"/>
  <sheetViews>
    <sheetView workbookViewId="0">
      <selection activeCell="M9" sqref="M9"/>
    </sheetView>
  </sheetViews>
  <sheetFormatPr baseColWidth="10" defaultRowHeight="16" x14ac:dyDescent="0.2"/>
  <cols>
    <col min="1" max="1" width="11.33203125" bestFit="1" customWidth="1"/>
    <col min="2" max="2" width="11.33203125" style="1" bestFit="1" customWidth="1"/>
    <col min="3" max="3" width="16.33203125" style="1" bestFit="1" customWidth="1"/>
    <col min="4" max="4" width="17.5" style="1" bestFit="1" customWidth="1"/>
    <col min="5" max="5" width="15.83203125" style="1" bestFit="1" customWidth="1"/>
    <col min="6" max="6" width="6.83203125" style="1" bestFit="1" customWidth="1"/>
    <col min="7" max="7" width="11.1640625" style="1" bestFit="1" customWidth="1"/>
    <col min="8" max="8" width="13" style="1" bestFit="1" customWidth="1"/>
    <col min="9" max="9" width="12" style="1" bestFit="1" customWidth="1"/>
    <col min="10" max="10" width="6.6640625" style="1" bestFit="1" customWidth="1"/>
    <col min="11" max="11" width="11.6640625" style="3" bestFit="1" customWidth="1"/>
    <col min="12" max="12" width="11.83203125" style="1" bestFit="1" customWidth="1"/>
    <col min="13" max="13" width="13.33203125" style="1" bestFit="1" customWidth="1"/>
    <col min="14" max="14" width="11.33203125" style="1" bestFit="1" customWidth="1"/>
  </cols>
  <sheetData>
    <row r="1" spans="1:14" x14ac:dyDescent="0.2">
      <c r="A1" s="2" t="s">
        <v>43</v>
      </c>
      <c r="B1" s="5" t="s">
        <v>44</v>
      </c>
      <c r="C1" s="5" t="s">
        <v>0</v>
      </c>
      <c r="D1" s="5" t="s">
        <v>1</v>
      </c>
      <c r="E1" s="5" t="s">
        <v>2</v>
      </c>
      <c r="F1" s="5" t="s">
        <v>3</v>
      </c>
      <c r="G1" s="5" t="s">
        <v>7</v>
      </c>
      <c r="H1" s="5" t="s">
        <v>4</v>
      </c>
      <c r="I1" s="5" t="s">
        <v>5</v>
      </c>
      <c r="J1" s="7" t="s">
        <v>47</v>
      </c>
      <c r="K1" s="8" t="s">
        <v>48</v>
      </c>
      <c r="L1" s="7" t="s">
        <v>49</v>
      </c>
      <c r="M1" s="5" t="s">
        <v>6</v>
      </c>
      <c r="N1" s="7" t="s">
        <v>50</v>
      </c>
    </row>
    <row r="2" spans="1:14" x14ac:dyDescent="0.2">
      <c r="A2">
        <v>1</v>
      </c>
      <c r="B2" s="3" t="s">
        <v>45</v>
      </c>
      <c r="C2" s="1" t="s">
        <v>25</v>
      </c>
      <c r="D2" s="1" t="s">
        <v>16</v>
      </c>
      <c r="E2" s="1" t="s">
        <v>29</v>
      </c>
      <c r="F2" s="1" t="s">
        <v>11</v>
      </c>
      <c r="G2" s="1" t="s">
        <v>28</v>
      </c>
      <c r="H2" s="1" t="s">
        <v>12</v>
      </c>
      <c r="I2" s="1" t="s">
        <v>31</v>
      </c>
      <c r="J2" s="1">
        <v>619.41733832886609</v>
      </c>
      <c r="K2" s="3">
        <v>36.148044477110183</v>
      </c>
      <c r="L2" s="4">
        <v>0.16617445551725141</v>
      </c>
      <c r="M2" s="3">
        <v>4.5019279208872431</v>
      </c>
      <c r="N2" s="4">
        <v>0.28936177079024888</v>
      </c>
    </row>
    <row r="3" spans="1:14" x14ac:dyDescent="0.2">
      <c r="A3">
        <v>2</v>
      </c>
      <c r="B3" s="3" t="s">
        <v>46</v>
      </c>
      <c r="C3" s="1" t="s">
        <v>15</v>
      </c>
      <c r="D3" s="1" t="s">
        <v>22</v>
      </c>
      <c r="E3" s="1" t="s">
        <v>29</v>
      </c>
      <c r="F3" s="1" t="s">
        <v>35</v>
      </c>
      <c r="G3" s="1" t="s">
        <v>32</v>
      </c>
      <c r="H3" s="1" t="s">
        <v>26</v>
      </c>
      <c r="I3" s="1" t="s">
        <v>13</v>
      </c>
      <c r="J3" s="1">
        <v>886.1339798802187</v>
      </c>
      <c r="K3" s="3">
        <v>22.67066139610537</v>
      </c>
      <c r="L3" s="4">
        <v>9.9897857119795777E-2</v>
      </c>
      <c r="M3" s="3">
        <v>2.2397970835702168</v>
      </c>
      <c r="N3" s="4">
        <v>0.2207370029864176</v>
      </c>
    </row>
    <row r="4" spans="1:14" x14ac:dyDescent="0.2">
      <c r="A4">
        <v>3</v>
      </c>
      <c r="B4" s="3" t="s">
        <v>45</v>
      </c>
      <c r="C4" s="1" t="s">
        <v>15</v>
      </c>
      <c r="D4" s="1" t="s">
        <v>22</v>
      </c>
      <c r="E4" s="1" t="s">
        <v>10</v>
      </c>
      <c r="F4" s="1" t="s">
        <v>11</v>
      </c>
      <c r="G4" s="1" t="s">
        <v>28</v>
      </c>
      <c r="H4" s="1" t="s">
        <v>33</v>
      </c>
      <c r="I4" s="1" t="s">
        <v>27</v>
      </c>
      <c r="J4" s="1">
        <v>449.13093283360729</v>
      </c>
      <c r="K4" s="3">
        <v>25.659829377999021</v>
      </c>
      <c r="L4" s="4">
        <v>9.9897857119795777E-2</v>
      </c>
      <c r="M4" s="3">
        <v>2.1554925808046521</v>
      </c>
      <c r="N4" s="4">
        <v>0.25439927348418562</v>
      </c>
    </row>
    <row r="5" spans="1:14" x14ac:dyDescent="0.2">
      <c r="A5">
        <v>4</v>
      </c>
      <c r="B5" s="3" t="s">
        <v>46</v>
      </c>
      <c r="C5" s="1" t="s">
        <v>40</v>
      </c>
      <c r="D5" s="1" t="s">
        <v>16</v>
      </c>
      <c r="E5" s="1" t="s">
        <v>10</v>
      </c>
      <c r="F5" s="1" t="s">
        <v>18</v>
      </c>
      <c r="G5" s="1" t="s">
        <v>24</v>
      </c>
      <c r="H5" s="1" t="s">
        <v>26</v>
      </c>
      <c r="I5" s="1" t="s">
        <v>13</v>
      </c>
      <c r="J5" s="1">
        <v>610.02358125508351</v>
      </c>
      <c r="K5" s="3">
        <v>22.71292327512996</v>
      </c>
      <c r="L5" s="4">
        <v>0.18491415701193711</v>
      </c>
      <c r="M5" s="3">
        <v>4.7441648170384667</v>
      </c>
      <c r="N5" s="4">
        <v>0.30629010595447159</v>
      </c>
    </row>
    <row r="6" spans="1:14" x14ac:dyDescent="0.2">
      <c r="A6">
        <v>5</v>
      </c>
      <c r="B6" s="3" t="s">
        <v>45</v>
      </c>
      <c r="C6" s="1" t="s">
        <v>40</v>
      </c>
      <c r="D6" s="1" t="s">
        <v>22</v>
      </c>
      <c r="E6" s="1" t="s">
        <v>37</v>
      </c>
      <c r="F6" s="1" t="s">
        <v>18</v>
      </c>
      <c r="G6" s="1" t="s">
        <v>34</v>
      </c>
      <c r="H6" s="1" t="s">
        <v>12</v>
      </c>
      <c r="I6" s="1" t="s">
        <v>27</v>
      </c>
      <c r="J6" s="1">
        <v>364.7761269469521</v>
      </c>
      <c r="K6" s="3">
        <v>22.17917729923893</v>
      </c>
      <c r="L6" s="4">
        <v>7.3005509594202878E-2</v>
      </c>
      <c r="M6" s="3">
        <v>2.750715816324262</v>
      </c>
      <c r="N6" s="4">
        <v>0.21021883294682961</v>
      </c>
    </row>
    <row r="7" spans="1:14" x14ac:dyDescent="0.2">
      <c r="A7">
        <v>6</v>
      </c>
      <c r="B7" s="3" t="s">
        <v>46</v>
      </c>
      <c r="C7" s="1" t="s">
        <v>21</v>
      </c>
      <c r="D7" s="1" t="s">
        <v>16</v>
      </c>
      <c r="E7" s="1" t="s">
        <v>29</v>
      </c>
      <c r="F7" s="1" t="s">
        <v>18</v>
      </c>
      <c r="G7" s="1" t="s">
        <v>41</v>
      </c>
      <c r="H7" s="1" t="s">
        <v>12</v>
      </c>
      <c r="I7" s="1" t="s">
        <v>19</v>
      </c>
      <c r="J7" s="1">
        <v>576.61392133806294</v>
      </c>
      <c r="K7" s="3">
        <v>32.112950746165673</v>
      </c>
      <c r="L7" s="4">
        <v>0.17917733206862821</v>
      </c>
      <c r="M7" s="3">
        <v>4.5020717030418531</v>
      </c>
      <c r="N7" s="4">
        <v>0.29212239699142872</v>
      </c>
    </row>
    <row r="8" spans="1:14" x14ac:dyDescent="0.2">
      <c r="A8">
        <v>7</v>
      </c>
      <c r="B8" s="3" t="s">
        <v>45</v>
      </c>
      <c r="C8" s="1" t="s">
        <v>25</v>
      </c>
      <c r="D8" s="1" t="s">
        <v>16</v>
      </c>
      <c r="E8" s="1" t="s">
        <v>29</v>
      </c>
      <c r="F8" s="1" t="s">
        <v>23</v>
      </c>
      <c r="G8" s="1" t="s">
        <v>20</v>
      </c>
      <c r="H8" s="1" t="s">
        <v>12</v>
      </c>
      <c r="I8" s="1" t="s">
        <v>13</v>
      </c>
      <c r="J8" s="1">
        <v>449.13093283360729</v>
      </c>
      <c r="K8" s="3">
        <v>34.168209673514582</v>
      </c>
      <c r="L8" s="4">
        <v>0.22561918398743461</v>
      </c>
      <c r="M8" s="3">
        <v>5.4069272717344461</v>
      </c>
      <c r="N8" s="4">
        <v>0.31072854455321491</v>
      </c>
    </row>
    <row r="9" spans="1:14" x14ac:dyDescent="0.2">
      <c r="A9">
        <v>8</v>
      </c>
      <c r="B9" s="3" t="s">
        <v>46</v>
      </c>
      <c r="C9" s="1" t="s">
        <v>21</v>
      </c>
      <c r="D9" s="1" t="s">
        <v>22</v>
      </c>
      <c r="E9" s="1" t="s">
        <v>37</v>
      </c>
      <c r="F9" s="1" t="s">
        <v>18</v>
      </c>
      <c r="G9" s="1" t="s">
        <v>24</v>
      </c>
      <c r="H9" s="1" t="s">
        <v>12</v>
      </c>
      <c r="I9" s="1" t="s">
        <v>13</v>
      </c>
      <c r="J9" s="1">
        <v>372.90517238163818</v>
      </c>
      <c r="K9" s="3">
        <v>32.509503541037532</v>
      </c>
      <c r="L9" s="4">
        <v>9.9897857119795777E-2</v>
      </c>
      <c r="M9" s="3">
        <v>2.1554925808046521</v>
      </c>
      <c r="N9" s="4">
        <v>0.2110494352398164</v>
      </c>
    </row>
    <row r="10" spans="1:14" x14ac:dyDescent="0.2">
      <c r="A10">
        <v>9</v>
      </c>
      <c r="B10" s="3" t="s">
        <v>45</v>
      </c>
      <c r="C10" s="1" t="s">
        <v>21</v>
      </c>
      <c r="D10" s="1" t="s">
        <v>22</v>
      </c>
      <c r="E10" s="1" t="s">
        <v>17</v>
      </c>
      <c r="F10" s="1" t="s">
        <v>23</v>
      </c>
      <c r="G10" s="1" t="s">
        <v>24</v>
      </c>
      <c r="H10" s="1" t="s">
        <v>12</v>
      </c>
      <c r="I10" s="1" t="s">
        <v>13</v>
      </c>
      <c r="J10" s="1">
        <v>545.77266574920179</v>
      </c>
      <c r="K10" s="3">
        <v>28.966599379394442</v>
      </c>
      <c r="L10" s="4">
        <v>0.18491415701193711</v>
      </c>
      <c r="M10" s="3">
        <v>4.0998690570415128</v>
      </c>
      <c r="N10" s="4">
        <v>0.27918051659162052</v>
      </c>
    </row>
    <row r="11" spans="1:14" x14ac:dyDescent="0.2">
      <c r="A11">
        <v>10</v>
      </c>
      <c r="B11" s="3" t="s">
        <v>46</v>
      </c>
      <c r="C11" s="1" t="s">
        <v>15</v>
      </c>
      <c r="D11" s="1" t="s">
        <v>9</v>
      </c>
      <c r="E11" s="1" t="s">
        <v>17</v>
      </c>
      <c r="F11" s="1" t="s">
        <v>23</v>
      </c>
      <c r="G11" s="1" t="s">
        <v>32</v>
      </c>
      <c r="H11" s="1" t="s">
        <v>26</v>
      </c>
      <c r="I11" s="1" t="s">
        <v>27</v>
      </c>
      <c r="J11" s="1">
        <v>413.90524534251369</v>
      </c>
      <c r="K11" s="3">
        <v>22.800456610910508</v>
      </c>
      <c r="L11" s="4">
        <v>9.9897857119795777E-2</v>
      </c>
      <c r="M11" s="3">
        <v>2.391060998990294</v>
      </c>
      <c r="N11" s="4">
        <v>0.22284298272060979</v>
      </c>
    </row>
    <row r="12" spans="1:14" x14ac:dyDescent="0.2">
      <c r="A12">
        <v>11</v>
      </c>
      <c r="B12" s="3" t="s">
        <v>45</v>
      </c>
      <c r="C12" s="1" t="s">
        <v>25</v>
      </c>
      <c r="D12" s="1" t="s">
        <v>22</v>
      </c>
      <c r="E12" s="1" t="s">
        <v>29</v>
      </c>
      <c r="F12" s="1" t="s">
        <v>18</v>
      </c>
      <c r="G12" s="1" t="s">
        <v>36</v>
      </c>
      <c r="H12" s="1" t="s">
        <v>26</v>
      </c>
      <c r="I12" s="1" t="s">
        <v>27</v>
      </c>
      <c r="J12" s="1">
        <v>600.05114910613997</v>
      </c>
      <c r="K12" s="3">
        <v>37.920198615682011</v>
      </c>
      <c r="L12" s="4">
        <v>0.18251118457953991</v>
      </c>
      <c r="M12" s="3">
        <v>4.4498966056967122</v>
      </c>
      <c r="N12" s="4">
        <v>0.29895452589316301</v>
      </c>
    </row>
    <row r="13" spans="1:14" x14ac:dyDescent="0.2">
      <c r="A13">
        <v>12</v>
      </c>
      <c r="B13" s="3" t="s">
        <v>46</v>
      </c>
      <c r="C13" s="1" t="s">
        <v>8</v>
      </c>
      <c r="D13" s="1" t="s">
        <v>22</v>
      </c>
      <c r="E13" s="1" t="s">
        <v>29</v>
      </c>
      <c r="F13" s="1" t="s">
        <v>35</v>
      </c>
      <c r="G13" s="1" t="s">
        <v>41</v>
      </c>
      <c r="H13" s="1" t="s">
        <v>30</v>
      </c>
      <c r="I13" s="1" t="s">
        <v>19</v>
      </c>
      <c r="J13" s="1">
        <v>726.81693567394757</v>
      </c>
      <c r="K13" s="3">
        <v>34.168209673514582</v>
      </c>
      <c r="L13" s="4">
        <v>0.25577787661114959</v>
      </c>
      <c r="M13" s="3">
        <v>7.2391498228691544</v>
      </c>
      <c r="N13" s="4">
        <v>0.35155019849350672</v>
      </c>
    </row>
    <row r="14" spans="1:14" x14ac:dyDescent="0.2">
      <c r="A14">
        <v>13</v>
      </c>
      <c r="B14" s="3" t="s">
        <v>45</v>
      </c>
      <c r="C14" s="1" t="s">
        <v>21</v>
      </c>
      <c r="D14" s="1" t="s">
        <v>9</v>
      </c>
      <c r="E14" s="1" t="s">
        <v>37</v>
      </c>
      <c r="F14" s="1" t="s">
        <v>23</v>
      </c>
      <c r="G14" s="1" t="s">
        <v>20</v>
      </c>
      <c r="H14" s="1" t="s">
        <v>26</v>
      </c>
      <c r="I14" s="1" t="s">
        <v>19</v>
      </c>
      <c r="J14" s="1">
        <v>491.90097738880718</v>
      </c>
      <c r="K14" s="3">
        <v>34.509555299643331</v>
      </c>
      <c r="L14" s="4">
        <v>0.17917733206862821</v>
      </c>
      <c r="M14" s="3">
        <v>2.2344005380713279</v>
      </c>
      <c r="N14" s="4">
        <v>0.25465478640020989</v>
      </c>
    </row>
    <row r="15" spans="1:14" x14ac:dyDescent="0.2">
      <c r="A15">
        <v>14</v>
      </c>
      <c r="B15" s="3" t="s">
        <v>46</v>
      </c>
      <c r="C15" s="1" t="s">
        <v>8</v>
      </c>
      <c r="D15" s="1" t="s">
        <v>16</v>
      </c>
      <c r="E15" s="1" t="s">
        <v>10</v>
      </c>
      <c r="F15" s="1" t="s">
        <v>35</v>
      </c>
      <c r="G15" s="1" t="s">
        <v>34</v>
      </c>
      <c r="H15" s="1" t="s">
        <v>12</v>
      </c>
      <c r="I15" s="1" t="s">
        <v>13</v>
      </c>
      <c r="J15" s="1">
        <v>497.81317760107709</v>
      </c>
      <c r="K15" s="3">
        <v>34.233542912614041</v>
      </c>
      <c r="L15" s="4">
        <v>0.1810031805337412</v>
      </c>
      <c r="M15" s="3">
        <v>2.2397970835702168</v>
      </c>
      <c r="N15" s="4">
        <v>0.2680229457328035</v>
      </c>
    </row>
    <row r="16" spans="1:14" x14ac:dyDescent="0.2">
      <c r="A16">
        <v>15</v>
      </c>
      <c r="B16" s="3" t="s">
        <v>45</v>
      </c>
      <c r="C16" s="1" t="s">
        <v>8</v>
      </c>
      <c r="D16" s="1" t="s">
        <v>22</v>
      </c>
      <c r="E16" s="1" t="s">
        <v>29</v>
      </c>
      <c r="F16" s="1" t="s">
        <v>35</v>
      </c>
      <c r="G16" s="1" t="s">
        <v>36</v>
      </c>
      <c r="H16" s="1" t="s">
        <v>12</v>
      </c>
      <c r="I16" s="1" t="s">
        <v>13</v>
      </c>
      <c r="J16" s="1">
        <v>734.54360210915809</v>
      </c>
      <c r="K16" s="3">
        <v>38.91018632957595</v>
      </c>
      <c r="L16" s="4">
        <v>0.27990155171090281</v>
      </c>
      <c r="M16" s="3">
        <v>7.7337485348890489</v>
      </c>
      <c r="N16" s="4">
        <v>0.35719492828615568</v>
      </c>
    </row>
    <row r="17" spans="1:14" x14ac:dyDescent="0.2">
      <c r="A17">
        <v>16</v>
      </c>
      <c r="B17" s="3" t="s">
        <v>46</v>
      </c>
      <c r="C17" s="1" t="s">
        <v>8</v>
      </c>
      <c r="D17" s="1" t="s">
        <v>16</v>
      </c>
      <c r="E17" s="1" t="s">
        <v>10</v>
      </c>
      <c r="F17" s="1" t="s">
        <v>18</v>
      </c>
      <c r="G17" s="1" t="s">
        <v>20</v>
      </c>
      <c r="H17" s="1" t="s">
        <v>30</v>
      </c>
      <c r="I17" s="1" t="s">
        <v>27</v>
      </c>
      <c r="J17" s="1">
        <v>610.02358125508351</v>
      </c>
      <c r="K17" s="3">
        <v>42.863547025446572</v>
      </c>
      <c r="L17" s="4">
        <v>0.30486450852597691</v>
      </c>
      <c r="M17" s="3">
        <v>8.5106816848864089</v>
      </c>
      <c r="N17" s="4">
        <v>0.40987566214717058</v>
      </c>
    </row>
    <row r="18" spans="1:14" x14ac:dyDescent="0.2">
      <c r="A18">
        <v>17</v>
      </c>
      <c r="B18" s="3" t="s">
        <v>45</v>
      </c>
      <c r="C18" s="1" t="s">
        <v>25</v>
      </c>
      <c r="D18" s="1" t="s">
        <v>22</v>
      </c>
      <c r="E18" s="1" t="s">
        <v>29</v>
      </c>
      <c r="F18" s="1" t="s">
        <v>23</v>
      </c>
      <c r="G18" s="1" t="s">
        <v>20</v>
      </c>
      <c r="H18" s="1" t="s">
        <v>26</v>
      </c>
      <c r="I18" s="1" t="s">
        <v>31</v>
      </c>
      <c r="J18" s="1">
        <v>614.24978057956264</v>
      </c>
      <c r="K18" s="3">
        <v>34.481965046749572</v>
      </c>
      <c r="L18" s="4">
        <v>0.22905363271008869</v>
      </c>
      <c r="M18" s="3">
        <v>5.4279598214684439</v>
      </c>
      <c r="N18" s="4">
        <v>0.31830109051492927</v>
      </c>
    </row>
    <row r="19" spans="1:14" x14ac:dyDescent="0.2">
      <c r="A19">
        <v>18</v>
      </c>
      <c r="B19" s="3" t="s">
        <v>46</v>
      </c>
      <c r="C19" s="1" t="s">
        <v>21</v>
      </c>
      <c r="D19" s="1" t="s">
        <v>16</v>
      </c>
      <c r="E19" s="1" t="s">
        <v>37</v>
      </c>
      <c r="F19" s="1" t="s">
        <v>23</v>
      </c>
      <c r="G19" s="1" t="s">
        <v>24</v>
      </c>
      <c r="H19" s="1" t="s">
        <v>26</v>
      </c>
      <c r="I19" s="1" t="s">
        <v>31</v>
      </c>
      <c r="J19" s="1">
        <v>291.05760965024848</v>
      </c>
      <c r="K19" s="3">
        <v>19.701526021482589</v>
      </c>
      <c r="L19" s="4">
        <v>7.3005509594202878E-2</v>
      </c>
      <c r="M19" s="3">
        <v>2.391060998990294</v>
      </c>
      <c r="N19" s="4">
        <v>0.17712869665622341</v>
      </c>
    </row>
    <row r="20" spans="1:14" x14ac:dyDescent="0.2">
      <c r="A20">
        <v>19</v>
      </c>
      <c r="B20" s="3" t="s">
        <v>45</v>
      </c>
      <c r="C20" s="1" t="s">
        <v>40</v>
      </c>
      <c r="D20" s="1" t="s">
        <v>22</v>
      </c>
      <c r="E20" s="1" t="s">
        <v>17</v>
      </c>
      <c r="F20" s="1" t="s">
        <v>11</v>
      </c>
      <c r="G20" s="1" t="s">
        <v>39</v>
      </c>
      <c r="H20" s="1" t="s">
        <v>33</v>
      </c>
      <c r="I20" s="1" t="s">
        <v>31</v>
      </c>
      <c r="J20" s="1">
        <v>696.81069761586082</v>
      </c>
      <c r="K20" s="3">
        <v>30.21220372182901</v>
      </c>
      <c r="L20" s="4">
        <v>9.9897857119795777E-2</v>
      </c>
      <c r="M20" s="3">
        <v>4.4611863311108841</v>
      </c>
      <c r="N20" s="4">
        <v>0.28515499329898969</v>
      </c>
    </row>
    <row r="21" spans="1:14" x14ac:dyDescent="0.2">
      <c r="A21">
        <v>20</v>
      </c>
      <c r="B21" s="3" t="s">
        <v>46</v>
      </c>
      <c r="C21" s="1" t="s">
        <v>25</v>
      </c>
      <c r="D21" s="1" t="s">
        <v>22</v>
      </c>
      <c r="E21" s="1" t="s">
        <v>37</v>
      </c>
      <c r="F21" s="1" t="s">
        <v>23</v>
      </c>
      <c r="G21" s="1" t="s">
        <v>28</v>
      </c>
      <c r="H21" s="1" t="s">
        <v>12</v>
      </c>
      <c r="I21" s="1" t="s">
        <v>31</v>
      </c>
      <c r="J21" s="1">
        <v>551.57500310812304</v>
      </c>
      <c r="K21" s="3">
        <v>42.328424856528947</v>
      </c>
      <c r="L21" s="4">
        <v>0.2498381806947613</v>
      </c>
      <c r="M21" s="3">
        <v>6.4350845115919242</v>
      </c>
      <c r="N21" s="4">
        <v>0.34135721988956752</v>
      </c>
    </row>
    <row r="22" spans="1:14" x14ac:dyDescent="0.2">
      <c r="A22">
        <v>21</v>
      </c>
      <c r="B22" s="3" t="s">
        <v>45</v>
      </c>
      <c r="C22" s="1" t="s">
        <v>15</v>
      </c>
      <c r="D22" s="1" t="s">
        <v>22</v>
      </c>
      <c r="E22" s="1" t="s">
        <v>29</v>
      </c>
      <c r="F22" s="1" t="s">
        <v>23</v>
      </c>
      <c r="G22" s="1" t="s">
        <v>34</v>
      </c>
      <c r="H22" s="1" t="s">
        <v>30</v>
      </c>
      <c r="I22" s="1" t="s">
        <v>31</v>
      </c>
      <c r="J22" s="1">
        <v>495.58882510192927</v>
      </c>
      <c r="K22" s="3">
        <v>25.761026144140789</v>
      </c>
      <c r="L22" s="4">
        <v>0.17917733206862821</v>
      </c>
      <c r="M22" s="3">
        <v>2.2344005380713279</v>
      </c>
      <c r="N22" s="4">
        <v>0.25651376000433213</v>
      </c>
    </row>
    <row r="23" spans="1:14" x14ac:dyDescent="0.2">
      <c r="A23">
        <v>22</v>
      </c>
      <c r="B23" s="3" t="s">
        <v>46</v>
      </c>
      <c r="C23" s="1" t="s">
        <v>21</v>
      </c>
      <c r="D23" s="1" t="s">
        <v>22</v>
      </c>
      <c r="E23" s="1" t="s">
        <v>37</v>
      </c>
      <c r="F23" s="1" t="s">
        <v>11</v>
      </c>
      <c r="G23" s="1" t="s">
        <v>41</v>
      </c>
      <c r="H23" s="1" t="s">
        <v>12</v>
      </c>
      <c r="I23" s="1" t="s">
        <v>19</v>
      </c>
      <c r="J23" s="1">
        <v>252.880529766411</v>
      </c>
      <c r="K23" s="3">
        <v>32.124851019620138</v>
      </c>
      <c r="L23" s="4">
        <v>7.0450973374120401E-2</v>
      </c>
      <c r="M23" s="3">
        <v>1</v>
      </c>
      <c r="N23" s="4">
        <v>0.14962905137318741</v>
      </c>
    </row>
    <row r="24" spans="1:14" x14ac:dyDescent="0.2">
      <c r="A24">
        <v>23</v>
      </c>
      <c r="B24" s="3" t="s">
        <v>45</v>
      </c>
      <c r="C24" s="1" t="s">
        <v>8</v>
      </c>
      <c r="D24" s="1" t="s">
        <v>9</v>
      </c>
      <c r="E24" s="1" t="s">
        <v>37</v>
      </c>
      <c r="F24" s="1" t="s">
        <v>23</v>
      </c>
      <c r="G24" s="1" t="s">
        <v>32</v>
      </c>
      <c r="H24" s="1" t="s">
        <v>26</v>
      </c>
      <c r="I24" s="1" t="s">
        <v>27</v>
      </c>
      <c r="J24" s="1">
        <v>294.05947140624812</v>
      </c>
      <c r="K24" s="3">
        <v>42.450393069510469</v>
      </c>
      <c r="L24" s="4">
        <v>7.3005509594202878E-2</v>
      </c>
      <c r="M24" s="3">
        <v>2.391060998990294</v>
      </c>
      <c r="N24" s="4">
        <v>0.18294062777081871</v>
      </c>
    </row>
    <row r="25" spans="1:14" x14ac:dyDescent="0.2">
      <c r="A25">
        <v>24</v>
      </c>
      <c r="B25" s="3" t="s">
        <v>46</v>
      </c>
      <c r="C25" s="1" t="s">
        <v>25</v>
      </c>
      <c r="D25" s="1" t="s">
        <v>16</v>
      </c>
      <c r="E25" s="1" t="s">
        <v>10</v>
      </c>
      <c r="F25" s="1" t="s">
        <v>11</v>
      </c>
      <c r="G25" s="1" t="s">
        <v>36</v>
      </c>
      <c r="H25" s="1" t="s">
        <v>12</v>
      </c>
      <c r="I25" s="1" t="s">
        <v>31</v>
      </c>
      <c r="J25" s="1">
        <v>521.92242249612491</v>
      </c>
      <c r="K25" s="3">
        <v>27.640040591643441</v>
      </c>
      <c r="L25" s="4">
        <v>0.18479239883959939</v>
      </c>
      <c r="M25" s="3">
        <v>3.9722661653266131</v>
      </c>
      <c r="N25" s="4">
        <v>0.27367669906443659</v>
      </c>
    </row>
    <row r="26" spans="1:14" x14ac:dyDescent="0.2">
      <c r="A26">
        <v>25</v>
      </c>
      <c r="B26" s="3" t="s">
        <v>45</v>
      </c>
      <c r="C26" s="1" t="s">
        <v>21</v>
      </c>
      <c r="D26" s="1" t="s">
        <v>16</v>
      </c>
      <c r="E26" s="1" t="s">
        <v>37</v>
      </c>
      <c r="F26" s="1" t="s">
        <v>18</v>
      </c>
      <c r="G26" s="1" t="s">
        <v>41</v>
      </c>
      <c r="H26" s="1" t="s">
        <v>33</v>
      </c>
      <c r="I26" s="1" t="s">
        <v>19</v>
      </c>
      <c r="J26" s="1">
        <v>415.68001582094871</v>
      </c>
      <c r="K26" s="3">
        <v>23.1050477214369</v>
      </c>
      <c r="L26" s="4">
        <v>9.9897857119795777E-2</v>
      </c>
      <c r="M26" s="3">
        <v>2.391060998990294</v>
      </c>
      <c r="N26" s="4">
        <v>0.22479924456866621</v>
      </c>
    </row>
    <row r="27" spans="1:14" x14ac:dyDescent="0.2">
      <c r="A27">
        <v>26</v>
      </c>
      <c r="B27" s="3" t="s">
        <v>46</v>
      </c>
      <c r="C27" s="1" t="s">
        <v>25</v>
      </c>
      <c r="D27" s="1" t="s">
        <v>16</v>
      </c>
      <c r="E27" s="1" t="s">
        <v>17</v>
      </c>
      <c r="F27" s="1" t="s">
        <v>11</v>
      </c>
      <c r="G27" s="1" t="s">
        <v>38</v>
      </c>
      <c r="H27" s="1" t="s">
        <v>26</v>
      </c>
      <c r="I27" s="1" t="s">
        <v>19</v>
      </c>
      <c r="J27" s="1">
        <v>463.17255028533771</v>
      </c>
      <c r="K27" s="3">
        <v>25.06958002405791</v>
      </c>
      <c r="L27" s="4">
        <v>0.16617445551725141</v>
      </c>
      <c r="M27" s="3">
        <v>2.750715816324262</v>
      </c>
      <c r="N27" s="4">
        <v>0.25128814980901171</v>
      </c>
    </row>
    <row r="28" spans="1:14" x14ac:dyDescent="0.2">
      <c r="A28">
        <v>27</v>
      </c>
      <c r="B28" s="3" t="s">
        <v>45</v>
      </c>
      <c r="C28" s="1" t="s">
        <v>40</v>
      </c>
      <c r="D28" s="1" t="s">
        <v>9</v>
      </c>
      <c r="E28" s="1" t="s">
        <v>17</v>
      </c>
      <c r="F28" s="1" t="s">
        <v>35</v>
      </c>
      <c r="G28" s="1" t="s">
        <v>28</v>
      </c>
      <c r="H28" s="1" t="s">
        <v>26</v>
      </c>
      <c r="I28" s="1" t="s">
        <v>31</v>
      </c>
      <c r="J28" s="1">
        <v>720.91010268149512</v>
      </c>
      <c r="K28" s="3">
        <v>37.446775253972348</v>
      </c>
      <c r="L28" s="4">
        <v>0.25577787661114959</v>
      </c>
      <c r="M28" s="3">
        <v>7.1168489736991756</v>
      </c>
      <c r="N28" s="4">
        <v>0.34981255561364211</v>
      </c>
    </row>
    <row r="29" spans="1:14" x14ac:dyDescent="0.2">
      <c r="A29">
        <v>28</v>
      </c>
      <c r="B29" s="3" t="s">
        <v>46</v>
      </c>
      <c r="C29" s="1" t="s">
        <v>40</v>
      </c>
      <c r="D29" s="1" t="s">
        <v>16</v>
      </c>
      <c r="E29" s="1" t="s">
        <v>29</v>
      </c>
      <c r="F29" s="1" t="s">
        <v>23</v>
      </c>
      <c r="G29" s="1" t="s">
        <v>14</v>
      </c>
      <c r="H29" s="1" t="s">
        <v>30</v>
      </c>
      <c r="I29" s="1" t="s">
        <v>13</v>
      </c>
      <c r="J29" s="1">
        <v>830.13369852249514</v>
      </c>
      <c r="K29" s="3">
        <v>34.093862468973867</v>
      </c>
      <c r="L29" s="4">
        <v>0.18491415701193711</v>
      </c>
      <c r="M29" s="3">
        <v>4.0998690570415128</v>
      </c>
      <c r="N29" s="4">
        <v>0.27568709704055427</v>
      </c>
    </row>
    <row r="30" spans="1:14" x14ac:dyDescent="0.2">
      <c r="A30">
        <v>29</v>
      </c>
      <c r="B30" s="3" t="s">
        <v>45</v>
      </c>
      <c r="C30" s="1" t="s">
        <v>25</v>
      </c>
      <c r="D30" s="1" t="s">
        <v>22</v>
      </c>
      <c r="E30" s="1" t="s">
        <v>37</v>
      </c>
      <c r="F30" s="1" t="s">
        <v>11</v>
      </c>
      <c r="G30" s="1" t="s">
        <v>32</v>
      </c>
      <c r="H30" s="1" t="s">
        <v>30</v>
      </c>
      <c r="I30" s="1" t="s">
        <v>27</v>
      </c>
      <c r="J30" s="1">
        <v>573.45234536559701</v>
      </c>
      <c r="K30" s="3">
        <v>31.988254494707039</v>
      </c>
      <c r="L30" s="4">
        <v>0.17917733206862821</v>
      </c>
      <c r="M30" s="3">
        <v>4.5020717030418531</v>
      </c>
      <c r="N30" s="4">
        <v>0.2910865626887707</v>
      </c>
    </row>
    <row r="31" spans="1:14" x14ac:dyDescent="0.2">
      <c r="A31">
        <v>30</v>
      </c>
      <c r="B31" s="3" t="s">
        <v>46</v>
      </c>
      <c r="C31" s="1" t="s">
        <v>8</v>
      </c>
      <c r="D31" s="1" t="s">
        <v>9</v>
      </c>
      <c r="E31" s="1" t="s">
        <v>29</v>
      </c>
      <c r="F31" s="1" t="s">
        <v>18</v>
      </c>
      <c r="G31" s="1" t="s">
        <v>20</v>
      </c>
      <c r="H31" s="1" t="s">
        <v>12</v>
      </c>
      <c r="I31" s="1" t="s">
        <v>13</v>
      </c>
      <c r="J31" s="1">
        <v>473.55217273725202</v>
      </c>
      <c r="K31" s="3">
        <v>25.403001481665331</v>
      </c>
      <c r="L31" s="4">
        <v>9.9897857119795777E-2</v>
      </c>
      <c r="M31" s="3">
        <v>2.8369039927712101</v>
      </c>
      <c r="N31" s="4">
        <v>0.25301998160958439</v>
      </c>
    </row>
    <row r="32" spans="1:14" x14ac:dyDescent="0.2">
      <c r="A32">
        <v>31</v>
      </c>
      <c r="B32" s="3" t="s">
        <v>45</v>
      </c>
      <c r="C32" s="1" t="s">
        <v>15</v>
      </c>
      <c r="D32" s="1" t="s">
        <v>9</v>
      </c>
      <c r="E32" s="1" t="s">
        <v>29</v>
      </c>
      <c r="F32" s="1" t="s">
        <v>11</v>
      </c>
      <c r="G32" s="1" t="s">
        <v>20</v>
      </c>
      <c r="H32" s="1" t="s">
        <v>26</v>
      </c>
      <c r="I32" s="1" t="s">
        <v>19</v>
      </c>
      <c r="J32" s="1">
        <v>545.77266574920179</v>
      </c>
      <c r="K32" s="3">
        <v>42.957474570995288</v>
      </c>
      <c r="L32" s="4">
        <v>0.18491415701193711</v>
      </c>
      <c r="M32" s="3">
        <v>4.4498966056967122</v>
      </c>
      <c r="N32" s="4">
        <v>0.28087418717400608</v>
      </c>
    </row>
    <row r="33" spans="1:14" x14ac:dyDescent="0.2">
      <c r="A33">
        <v>32</v>
      </c>
      <c r="B33" s="3" t="s">
        <v>46</v>
      </c>
      <c r="C33" s="1" t="s">
        <v>8</v>
      </c>
      <c r="D33" s="1" t="s">
        <v>9</v>
      </c>
      <c r="E33" s="1" t="s">
        <v>10</v>
      </c>
      <c r="F33" s="1" t="s">
        <v>11</v>
      </c>
      <c r="G33" s="1" t="s">
        <v>14</v>
      </c>
      <c r="H33" s="1" t="s">
        <v>12</v>
      </c>
      <c r="I33" s="1" t="s">
        <v>13</v>
      </c>
      <c r="J33" s="1">
        <v>375.22752388249648</v>
      </c>
      <c r="K33" s="3">
        <v>32.509503541037532</v>
      </c>
      <c r="L33" s="4">
        <v>0.1810031805337412</v>
      </c>
      <c r="M33" s="3">
        <v>4.0998690570415128</v>
      </c>
      <c r="N33" s="4">
        <v>0.29589157319362352</v>
      </c>
    </row>
    <row r="34" spans="1:14" x14ac:dyDescent="0.2">
      <c r="A34">
        <v>33</v>
      </c>
      <c r="B34" s="3" t="s">
        <v>45</v>
      </c>
      <c r="C34" s="1" t="s">
        <v>21</v>
      </c>
      <c r="D34" s="1" t="s">
        <v>22</v>
      </c>
      <c r="E34" s="1" t="s">
        <v>37</v>
      </c>
      <c r="F34" s="1" t="s">
        <v>35</v>
      </c>
      <c r="G34" s="1" t="s">
        <v>39</v>
      </c>
      <c r="H34" s="1" t="s">
        <v>12</v>
      </c>
      <c r="I34" s="1" t="s">
        <v>19</v>
      </c>
      <c r="J34" s="1">
        <v>610.02358125508351</v>
      </c>
      <c r="K34" s="3">
        <v>37.920198615682011</v>
      </c>
      <c r="L34" s="4">
        <v>0.27131122626152698</v>
      </c>
      <c r="M34" s="3">
        <v>7.3585943681276529</v>
      </c>
      <c r="N34" s="4">
        <v>0.3561087509382424</v>
      </c>
    </row>
    <row r="35" spans="1:14" x14ac:dyDescent="0.2">
      <c r="A35">
        <v>34</v>
      </c>
      <c r="B35" s="3" t="s">
        <v>46</v>
      </c>
      <c r="C35" s="1" t="s">
        <v>40</v>
      </c>
      <c r="D35" s="1" t="s">
        <v>9</v>
      </c>
      <c r="E35" s="1" t="s">
        <v>17</v>
      </c>
      <c r="F35" s="1" t="s">
        <v>18</v>
      </c>
      <c r="G35" s="1" t="s">
        <v>28</v>
      </c>
      <c r="H35" s="1" t="s">
        <v>26</v>
      </c>
      <c r="I35" s="1" t="s">
        <v>27</v>
      </c>
      <c r="J35" s="1">
        <v>830.13369852249514</v>
      </c>
      <c r="K35" s="3">
        <v>23.33189768406957</v>
      </c>
      <c r="L35" s="4">
        <v>0.28372444382937562</v>
      </c>
      <c r="M35" s="3">
        <v>6.763279513898901</v>
      </c>
      <c r="N35" s="4">
        <v>0.37607345777717149</v>
      </c>
    </row>
    <row r="36" spans="1:14" x14ac:dyDescent="0.2">
      <c r="A36">
        <v>35</v>
      </c>
      <c r="B36" s="3" t="s">
        <v>45</v>
      </c>
      <c r="C36" s="1" t="s">
        <v>25</v>
      </c>
      <c r="D36" s="1" t="s">
        <v>16</v>
      </c>
      <c r="E36" s="1" t="s">
        <v>37</v>
      </c>
      <c r="F36" s="1" t="s">
        <v>18</v>
      </c>
      <c r="G36" s="1" t="s">
        <v>39</v>
      </c>
      <c r="H36" s="1" t="s">
        <v>12</v>
      </c>
      <c r="I36" s="1" t="s">
        <v>13</v>
      </c>
      <c r="J36" s="1">
        <v>307.91532286630729</v>
      </c>
      <c r="K36" s="3">
        <v>28.213310860324128</v>
      </c>
      <c r="L36" s="4">
        <v>9.9897857119795777E-2</v>
      </c>
      <c r="M36" s="3">
        <v>2.6042442148223031</v>
      </c>
      <c r="N36" s="4">
        <v>0.18955232651186979</v>
      </c>
    </row>
    <row r="37" spans="1:14" x14ac:dyDescent="0.2">
      <c r="A37">
        <v>36</v>
      </c>
      <c r="B37" s="3" t="s">
        <v>46</v>
      </c>
      <c r="C37" s="1" t="s">
        <v>21</v>
      </c>
      <c r="D37" s="1" t="s">
        <v>16</v>
      </c>
      <c r="E37" s="1" t="s">
        <v>37</v>
      </c>
      <c r="F37" s="1" t="s">
        <v>23</v>
      </c>
      <c r="G37" s="1" t="s">
        <v>24</v>
      </c>
      <c r="H37" s="1" t="s">
        <v>12</v>
      </c>
      <c r="I37" s="1" t="s">
        <v>19</v>
      </c>
      <c r="J37" s="1">
        <v>557.79180936942089</v>
      </c>
      <c r="K37" s="3">
        <v>29.54505596450246</v>
      </c>
      <c r="L37" s="4">
        <v>9.9897857119795777E-2</v>
      </c>
      <c r="M37" s="3">
        <v>4.4498966056967122</v>
      </c>
      <c r="N37" s="4">
        <v>0.28130963365436612</v>
      </c>
    </row>
    <row r="38" spans="1:14" x14ac:dyDescent="0.2">
      <c r="A38">
        <v>37</v>
      </c>
      <c r="B38" s="3" t="s">
        <v>45</v>
      </c>
      <c r="C38" s="1" t="s">
        <v>8</v>
      </c>
      <c r="D38" s="1" t="s">
        <v>16</v>
      </c>
      <c r="E38" s="1" t="s">
        <v>10</v>
      </c>
      <c r="F38" s="1" t="s">
        <v>18</v>
      </c>
      <c r="G38" s="1" t="s">
        <v>32</v>
      </c>
      <c r="H38" s="1" t="s">
        <v>26</v>
      </c>
      <c r="I38" s="1" t="s">
        <v>19</v>
      </c>
      <c r="J38" s="1">
        <v>449.13093283360729</v>
      </c>
      <c r="K38" s="3">
        <v>42.450393069510469</v>
      </c>
      <c r="L38" s="4">
        <v>0.16617445551725141</v>
      </c>
      <c r="M38" s="3">
        <v>2.6334829746684498</v>
      </c>
      <c r="N38" s="4">
        <v>0.24905707173957051</v>
      </c>
    </row>
    <row r="39" spans="1:14" x14ac:dyDescent="0.2">
      <c r="A39">
        <v>38</v>
      </c>
      <c r="B39" s="3" t="s">
        <v>46</v>
      </c>
      <c r="C39" s="1" t="s">
        <v>15</v>
      </c>
      <c r="D39" s="1" t="s">
        <v>16</v>
      </c>
      <c r="E39" s="1" t="s">
        <v>37</v>
      </c>
      <c r="F39" s="1" t="s">
        <v>23</v>
      </c>
      <c r="G39" s="1" t="s">
        <v>14</v>
      </c>
      <c r="H39" s="1" t="s">
        <v>30</v>
      </c>
      <c r="I39" s="1" t="s">
        <v>13</v>
      </c>
      <c r="J39" s="1">
        <v>734.54360210915809</v>
      </c>
      <c r="K39" s="3">
        <v>36.148044477110183</v>
      </c>
      <c r="L39" s="4">
        <v>0.27990155171090281</v>
      </c>
      <c r="M39" s="3">
        <v>6.0080930310356884</v>
      </c>
      <c r="N39" s="4">
        <v>0.35867859413871878</v>
      </c>
    </row>
    <row r="40" spans="1:14" x14ac:dyDescent="0.2">
      <c r="A40">
        <v>39</v>
      </c>
      <c r="B40" s="3" t="s">
        <v>45</v>
      </c>
      <c r="C40" s="1" t="s">
        <v>15</v>
      </c>
      <c r="D40" s="1" t="s">
        <v>22</v>
      </c>
      <c r="E40" s="1" t="s">
        <v>37</v>
      </c>
      <c r="F40" s="1" t="s">
        <v>23</v>
      </c>
      <c r="G40" s="1" t="s">
        <v>41</v>
      </c>
      <c r="H40" s="1" t="s">
        <v>30</v>
      </c>
      <c r="I40" s="1" t="s">
        <v>19</v>
      </c>
      <c r="J40" s="1">
        <v>252.880529766411</v>
      </c>
      <c r="K40" s="3">
        <v>35.14527034142445</v>
      </c>
      <c r="L40" s="4">
        <v>0.22905363271008869</v>
      </c>
      <c r="M40" s="3">
        <v>5.622500309087072</v>
      </c>
      <c r="N40" s="4">
        <v>0.32331029713287818</v>
      </c>
    </row>
    <row r="41" spans="1:14" x14ac:dyDescent="0.2">
      <c r="A41">
        <v>40</v>
      </c>
      <c r="B41" s="3" t="s">
        <v>46</v>
      </c>
      <c r="C41" s="1" t="s">
        <v>8</v>
      </c>
      <c r="D41" s="1" t="s">
        <v>22</v>
      </c>
      <c r="E41" s="1" t="s">
        <v>17</v>
      </c>
      <c r="F41" s="1" t="s">
        <v>11</v>
      </c>
      <c r="G41" s="1" t="s">
        <v>32</v>
      </c>
      <c r="H41" s="1" t="s">
        <v>26</v>
      </c>
      <c r="I41" s="1" t="s">
        <v>13</v>
      </c>
      <c r="J41" s="1">
        <v>708.1677590396705</v>
      </c>
      <c r="K41" s="3">
        <v>36.462644721053408</v>
      </c>
      <c r="L41" s="4">
        <v>0.25577787661114959</v>
      </c>
      <c r="M41" s="3">
        <v>6.9431419019087111</v>
      </c>
      <c r="N41" s="4">
        <v>0.34656380994048908</v>
      </c>
    </row>
    <row r="42" spans="1:14" x14ac:dyDescent="0.2">
      <c r="A42">
        <v>41</v>
      </c>
      <c r="B42" s="3" t="s">
        <v>45</v>
      </c>
      <c r="C42" s="1" t="s">
        <v>40</v>
      </c>
      <c r="D42" s="1" t="s">
        <v>22</v>
      </c>
      <c r="E42" s="1" t="s">
        <v>17</v>
      </c>
      <c r="F42" s="1" t="s">
        <v>23</v>
      </c>
      <c r="G42" s="1" t="s">
        <v>14</v>
      </c>
      <c r="H42" s="1" t="s">
        <v>30</v>
      </c>
      <c r="I42" s="1" t="s">
        <v>27</v>
      </c>
      <c r="J42" s="1">
        <v>447.27848635895299</v>
      </c>
      <c r="K42" s="3">
        <v>42.957474570995288</v>
      </c>
      <c r="L42" s="4">
        <v>0.30486450852597691</v>
      </c>
      <c r="M42" s="3">
        <v>8.929450265832779</v>
      </c>
      <c r="N42" s="4">
        <v>0.41054204530787919</v>
      </c>
    </row>
    <row r="43" spans="1:14" x14ac:dyDescent="0.2">
      <c r="A43">
        <v>42</v>
      </c>
      <c r="B43" s="3" t="s">
        <v>46</v>
      </c>
      <c r="C43" s="1" t="s">
        <v>25</v>
      </c>
      <c r="D43" s="1" t="s">
        <v>16</v>
      </c>
      <c r="E43" s="1" t="s">
        <v>37</v>
      </c>
      <c r="F43" s="1" t="s">
        <v>35</v>
      </c>
      <c r="G43" s="1" t="s">
        <v>14</v>
      </c>
      <c r="H43" s="1" t="s">
        <v>26</v>
      </c>
      <c r="I43" s="1" t="s">
        <v>27</v>
      </c>
      <c r="J43" s="1">
        <v>890.46319359814106</v>
      </c>
      <c r="K43" s="3">
        <v>28.856357791851678</v>
      </c>
      <c r="L43" s="4">
        <v>0.35185508179490538</v>
      </c>
      <c r="M43" s="3">
        <v>11.157761616910481</v>
      </c>
      <c r="N43" s="4">
        <v>0.45044823315321392</v>
      </c>
    </row>
    <row r="44" spans="1:14" x14ac:dyDescent="0.2">
      <c r="A44">
        <v>43</v>
      </c>
      <c r="B44" s="3" t="s">
        <v>45</v>
      </c>
      <c r="C44" s="1" t="s">
        <v>21</v>
      </c>
      <c r="D44" s="1" t="s">
        <v>9</v>
      </c>
      <c r="E44" s="1" t="s">
        <v>29</v>
      </c>
      <c r="F44" s="1" t="s">
        <v>11</v>
      </c>
      <c r="G44" s="1" t="s">
        <v>38</v>
      </c>
      <c r="H44" s="1" t="s">
        <v>30</v>
      </c>
      <c r="I44" s="1" t="s">
        <v>27</v>
      </c>
      <c r="J44" s="1">
        <v>503.2671201808941</v>
      </c>
      <c r="K44" s="3">
        <v>26.96311664321771</v>
      </c>
      <c r="L44" s="4">
        <v>0.1810031805337412</v>
      </c>
      <c r="M44" s="3">
        <v>2.391060998990294</v>
      </c>
      <c r="N44" s="4">
        <v>0.26813506639730089</v>
      </c>
    </row>
    <row r="45" spans="1:14" x14ac:dyDescent="0.2">
      <c r="A45">
        <v>44</v>
      </c>
      <c r="B45" s="3" t="s">
        <v>46</v>
      </c>
      <c r="C45" s="1" t="s">
        <v>8</v>
      </c>
      <c r="D45" s="1" t="s">
        <v>9</v>
      </c>
      <c r="E45" s="1" t="s">
        <v>10</v>
      </c>
      <c r="F45" s="1" t="s">
        <v>35</v>
      </c>
      <c r="G45" s="1" t="s">
        <v>32</v>
      </c>
      <c r="H45" s="1" t="s">
        <v>26</v>
      </c>
      <c r="I45" s="1" t="s">
        <v>31</v>
      </c>
      <c r="J45" s="1">
        <v>421.88563910474119</v>
      </c>
      <c r="K45" s="3">
        <v>24.258495432968651</v>
      </c>
      <c r="L45" s="4">
        <v>9.9897857119795777E-2</v>
      </c>
      <c r="M45" s="3">
        <v>2.6042442148223031</v>
      </c>
      <c r="N45" s="4">
        <v>0.23379175927136131</v>
      </c>
    </row>
    <row r="46" spans="1:14" x14ac:dyDescent="0.2">
      <c r="A46">
        <v>45</v>
      </c>
      <c r="B46" s="3" t="s">
        <v>45</v>
      </c>
      <c r="C46" s="1" t="s">
        <v>15</v>
      </c>
      <c r="D46" s="1" t="s">
        <v>9</v>
      </c>
      <c r="E46" s="1" t="s">
        <v>17</v>
      </c>
      <c r="F46" s="1" t="s">
        <v>18</v>
      </c>
      <c r="G46" s="1" t="s">
        <v>24</v>
      </c>
      <c r="H46" s="1" t="s">
        <v>33</v>
      </c>
      <c r="I46" s="1" t="s">
        <v>19</v>
      </c>
      <c r="J46" s="1">
        <v>291.05760965024848</v>
      </c>
      <c r="K46" s="3">
        <v>30.21220372182901</v>
      </c>
      <c r="L46" s="4">
        <v>0.27990155171090281</v>
      </c>
      <c r="M46" s="3">
        <v>6.0288776681174978</v>
      </c>
      <c r="N46" s="4">
        <v>0.36212322494095361</v>
      </c>
    </row>
    <row r="47" spans="1:14" x14ac:dyDescent="0.2">
      <c r="A47">
        <v>46</v>
      </c>
      <c r="B47" s="3" t="s">
        <v>46</v>
      </c>
      <c r="C47" s="1" t="s">
        <v>25</v>
      </c>
      <c r="D47" s="1" t="s">
        <v>9</v>
      </c>
      <c r="E47" s="1" t="s">
        <v>10</v>
      </c>
      <c r="F47" s="1" t="s">
        <v>23</v>
      </c>
      <c r="G47" s="1" t="s">
        <v>41</v>
      </c>
      <c r="H47" s="1" t="s">
        <v>26</v>
      </c>
      <c r="I47" s="1" t="s">
        <v>13</v>
      </c>
      <c r="J47" s="1">
        <v>596.96015524763516</v>
      </c>
      <c r="K47" s="3">
        <v>32.640044751077639</v>
      </c>
      <c r="L47" s="4">
        <v>0.18251118457953991</v>
      </c>
      <c r="M47" s="3">
        <v>4.0998690570415128</v>
      </c>
      <c r="N47" s="4">
        <v>0.29718856991396142</v>
      </c>
    </row>
    <row r="48" spans="1:14" x14ac:dyDescent="0.2">
      <c r="A48">
        <v>47</v>
      </c>
      <c r="B48" s="3" t="s">
        <v>45</v>
      </c>
      <c r="C48" s="1" t="s">
        <v>15</v>
      </c>
      <c r="D48" s="1" t="s">
        <v>9</v>
      </c>
      <c r="E48" s="1" t="s">
        <v>37</v>
      </c>
      <c r="F48" s="1" t="s">
        <v>35</v>
      </c>
      <c r="G48" s="1" t="s">
        <v>14</v>
      </c>
      <c r="H48" s="1" t="s">
        <v>33</v>
      </c>
      <c r="I48" s="1" t="s">
        <v>13</v>
      </c>
      <c r="J48" s="1">
        <v>559.97758335747517</v>
      </c>
      <c r="K48" s="3">
        <v>30.116527726833709</v>
      </c>
      <c r="L48" s="4">
        <v>9.9897857119795777E-2</v>
      </c>
      <c r="M48" s="3">
        <v>4.4611863311108841</v>
      </c>
      <c r="N48" s="4">
        <v>0.28336942798927012</v>
      </c>
    </row>
    <row r="49" spans="1:14" x14ac:dyDescent="0.2">
      <c r="A49">
        <v>48</v>
      </c>
      <c r="B49" s="3" t="s">
        <v>46</v>
      </c>
      <c r="C49" s="1" t="s">
        <v>21</v>
      </c>
      <c r="D49" s="1" t="s">
        <v>22</v>
      </c>
      <c r="E49" s="1" t="s">
        <v>37</v>
      </c>
      <c r="F49" s="1" t="s">
        <v>11</v>
      </c>
      <c r="G49" s="1" t="s">
        <v>28</v>
      </c>
      <c r="H49" s="1" t="s">
        <v>12</v>
      </c>
      <c r="I49" s="1" t="s">
        <v>19</v>
      </c>
      <c r="J49" s="1">
        <v>696.81069761586082</v>
      </c>
      <c r="K49" s="3">
        <v>36.329472046171738</v>
      </c>
      <c r="L49" s="4">
        <v>0.25577787661114959</v>
      </c>
      <c r="M49" s="3">
        <v>6.9102846410024767</v>
      </c>
      <c r="N49" s="4">
        <v>0.34625154351267551</v>
      </c>
    </row>
    <row r="50" spans="1:14" x14ac:dyDescent="0.2">
      <c r="A50">
        <v>49</v>
      </c>
      <c r="B50" s="3" t="s">
        <v>45</v>
      </c>
      <c r="C50" s="1" t="s">
        <v>40</v>
      </c>
      <c r="D50" s="1" t="s">
        <v>9</v>
      </c>
      <c r="E50" s="1" t="s">
        <v>10</v>
      </c>
      <c r="F50" s="1" t="s">
        <v>18</v>
      </c>
      <c r="G50" s="1" t="s">
        <v>41</v>
      </c>
      <c r="H50" s="1" t="s">
        <v>26</v>
      </c>
      <c r="I50" s="1" t="s">
        <v>27</v>
      </c>
      <c r="J50" s="1">
        <v>606.72437794032601</v>
      </c>
      <c r="K50" s="3">
        <v>33.488511070211693</v>
      </c>
      <c r="L50" s="4">
        <v>0.18479239883959939</v>
      </c>
      <c r="M50" s="3">
        <v>4.4498966056967122</v>
      </c>
      <c r="N50" s="4">
        <v>0.30257537012267921</v>
      </c>
    </row>
    <row r="51" spans="1:14" x14ac:dyDescent="0.2">
      <c r="A51">
        <v>50</v>
      </c>
      <c r="B51" s="3" t="s">
        <v>46</v>
      </c>
      <c r="C51" s="1" t="s">
        <v>15</v>
      </c>
      <c r="D51" s="1" t="s">
        <v>22</v>
      </c>
      <c r="E51" s="1" t="s">
        <v>29</v>
      </c>
      <c r="F51" s="1" t="s">
        <v>18</v>
      </c>
      <c r="G51" s="1" t="s">
        <v>24</v>
      </c>
      <c r="H51" s="1" t="s">
        <v>30</v>
      </c>
      <c r="I51" s="1" t="s">
        <v>13</v>
      </c>
      <c r="J51" s="1">
        <v>484.28885475832197</v>
      </c>
      <c r="K51" s="3">
        <v>22.67066139610537</v>
      </c>
      <c r="L51" s="4">
        <v>9.9897857119795777E-2</v>
      </c>
      <c r="M51" s="3">
        <v>2.6334829746684498</v>
      </c>
      <c r="N51" s="4">
        <v>0.25403672103000408</v>
      </c>
    </row>
    <row r="52" spans="1:14" x14ac:dyDescent="0.2">
      <c r="A52">
        <v>51</v>
      </c>
      <c r="B52" s="3" t="s">
        <v>45</v>
      </c>
      <c r="C52" s="1" t="s">
        <v>40</v>
      </c>
      <c r="D52" s="1" t="s">
        <v>22</v>
      </c>
      <c r="E52" s="1" t="s">
        <v>10</v>
      </c>
      <c r="F52" s="1" t="s">
        <v>11</v>
      </c>
      <c r="G52" s="1" t="s">
        <v>32</v>
      </c>
      <c r="H52" s="1" t="s">
        <v>30</v>
      </c>
      <c r="I52" s="1" t="s">
        <v>31</v>
      </c>
      <c r="J52" s="1">
        <v>504.65458741369969</v>
      </c>
      <c r="K52" s="3">
        <v>42.450393069510469</v>
      </c>
      <c r="L52" s="4">
        <v>0.27990155171090281</v>
      </c>
      <c r="M52" s="3">
        <v>6.5150154200946098</v>
      </c>
      <c r="N52" s="4">
        <v>0.3718495870650842</v>
      </c>
    </row>
    <row r="53" spans="1:14" x14ac:dyDescent="0.2">
      <c r="A53">
        <v>52</v>
      </c>
      <c r="B53" s="3" t="s">
        <v>46</v>
      </c>
      <c r="C53" s="1" t="s">
        <v>8</v>
      </c>
      <c r="D53" s="1" t="s">
        <v>16</v>
      </c>
      <c r="E53" s="1" t="s">
        <v>17</v>
      </c>
      <c r="F53" s="1" t="s">
        <v>23</v>
      </c>
      <c r="G53" s="1" t="s">
        <v>24</v>
      </c>
      <c r="H53" s="1" t="s">
        <v>26</v>
      </c>
      <c r="I53" s="1" t="s">
        <v>31</v>
      </c>
      <c r="J53" s="1">
        <v>496.06702576891882</v>
      </c>
      <c r="K53" s="3">
        <v>26.6797836620513</v>
      </c>
      <c r="L53" s="4">
        <v>0.17917733206862821</v>
      </c>
      <c r="M53" s="3">
        <v>2.2397970835702168</v>
      </c>
      <c r="N53" s="4">
        <v>0.26525404584659262</v>
      </c>
    </row>
    <row r="54" spans="1:14" x14ac:dyDescent="0.2">
      <c r="A54">
        <v>53</v>
      </c>
      <c r="B54" s="3" t="s">
        <v>45</v>
      </c>
      <c r="C54" s="1" t="s">
        <v>8</v>
      </c>
      <c r="D54" s="1" t="s">
        <v>16</v>
      </c>
      <c r="E54" s="1" t="s">
        <v>17</v>
      </c>
      <c r="F54" s="1" t="s">
        <v>23</v>
      </c>
      <c r="G54" s="1" t="s">
        <v>34</v>
      </c>
      <c r="H54" s="1" t="s">
        <v>33</v>
      </c>
      <c r="I54" s="1" t="s">
        <v>31</v>
      </c>
      <c r="J54" s="1">
        <v>569.036813905543</v>
      </c>
      <c r="K54" s="3">
        <v>37.510906147376723</v>
      </c>
      <c r="L54" s="4">
        <v>0.16617445551725141</v>
      </c>
      <c r="M54" s="3">
        <v>4.5019279208872431</v>
      </c>
      <c r="N54" s="4">
        <v>0.28728976709457338</v>
      </c>
    </row>
    <row r="55" spans="1:14" x14ac:dyDescent="0.2">
      <c r="A55">
        <v>54</v>
      </c>
      <c r="B55" s="3" t="s">
        <v>46</v>
      </c>
      <c r="C55" s="1" t="s">
        <v>8</v>
      </c>
      <c r="D55" s="1" t="s">
        <v>9</v>
      </c>
      <c r="E55" s="1" t="s">
        <v>17</v>
      </c>
      <c r="F55" s="1" t="s">
        <v>11</v>
      </c>
      <c r="G55" s="1" t="s">
        <v>34</v>
      </c>
      <c r="H55" s="1" t="s">
        <v>33</v>
      </c>
      <c r="I55" s="1" t="s">
        <v>13</v>
      </c>
      <c r="J55" s="1">
        <v>523.01127462814736</v>
      </c>
      <c r="K55" s="3">
        <v>21.014939592383691</v>
      </c>
      <c r="L55" s="4">
        <v>0.27131122626152698</v>
      </c>
      <c r="M55" s="3">
        <v>7.5553536437970177</v>
      </c>
      <c r="N55" s="4">
        <v>0.35683679596408208</v>
      </c>
    </row>
    <row r="56" spans="1:14" x14ac:dyDescent="0.2">
      <c r="A56">
        <v>55</v>
      </c>
      <c r="B56" s="3" t="s">
        <v>45</v>
      </c>
      <c r="C56" s="1" t="s">
        <v>15</v>
      </c>
      <c r="D56" s="1" t="s">
        <v>9</v>
      </c>
      <c r="E56" s="1" t="s">
        <v>17</v>
      </c>
      <c r="F56" s="1" t="s">
        <v>11</v>
      </c>
      <c r="G56" s="1" t="s">
        <v>36</v>
      </c>
      <c r="H56" s="1" t="s">
        <v>30</v>
      </c>
      <c r="I56" s="1" t="s">
        <v>31</v>
      </c>
      <c r="J56" s="1">
        <v>438.67524693903368</v>
      </c>
      <c r="K56" s="3">
        <v>25.659829377999021</v>
      </c>
      <c r="L56" s="4">
        <v>0.16617445551725141</v>
      </c>
      <c r="M56" s="3">
        <v>2.6334829746684498</v>
      </c>
      <c r="N56" s="4">
        <v>0.24060566113363149</v>
      </c>
    </row>
    <row r="57" spans="1:14" x14ac:dyDescent="0.2">
      <c r="A57">
        <v>56</v>
      </c>
      <c r="B57" s="3" t="s">
        <v>46</v>
      </c>
      <c r="C57" s="1" t="s">
        <v>21</v>
      </c>
      <c r="D57" s="1" t="s">
        <v>22</v>
      </c>
      <c r="E57" s="1" t="s">
        <v>17</v>
      </c>
      <c r="F57" s="1" t="s">
        <v>11</v>
      </c>
      <c r="G57" s="1" t="s">
        <v>36</v>
      </c>
      <c r="H57" s="1" t="s">
        <v>33</v>
      </c>
      <c r="I57" s="1" t="s">
        <v>27</v>
      </c>
      <c r="J57" s="1">
        <v>830.13369852249514</v>
      </c>
      <c r="K57" s="3">
        <v>42.819613509869228</v>
      </c>
      <c r="L57" s="4">
        <v>0.28372444382937562</v>
      </c>
      <c r="M57" s="3">
        <v>8.3742832701451295</v>
      </c>
      <c r="N57" s="4">
        <v>0.39777191437161191</v>
      </c>
    </row>
    <row r="58" spans="1:14" x14ac:dyDescent="0.2">
      <c r="A58">
        <v>57</v>
      </c>
      <c r="B58" s="3" t="s">
        <v>45</v>
      </c>
      <c r="C58" s="1" t="s">
        <v>25</v>
      </c>
      <c r="D58" s="1" t="s">
        <v>16</v>
      </c>
      <c r="E58" s="1" t="s">
        <v>10</v>
      </c>
      <c r="F58" s="1" t="s">
        <v>11</v>
      </c>
      <c r="G58" s="1" t="s">
        <v>28</v>
      </c>
      <c r="H58" s="1" t="s">
        <v>12</v>
      </c>
      <c r="I58" s="1" t="s">
        <v>19</v>
      </c>
      <c r="J58" s="1">
        <v>497.81317760107709</v>
      </c>
      <c r="K58" s="3">
        <v>28.213310860324128</v>
      </c>
      <c r="L58" s="4">
        <v>0.23905291654922339</v>
      </c>
      <c r="M58" s="3">
        <v>5.7331964921936969</v>
      </c>
      <c r="N58" s="4">
        <v>0.33006229745372762</v>
      </c>
    </row>
    <row r="59" spans="1:14" x14ac:dyDescent="0.2">
      <c r="A59">
        <v>58</v>
      </c>
      <c r="B59" s="3" t="s">
        <v>46</v>
      </c>
      <c r="C59" s="1" t="s">
        <v>21</v>
      </c>
      <c r="D59" s="1" t="s">
        <v>16</v>
      </c>
      <c r="E59" s="1" t="s">
        <v>17</v>
      </c>
      <c r="F59" s="1" t="s">
        <v>23</v>
      </c>
      <c r="G59" s="1" t="s">
        <v>41</v>
      </c>
      <c r="H59" s="1" t="s">
        <v>33</v>
      </c>
      <c r="I59" s="1" t="s">
        <v>19</v>
      </c>
      <c r="J59" s="1">
        <v>375.22752388249648</v>
      </c>
      <c r="K59" s="3">
        <v>28.856357791851678</v>
      </c>
      <c r="L59" s="4">
        <v>0.18491415701193711</v>
      </c>
      <c r="M59" s="3">
        <v>4.0998690570415128</v>
      </c>
      <c r="N59" s="4">
        <v>0.27643788341618669</v>
      </c>
    </row>
    <row r="60" spans="1:14" x14ac:dyDescent="0.2">
      <c r="A60">
        <v>59</v>
      </c>
      <c r="B60" s="3" t="s">
        <v>45</v>
      </c>
      <c r="C60" s="1" t="s">
        <v>25</v>
      </c>
      <c r="D60" s="1" t="s">
        <v>22</v>
      </c>
      <c r="E60" s="1" t="s">
        <v>29</v>
      </c>
      <c r="F60" s="1" t="s">
        <v>11</v>
      </c>
      <c r="G60" s="1" t="s">
        <v>38</v>
      </c>
      <c r="H60" s="1" t="s">
        <v>33</v>
      </c>
      <c r="I60" s="1" t="s">
        <v>31</v>
      </c>
      <c r="J60" s="1">
        <v>523.01127462814736</v>
      </c>
      <c r="K60" s="3">
        <v>32.509503541037532</v>
      </c>
      <c r="L60" s="4">
        <v>0.18491415701193711</v>
      </c>
      <c r="M60" s="3">
        <v>3.9722661653266131</v>
      </c>
      <c r="N60" s="4">
        <v>0.2743413460545816</v>
      </c>
    </row>
    <row r="61" spans="1:14" x14ac:dyDescent="0.2">
      <c r="A61">
        <v>60</v>
      </c>
      <c r="B61" s="3" t="s">
        <v>46</v>
      </c>
      <c r="C61" s="1" t="s">
        <v>40</v>
      </c>
      <c r="D61" s="1" t="s">
        <v>9</v>
      </c>
      <c r="E61" s="1" t="s">
        <v>10</v>
      </c>
      <c r="F61" s="1" t="s">
        <v>18</v>
      </c>
      <c r="G61" s="1" t="s">
        <v>36</v>
      </c>
      <c r="H61" s="1" t="s">
        <v>26</v>
      </c>
      <c r="I61" s="1" t="s">
        <v>31</v>
      </c>
      <c r="J61" s="1">
        <v>504.65458741369969</v>
      </c>
      <c r="K61" s="3">
        <v>36.13905882520546</v>
      </c>
      <c r="L61" s="4">
        <v>0.2498381806947613</v>
      </c>
      <c r="M61" s="3">
        <v>6.4232297561777791</v>
      </c>
      <c r="N61" s="4">
        <v>0.34042130162395873</v>
      </c>
    </row>
    <row r="62" spans="1:14" x14ac:dyDescent="0.2">
      <c r="A62">
        <v>61</v>
      </c>
      <c r="B62" s="3" t="s">
        <v>45</v>
      </c>
      <c r="C62" s="1" t="s">
        <v>15</v>
      </c>
      <c r="D62" s="1" t="s">
        <v>16</v>
      </c>
      <c r="E62" s="1" t="s">
        <v>17</v>
      </c>
      <c r="F62" s="1" t="s">
        <v>18</v>
      </c>
      <c r="G62" s="1" t="s">
        <v>20</v>
      </c>
      <c r="H62" s="1" t="s">
        <v>12</v>
      </c>
      <c r="I62" s="1" t="s">
        <v>19</v>
      </c>
      <c r="J62" s="1">
        <v>319.56344705841639</v>
      </c>
      <c r="K62" s="3">
        <v>42.863547025446572</v>
      </c>
      <c r="L62" s="4">
        <v>9.9897857119795777E-2</v>
      </c>
      <c r="M62" s="3">
        <v>2.6042442148223031</v>
      </c>
      <c r="N62" s="4">
        <v>0.19223505408993111</v>
      </c>
    </row>
    <row r="63" spans="1:14" x14ac:dyDescent="0.2">
      <c r="A63">
        <v>62</v>
      </c>
      <c r="B63" s="3" t="s">
        <v>46</v>
      </c>
      <c r="C63" s="1" t="s">
        <v>40</v>
      </c>
      <c r="D63" s="1" t="s">
        <v>16</v>
      </c>
      <c r="E63" s="1" t="s">
        <v>37</v>
      </c>
      <c r="F63" s="1" t="s">
        <v>18</v>
      </c>
      <c r="G63" s="1" t="s">
        <v>36</v>
      </c>
      <c r="H63" s="1" t="s">
        <v>33</v>
      </c>
      <c r="I63" s="1" t="s">
        <v>31</v>
      </c>
      <c r="J63" s="1">
        <v>619.41733832886609</v>
      </c>
      <c r="K63" s="3">
        <v>34.543963455210843</v>
      </c>
      <c r="L63" s="4">
        <v>0.22905363271008869</v>
      </c>
      <c r="M63" s="3">
        <v>5.622500309087072</v>
      </c>
      <c r="N63" s="4">
        <v>0.32266433225341751</v>
      </c>
    </row>
    <row r="64" spans="1:14" x14ac:dyDescent="0.2">
      <c r="A64">
        <v>63</v>
      </c>
      <c r="B64" s="3" t="s">
        <v>45</v>
      </c>
      <c r="C64" s="1" t="s">
        <v>40</v>
      </c>
      <c r="D64" s="1" t="s">
        <v>9</v>
      </c>
      <c r="E64" s="1" t="s">
        <v>37</v>
      </c>
      <c r="F64" s="1" t="s">
        <v>35</v>
      </c>
      <c r="G64" s="1" t="s">
        <v>38</v>
      </c>
      <c r="H64" s="1" t="s">
        <v>26</v>
      </c>
      <c r="I64" s="1" t="s">
        <v>19</v>
      </c>
      <c r="J64" s="1">
        <v>305.47024795509333</v>
      </c>
      <c r="K64" s="3">
        <v>20.833658043879868</v>
      </c>
      <c r="L64" s="4">
        <v>9.9897857119795777E-2</v>
      </c>
      <c r="M64" s="3">
        <v>2.6042442148223031</v>
      </c>
      <c r="N64" s="4">
        <v>0.18679294537118299</v>
      </c>
    </row>
    <row r="65" spans="1:14" x14ac:dyDescent="0.2">
      <c r="A65">
        <v>64</v>
      </c>
      <c r="B65" s="3" t="s">
        <v>46</v>
      </c>
      <c r="C65" s="1" t="s">
        <v>8</v>
      </c>
      <c r="D65" s="1" t="s">
        <v>22</v>
      </c>
      <c r="E65" s="1" t="s">
        <v>37</v>
      </c>
      <c r="F65" s="1" t="s">
        <v>18</v>
      </c>
      <c r="G65" s="1" t="s">
        <v>28</v>
      </c>
      <c r="H65" s="1" t="s">
        <v>12</v>
      </c>
      <c r="I65" s="1" t="s">
        <v>31</v>
      </c>
      <c r="J65" s="1">
        <v>521.92242249612491</v>
      </c>
      <c r="K65" s="3">
        <v>21.014939592383691</v>
      </c>
      <c r="L65" s="4">
        <v>0.22561918398743461</v>
      </c>
      <c r="M65" s="3">
        <v>4.7441648170384667</v>
      </c>
      <c r="N65" s="4">
        <v>0.31044692368482418</v>
      </c>
    </row>
    <row r="66" spans="1:14" x14ac:dyDescent="0.2">
      <c r="A66">
        <v>65</v>
      </c>
      <c r="B66" s="3" t="s">
        <v>45</v>
      </c>
      <c r="C66" s="1" t="s">
        <v>21</v>
      </c>
      <c r="D66" s="1" t="s">
        <v>9</v>
      </c>
      <c r="E66" s="1" t="s">
        <v>29</v>
      </c>
      <c r="F66" s="1" t="s">
        <v>11</v>
      </c>
      <c r="G66" s="1" t="s">
        <v>32</v>
      </c>
      <c r="H66" s="1" t="s">
        <v>26</v>
      </c>
      <c r="I66" s="1" t="s">
        <v>27</v>
      </c>
      <c r="J66" s="1">
        <v>473.37922936466907</v>
      </c>
      <c r="K66" s="3">
        <v>25.369547601790899</v>
      </c>
      <c r="L66" s="4">
        <v>7.3005509594202878E-2</v>
      </c>
      <c r="M66" s="3">
        <v>2.750715816324262</v>
      </c>
      <c r="N66" s="4">
        <v>0.25202637409654721</v>
      </c>
    </row>
    <row r="67" spans="1:14" x14ac:dyDescent="0.2">
      <c r="A67">
        <v>66</v>
      </c>
      <c r="B67" s="3" t="s">
        <v>46</v>
      </c>
      <c r="C67" s="1" t="s">
        <v>8</v>
      </c>
      <c r="D67" s="1" t="s">
        <v>9</v>
      </c>
      <c r="E67" s="1" t="s">
        <v>10</v>
      </c>
      <c r="F67" s="1" t="s">
        <v>18</v>
      </c>
      <c r="G67" s="1" t="s">
        <v>20</v>
      </c>
      <c r="H67" s="1" t="s">
        <v>26</v>
      </c>
      <c r="I67" s="1" t="s">
        <v>13</v>
      </c>
      <c r="J67" s="1">
        <v>619.41733832886609</v>
      </c>
      <c r="K67" s="3">
        <v>37.510906147376723</v>
      </c>
      <c r="L67" s="4">
        <v>0.27990155171090281</v>
      </c>
      <c r="M67" s="3">
        <v>6.4350845115919242</v>
      </c>
      <c r="N67" s="4">
        <v>0.37123395995440062</v>
      </c>
    </row>
    <row r="68" spans="1:14" x14ac:dyDescent="0.2">
      <c r="A68">
        <v>67</v>
      </c>
      <c r="B68" s="3" t="s">
        <v>45</v>
      </c>
      <c r="C68" s="1" t="s">
        <v>15</v>
      </c>
      <c r="D68" s="1" t="s">
        <v>22</v>
      </c>
      <c r="E68" s="1" t="s">
        <v>10</v>
      </c>
      <c r="F68" s="1" t="s">
        <v>35</v>
      </c>
      <c r="G68" s="1" t="s">
        <v>14</v>
      </c>
      <c r="H68" s="1" t="s">
        <v>12</v>
      </c>
      <c r="I68" s="1" t="s">
        <v>19</v>
      </c>
      <c r="J68" s="1">
        <v>659.36358432663053</v>
      </c>
      <c r="K68" s="3">
        <v>35.629086509343651</v>
      </c>
      <c r="L68" s="4">
        <v>0.24660854919634351</v>
      </c>
      <c r="M68" s="3">
        <v>5.7681308978786143</v>
      </c>
      <c r="N68" s="4">
        <v>0.33292245175206381</v>
      </c>
    </row>
    <row r="69" spans="1:14" x14ac:dyDescent="0.2">
      <c r="A69">
        <v>68</v>
      </c>
      <c r="B69" s="3" t="s">
        <v>46</v>
      </c>
      <c r="C69" s="1" t="s">
        <v>40</v>
      </c>
      <c r="D69" s="1" t="s">
        <v>22</v>
      </c>
      <c r="E69" s="1" t="s">
        <v>29</v>
      </c>
      <c r="F69" s="1" t="s">
        <v>23</v>
      </c>
      <c r="G69" s="1" t="s">
        <v>32</v>
      </c>
      <c r="H69" s="1" t="s">
        <v>33</v>
      </c>
      <c r="I69" s="1" t="s">
        <v>19</v>
      </c>
      <c r="J69" s="1">
        <v>648.04278931605404</v>
      </c>
      <c r="K69" s="3">
        <v>35.349709305309297</v>
      </c>
      <c r="L69" s="4">
        <v>0.23270681750057659</v>
      </c>
      <c r="M69" s="3">
        <v>5.6646280239591844</v>
      </c>
      <c r="N69" s="4">
        <v>0.32581869835967092</v>
      </c>
    </row>
    <row r="70" spans="1:14" x14ac:dyDescent="0.2">
      <c r="A70">
        <v>69</v>
      </c>
      <c r="B70" s="3" t="s">
        <v>45</v>
      </c>
      <c r="C70" s="1" t="s">
        <v>8</v>
      </c>
      <c r="D70" s="1" t="s">
        <v>9</v>
      </c>
      <c r="E70" s="1" t="s">
        <v>17</v>
      </c>
      <c r="F70" s="1" t="s">
        <v>11</v>
      </c>
      <c r="G70" s="1" t="s">
        <v>28</v>
      </c>
      <c r="H70" s="1" t="s">
        <v>26</v>
      </c>
      <c r="I70" s="1" t="s">
        <v>13</v>
      </c>
      <c r="J70" s="1">
        <v>608.0353746788893</v>
      </c>
      <c r="K70" s="3">
        <v>33.594994608612112</v>
      </c>
      <c r="L70" s="4">
        <v>0.18491415701193711</v>
      </c>
      <c r="M70" s="3">
        <v>4.4611863311108841</v>
      </c>
      <c r="N70" s="4">
        <v>0.30329966544333942</v>
      </c>
    </row>
    <row r="71" spans="1:14" x14ac:dyDescent="0.2">
      <c r="A71">
        <v>70</v>
      </c>
      <c r="B71" s="3" t="s">
        <v>46</v>
      </c>
      <c r="C71" s="1" t="s">
        <v>8</v>
      </c>
      <c r="D71" s="1" t="s">
        <v>16</v>
      </c>
      <c r="E71" s="1" t="s">
        <v>29</v>
      </c>
      <c r="F71" s="1" t="s">
        <v>11</v>
      </c>
      <c r="G71" s="1" t="s">
        <v>32</v>
      </c>
      <c r="H71" s="1" t="s">
        <v>30</v>
      </c>
      <c r="I71" s="1" t="s">
        <v>31</v>
      </c>
      <c r="J71" s="1">
        <v>362.0806959925111</v>
      </c>
      <c r="K71" s="3">
        <v>21.830429874465541</v>
      </c>
      <c r="L71" s="4">
        <v>9.9897857119795777E-2</v>
      </c>
      <c r="M71" s="3">
        <v>2.6334829746684498</v>
      </c>
      <c r="N71" s="4">
        <v>0.20414723507989471</v>
      </c>
    </row>
    <row r="72" spans="1:14" x14ac:dyDescent="0.2">
      <c r="A72">
        <v>71</v>
      </c>
      <c r="B72" s="3" t="s">
        <v>45</v>
      </c>
      <c r="C72" s="1" t="s">
        <v>40</v>
      </c>
      <c r="D72" s="1" t="s">
        <v>9</v>
      </c>
      <c r="E72" s="1" t="s">
        <v>37</v>
      </c>
      <c r="F72" s="1" t="s">
        <v>23</v>
      </c>
      <c r="G72" s="1" t="s">
        <v>39</v>
      </c>
      <c r="H72" s="1" t="s">
        <v>30</v>
      </c>
      <c r="I72" s="1" t="s">
        <v>27</v>
      </c>
      <c r="J72" s="1">
        <v>573.24211385453748</v>
      </c>
      <c r="K72" s="3">
        <v>31.780339128994552</v>
      </c>
      <c r="L72" s="4">
        <v>0.17917733206862821</v>
      </c>
      <c r="M72" s="3">
        <v>4.5020717030418531</v>
      </c>
      <c r="N72" s="4">
        <v>0.28948886558907888</v>
      </c>
    </row>
    <row r="73" spans="1:14" x14ac:dyDescent="0.2">
      <c r="A73">
        <v>72</v>
      </c>
      <c r="B73" s="3" t="s">
        <v>46</v>
      </c>
      <c r="C73" s="1" t="s">
        <v>40</v>
      </c>
      <c r="D73" s="1" t="s">
        <v>16</v>
      </c>
      <c r="E73" s="1" t="s">
        <v>10</v>
      </c>
      <c r="F73" s="1" t="s">
        <v>23</v>
      </c>
      <c r="G73" s="1" t="s">
        <v>28</v>
      </c>
      <c r="H73" s="1" t="s">
        <v>33</v>
      </c>
      <c r="I73" s="1" t="s">
        <v>31</v>
      </c>
      <c r="J73" s="1">
        <v>551.57500310812304</v>
      </c>
      <c r="K73" s="3">
        <v>29.002436397815529</v>
      </c>
      <c r="L73" s="4">
        <v>0.18491415701193711</v>
      </c>
      <c r="M73" s="3">
        <v>4.4498966056967122</v>
      </c>
      <c r="N73" s="4">
        <v>0.28054417581680913</v>
      </c>
    </row>
    <row r="74" spans="1:14" x14ac:dyDescent="0.2">
      <c r="A74">
        <v>73</v>
      </c>
      <c r="B74" s="3" t="s">
        <v>45</v>
      </c>
      <c r="C74" s="1" t="s">
        <v>8</v>
      </c>
      <c r="D74" s="1" t="s">
        <v>9</v>
      </c>
      <c r="E74" s="1" t="s">
        <v>37</v>
      </c>
      <c r="F74" s="1" t="s">
        <v>35</v>
      </c>
      <c r="G74" s="1" t="s">
        <v>39</v>
      </c>
      <c r="H74" s="1" t="s">
        <v>33</v>
      </c>
      <c r="I74" s="1" t="s">
        <v>19</v>
      </c>
      <c r="J74" s="1">
        <v>581.24124671152902</v>
      </c>
      <c r="K74" s="3">
        <v>32.124851019620138</v>
      </c>
      <c r="L74" s="4">
        <v>0.1810031805337412</v>
      </c>
      <c r="M74" s="3">
        <v>4.5580608009335544</v>
      </c>
      <c r="N74" s="4">
        <v>0.29284631491392171</v>
      </c>
    </row>
    <row r="75" spans="1:14" x14ac:dyDescent="0.2">
      <c r="A75">
        <v>74</v>
      </c>
      <c r="B75" s="3" t="s">
        <v>46</v>
      </c>
      <c r="C75" s="1" t="s">
        <v>21</v>
      </c>
      <c r="D75" s="1" t="s">
        <v>22</v>
      </c>
      <c r="E75" s="1" t="s">
        <v>37</v>
      </c>
      <c r="F75" s="1" t="s">
        <v>18</v>
      </c>
      <c r="G75" s="1" t="s">
        <v>36</v>
      </c>
      <c r="H75" s="1" t="s">
        <v>12</v>
      </c>
      <c r="I75" s="1" t="s">
        <v>19</v>
      </c>
      <c r="J75" s="1">
        <v>551.57500310812304</v>
      </c>
      <c r="K75" s="3">
        <v>39.870098609562831</v>
      </c>
      <c r="L75" s="4">
        <v>9.9897857119795777E-2</v>
      </c>
      <c r="M75" s="3">
        <v>2.6334829746684498</v>
      </c>
      <c r="N75" s="4">
        <v>0.20187766616909419</v>
      </c>
    </row>
    <row r="76" spans="1:14" x14ac:dyDescent="0.2">
      <c r="A76">
        <v>75</v>
      </c>
      <c r="B76" s="3" t="s">
        <v>45</v>
      </c>
      <c r="C76" s="1" t="s">
        <v>25</v>
      </c>
      <c r="D76" s="1" t="s">
        <v>9</v>
      </c>
      <c r="E76" s="1" t="s">
        <v>37</v>
      </c>
      <c r="F76" s="1" t="s">
        <v>23</v>
      </c>
      <c r="G76" s="1" t="s">
        <v>24</v>
      </c>
      <c r="H76" s="1" t="s">
        <v>26</v>
      </c>
      <c r="I76" s="1" t="s">
        <v>27</v>
      </c>
      <c r="J76" s="1">
        <v>545.77266574920179</v>
      </c>
      <c r="K76" s="3">
        <v>28.61134162948003</v>
      </c>
      <c r="L76" s="4">
        <v>9.9897857119795777E-2</v>
      </c>
      <c r="M76" s="3">
        <v>2.391060998990294</v>
      </c>
      <c r="N76" s="4">
        <v>0.2248782794162171</v>
      </c>
    </row>
    <row r="77" spans="1:14" x14ac:dyDescent="0.2">
      <c r="A77">
        <v>76</v>
      </c>
      <c r="B77" s="3" t="s">
        <v>46</v>
      </c>
      <c r="C77" s="1" t="s">
        <v>25</v>
      </c>
      <c r="D77" s="1" t="s">
        <v>16</v>
      </c>
      <c r="E77" s="1" t="s">
        <v>10</v>
      </c>
      <c r="F77" s="1" t="s">
        <v>23</v>
      </c>
      <c r="G77" s="1" t="s">
        <v>28</v>
      </c>
      <c r="H77" s="1" t="s">
        <v>30</v>
      </c>
      <c r="I77" s="1" t="s">
        <v>19</v>
      </c>
      <c r="J77" s="1">
        <v>403.40831801853841</v>
      </c>
      <c r="K77" s="3">
        <v>22.71292327512996</v>
      </c>
      <c r="L77" s="4">
        <v>7.3005509594202878E-2</v>
      </c>
      <c r="M77" s="3">
        <v>2.2397970835702168</v>
      </c>
      <c r="N77" s="4">
        <v>0.22107462398711211</v>
      </c>
    </row>
    <row r="78" spans="1:14" x14ac:dyDescent="0.2">
      <c r="A78">
        <v>77</v>
      </c>
      <c r="B78" s="3" t="s">
        <v>45</v>
      </c>
      <c r="C78" s="1" t="s">
        <v>8</v>
      </c>
      <c r="D78" s="1" t="s">
        <v>22</v>
      </c>
      <c r="E78" s="1" t="s">
        <v>29</v>
      </c>
      <c r="F78" s="1" t="s">
        <v>23</v>
      </c>
      <c r="G78" s="1" t="s">
        <v>41</v>
      </c>
      <c r="H78" s="1" t="s">
        <v>26</v>
      </c>
      <c r="I78" s="1" t="s">
        <v>31</v>
      </c>
      <c r="J78" s="1">
        <v>886.1339798802187</v>
      </c>
      <c r="K78" s="3">
        <v>21.380953935177011</v>
      </c>
      <c r="L78" s="4">
        <v>9.9897857119795777E-2</v>
      </c>
      <c r="M78" s="3">
        <v>2.6334829746684498</v>
      </c>
      <c r="N78" s="4">
        <v>0.19529177275776979</v>
      </c>
    </row>
    <row r="79" spans="1:14" x14ac:dyDescent="0.2">
      <c r="A79">
        <v>78</v>
      </c>
      <c r="B79" s="3" t="s">
        <v>46</v>
      </c>
      <c r="C79" s="1" t="s">
        <v>40</v>
      </c>
      <c r="D79" s="1" t="s">
        <v>9</v>
      </c>
      <c r="E79" s="1" t="s">
        <v>29</v>
      </c>
      <c r="F79" s="1" t="s">
        <v>11</v>
      </c>
      <c r="G79" s="1" t="s">
        <v>32</v>
      </c>
      <c r="H79" s="1" t="s">
        <v>12</v>
      </c>
      <c r="I79" s="1" t="s">
        <v>13</v>
      </c>
      <c r="J79" s="1">
        <v>726.81693567394757</v>
      </c>
      <c r="K79" s="3">
        <v>42.328424856528947</v>
      </c>
      <c r="L79" s="4">
        <v>9.9897857119795777E-2</v>
      </c>
      <c r="M79" s="3">
        <v>2.750715816324262</v>
      </c>
      <c r="N79" s="4">
        <v>0.25414415926475448</v>
      </c>
    </row>
    <row r="80" spans="1:14" x14ac:dyDescent="0.2">
      <c r="A80">
        <v>79</v>
      </c>
      <c r="B80" s="3" t="s">
        <v>45</v>
      </c>
      <c r="C80" s="1" t="s">
        <v>15</v>
      </c>
      <c r="D80" s="1" t="s">
        <v>9</v>
      </c>
      <c r="E80" s="1" t="s">
        <v>10</v>
      </c>
      <c r="F80" s="1" t="s">
        <v>11</v>
      </c>
      <c r="G80" s="1" t="s">
        <v>36</v>
      </c>
      <c r="H80" s="1" t="s">
        <v>12</v>
      </c>
      <c r="I80" s="1" t="s">
        <v>13</v>
      </c>
      <c r="J80" s="1">
        <v>886.1339798802187</v>
      </c>
      <c r="K80" s="3">
        <v>28.856357791851678</v>
      </c>
      <c r="L80" s="4">
        <v>0.35185508179490538</v>
      </c>
      <c r="M80" s="3">
        <v>9.1214958497639742</v>
      </c>
      <c r="N80" s="4">
        <v>0.41063671974599147</v>
      </c>
    </row>
    <row r="81" spans="1:14" x14ac:dyDescent="0.2">
      <c r="A81">
        <v>80</v>
      </c>
      <c r="B81" s="3" t="s">
        <v>46</v>
      </c>
      <c r="C81" s="1" t="s">
        <v>40</v>
      </c>
      <c r="D81" s="1" t="s">
        <v>9</v>
      </c>
      <c r="E81" s="1" t="s">
        <v>29</v>
      </c>
      <c r="F81" s="1" t="s">
        <v>11</v>
      </c>
      <c r="G81" s="1" t="s">
        <v>34</v>
      </c>
      <c r="H81" s="1" t="s">
        <v>33</v>
      </c>
      <c r="I81" s="1" t="s">
        <v>31</v>
      </c>
      <c r="J81" s="1">
        <v>664.15565877204904</v>
      </c>
      <c r="K81" s="3">
        <v>35.712204079351267</v>
      </c>
      <c r="L81" s="4">
        <v>0.24660854919634351</v>
      </c>
      <c r="M81" s="3">
        <v>6.0080930310356884</v>
      </c>
      <c r="N81" s="4">
        <v>0.33781935185684459</v>
      </c>
    </row>
    <row r="82" spans="1:14" x14ac:dyDescent="0.2">
      <c r="A82">
        <v>81</v>
      </c>
      <c r="B82" s="3" t="s">
        <v>45</v>
      </c>
      <c r="C82" s="1" t="s">
        <v>25</v>
      </c>
      <c r="D82" s="1" t="s">
        <v>22</v>
      </c>
      <c r="E82" s="1" t="s">
        <v>37</v>
      </c>
      <c r="F82" s="1" t="s">
        <v>23</v>
      </c>
      <c r="G82" s="1" t="s">
        <v>32</v>
      </c>
      <c r="H82" s="1" t="s">
        <v>33</v>
      </c>
      <c r="I82" s="1" t="s">
        <v>19</v>
      </c>
      <c r="J82" s="1">
        <v>558.42480133446179</v>
      </c>
      <c r="K82" s="3">
        <v>22.71292327512996</v>
      </c>
      <c r="L82" s="4">
        <v>9.9897857119795777E-2</v>
      </c>
      <c r="M82" s="3">
        <v>4.4611863311108841</v>
      </c>
      <c r="N82" s="4">
        <v>0.28215109754040218</v>
      </c>
    </row>
    <row r="83" spans="1:14" x14ac:dyDescent="0.2">
      <c r="A83">
        <v>82</v>
      </c>
      <c r="B83" s="3" t="s">
        <v>46</v>
      </c>
      <c r="C83" s="1" t="s">
        <v>21</v>
      </c>
      <c r="D83" s="1" t="s">
        <v>22</v>
      </c>
      <c r="E83" s="1" t="s">
        <v>29</v>
      </c>
      <c r="F83" s="1" t="s">
        <v>23</v>
      </c>
      <c r="G83" s="1" t="s">
        <v>39</v>
      </c>
      <c r="H83" s="1" t="s">
        <v>30</v>
      </c>
      <c r="I83" s="1" t="s">
        <v>19</v>
      </c>
      <c r="J83" s="1">
        <v>569.036813905543</v>
      </c>
      <c r="K83" s="3">
        <v>42.863547025446572</v>
      </c>
      <c r="L83" s="4">
        <v>9.9897857119795777E-2</v>
      </c>
      <c r="M83" s="3">
        <v>4.5019279208872431</v>
      </c>
      <c r="N83" s="4">
        <v>0.28620642158906862</v>
      </c>
    </row>
    <row r="84" spans="1:14" x14ac:dyDescent="0.2">
      <c r="A84">
        <v>83</v>
      </c>
      <c r="B84" s="3" t="s">
        <v>45</v>
      </c>
      <c r="C84" s="1" t="s">
        <v>40</v>
      </c>
      <c r="D84" s="1" t="s">
        <v>22</v>
      </c>
      <c r="E84" s="1" t="s">
        <v>37</v>
      </c>
      <c r="F84" s="1" t="s">
        <v>35</v>
      </c>
      <c r="G84" s="1" t="s">
        <v>24</v>
      </c>
      <c r="H84" s="1" t="s">
        <v>26</v>
      </c>
      <c r="I84" s="1" t="s">
        <v>31</v>
      </c>
      <c r="J84" s="1">
        <v>252.880529766411</v>
      </c>
      <c r="K84" s="3">
        <v>34.233542912614041</v>
      </c>
      <c r="L84" s="4">
        <v>0.22905363271008869</v>
      </c>
      <c r="M84" s="3">
        <v>5.4069272717344461</v>
      </c>
      <c r="N84" s="4">
        <v>0.31094851703248888</v>
      </c>
    </row>
    <row r="85" spans="1:14" x14ac:dyDescent="0.2">
      <c r="A85">
        <v>84</v>
      </c>
      <c r="B85" s="3" t="s">
        <v>46</v>
      </c>
      <c r="C85" s="1" t="s">
        <v>8</v>
      </c>
      <c r="D85" s="1" t="s">
        <v>22</v>
      </c>
      <c r="E85" s="1" t="s">
        <v>17</v>
      </c>
      <c r="F85" s="1" t="s">
        <v>35</v>
      </c>
      <c r="G85" s="1" t="s">
        <v>36</v>
      </c>
      <c r="H85" s="1" t="s">
        <v>30</v>
      </c>
      <c r="I85" s="1" t="s">
        <v>27</v>
      </c>
      <c r="J85" s="1">
        <v>773.23782906934002</v>
      </c>
      <c r="K85" s="3">
        <v>41.422284810995777</v>
      </c>
      <c r="L85" s="4">
        <v>0.27990155171090281</v>
      </c>
      <c r="M85" s="3">
        <v>6.4232297561777791</v>
      </c>
      <c r="N85" s="4">
        <v>0.36288404833129961</v>
      </c>
    </row>
    <row r="86" spans="1:14" x14ac:dyDescent="0.2">
      <c r="A86">
        <v>85</v>
      </c>
      <c r="B86" s="3" t="s">
        <v>45</v>
      </c>
      <c r="C86" s="1" t="s">
        <v>21</v>
      </c>
      <c r="D86" s="1" t="s">
        <v>22</v>
      </c>
      <c r="E86" s="1" t="s">
        <v>17</v>
      </c>
      <c r="F86" s="1" t="s">
        <v>11</v>
      </c>
      <c r="G86" s="1" t="s">
        <v>39</v>
      </c>
      <c r="H86" s="1" t="s">
        <v>33</v>
      </c>
      <c r="I86" s="1" t="s">
        <v>31</v>
      </c>
      <c r="J86" s="1">
        <v>817.8805740858752</v>
      </c>
      <c r="K86" s="3">
        <v>35.14527034142445</v>
      </c>
      <c r="L86" s="4">
        <v>0.28372444382937562</v>
      </c>
      <c r="M86" s="3">
        <v>8.2899354270025682</v>
      </c>
      <c r="N86" s="4">
        <v>0.39096878987349809</v>
      </c>
    </row>
    <row r="87" spans="1:14" x14ac:dyDescent="0.2">
      <c r="A87">
        <v>86</v>
      </c>
      <c r="B87" s="3" t="s">
        <v>46</v>
      </c>
      <c r="C87" s="1" t="s">
        <v>25</v>
      </c>
      <c r="D87" s="1" t="s">
        <v>9</v>
      </c>
      <c r="E87" s="1" t="s">
        <v>17</v>
      </c>
      <c r="F87" s="1" t="s">
        <v>35</v>
      </c>
      <c r="G87" s="1" t="s">
        <v>34</v>
      </c>
      <c r="H87" s="1" t="s">
        <v>33</v>
      </c>
      <c r="I87" s="1" t="s">
        <v>19</v>
      </c>
      <c r="J87" s="1">
        <v>603.45495957616026</v>
      </c>
      <c r="K87" s="3">
        <v>34.233542912614041</v>
      </c>
      <c r="L87" s="4">
        <v>0.18424365288556879</v>
      </c>
      <c r="M87" s="3">
        <v>4.4498966056967122</v>
      </c>
      <c r="N87" s="4">
        <v>0.30025139260575129</v>
      </c>
    </row>
    <row r="88" spans="1:14" x14ac:dyDescent="0.2">
      <c r="A88">
        <v>87</v>
      </c>
      <c r="B88" s="3" t="s">
        <v>45</v>
      </c>
      <c r="C88" s="1" t="s">
        <v>21</v>
      </c>
      <c r="D88" s="1" t="s">
        <v>16</v>
      </c>
      <c r="E88" s="1" t="s">
        <v>10</v>
      </c>
      <c r="F88" s="1" t="s">
        <v>18</v>
      </c>
      <c r="G88" s="1" t="s">
        <v>32</v>
      </c>
      <c r="H88" s="1" t="s">
        <v>30</v>
      </c>
      <c r="I88" s="1" t="s">
        <v>27</v>
      </c>
      <c r="J88" s="1">
        <v>518.08895796790466</v>
      </c>
      <c r="K88" s="3">
        <v>34.509555299643331</v>
      </c>
      <c r="L88" s="4">
        <v>0.22905363271008869</v>
      </c>
      <c r="M88" s="3">
        <v>5.4279598214684439</v>
      </c>
      <c r="N88" s="4">
        <v>0.31869611368775308</v>
      </c>
    </row>
    <row r="89" spans="1:14" x14ac:dyDescent="0.2">
      <c r="A89">
        <v>88</v>
      </c>
      <c r="B89" s="3" t="s">
        <v>46</v>
      </c>
      <c r="C89" s="1" t="s">
        <v>25</v>
      </c>
      <c r="D89" s="1" t="s">
        <v>16</v>
      </c>
      <c r="E89" s="1" t="s">
        <v>29</v>
      </c>
      <c r="F89" s="1" t="s">
        <v>35</v>
      </c>
      <c r="G89" s="1" t="s">
        <v>39</v>
      </c>
      <c r="H89" s="1" t="s">
        <v>33</v>
      </c>
      <c r="I89" s="1" t="s">
        <v>19</v>
      </c>
      <c r="J89" s="1">
        <v>307.91532286630729</v>
      </c>
      <c r="K89" s="3">
        <v>34.093862468973867</v>
      </c>
      <c r="L89" s="4">
        <v>0.25577787661114959</v>
      </c>
      <c r="M89" s="3">
        <v>6.763279513898901</v>
      </c>
      <c r="N89" s="4">
        <v>0.34442553880212762</v>
      </c>
    </row>
    <row r="90" spans="1:14" x14ac:dyDescent="0.2">
      <c r="A90">
        <v>89</v>
      </c>
      <c r="B90" s="3" t="s">
        <v>45</v>
      </c>
      <c r="C90" s="1" t="s">
        <v>40</v>
      </c>
      <c r="D90" s="1" t="s">
        <v>16</v>
      </c>
      <c r="E90" s="1" t="s">
        <v>10</v>
      </c>
      <c r="F90" s="1" t="s">
        <v>11</v>
      </c>
      <c r="G90" s="1" t="s">
        <v>41</v>
      </c>
      <c r="H90" s="1" t="s">
        <v>30</v>
      </c>
      <c r="I90" s="1" t="s">
        <v>19</v>
      </c>
      <c r="J90" s="1">
        <v>375.22752388249648</v>
      </c>
      <c r="K90" s="3">
        <v>21.380953935177011</v>
      </c>
      <c r="L90" s="4">
        <v>9.9897857119795777E-2</v>
      </c>
      <c r="M90" s="3">
        <v>2.2344005380713279</v>
      </c>
      <c r="N90" s="4">
        <v>0.21289820988431221</v>
      </c>
    </row>
    <row r="91" spans="1:14" x14ac:dyDescent="0.2">
      <c r="A91">
        <v>90</v>
      </c>
      <c r="B91" s="3" t="s">
        <v>46</v>
      </c>
      <c r="C91" s="1" t="s">
        <v>15</v>
      </c>
      <c r="D91" s="1" t="s">
        <v>22</v>
      </c>
      <c r="E91" s="1" t="s">
        <v>17</v>
      </c>
      <c r="F91" s="1" t="s">
        <v>23</v>
      </c>
      <c r="G91" s="1" t="s">
        <v>38</v>
      </c>
      <c r="H91" s="1" t="s">
        <v>33</v>
      </c>
      <c r="I91" s="1" t="s">
        <v>19</v>
      </c>
      <c r="J91" s="1">
        <v>519.22626043512992</v>
      </c>
      <c r="K91" s="3">
        <v>27.242540128268349</v>
      </c>
      <c r="L91" s="4">
        <v>0.18424365288556879</v>
      </c>
      <c r="M91" s="3">
        <v>3.028547907328913</v>
      </c>
      <c r="N91" s="4">
        <v>0.27060515784716049</v>
      </c>
    </row>
    <row r="92" spans="1:14" x14ac:dyDescent="0.2">
      <c r="A92">
        <v>91</v>
      </c>
      <c r="B92" s="3" t="s">
        <v>45</v>
      </c>
      <c r="C92" s="1" t="s">
        <v>8</v>
      </c>
      <c r="D92" s="1" t="s">
        <v>16</v>
      </c>
      <c r="E92" s="1" t="s">
        <v>17</v>
      </c>
      <c r="F92" s="1" t="s">
        <v>18</v>
      </c>
      <c r="G92" s="1" t="s">
        <v>28</v>
      </c>
      <c r="H92" s="1" t="s">
        <v>12</v>
      </c>
      <c r="I92" s="1" t="s">
        <v>31</v>
      </c>
      <c r="J92" s="1">
        <v>291.05760965024848</v>
      </c>
      <c r="K92" s="3">
        <v>39.870098609562831</v>
      </c>
      <c r="L92" s="4">
        <v>0.24660854919634351</v>
      </c>
      <c r="M92" s="3">
        <v>6.0288776681174978</v>
      </c>
      <c r="N92" s="4">
        <v>0.33856809984859187</v>
      </c>
    </row>
    <row r="93" spans="1:14" x14ac:dyDescent="0.2">
      <c r="A93">
        <v>92</v>
      </c>
      <c r="B93" s="3" t="s">
        <v>46</v>
      </c>
      <c r="C93" s="1" t="s">
        <v>8</v>
      </c>
      <c r="D93" s="1" t="s">
        <v>22</v>
      </c>
      <c r="E93" s="1" t="s">
        <v>10</v>
      </c>
      <c r="F93" s="1" t="s">
        <v>35</v>
      </c>
      <c r="G93" s="1" t="s">
        <v>41</v>
      </c>
      <c r="H93" s="1" t="s">
        <v>30</v>
      </c>
      <c r="I93" s="1" t="s">
        <v>19</v>
      </c>
      <c r="J93" s="1">
        <v>389.38710677341862</v>
      </c>
      <c r="K93" s="3">
        <v>32.124851019620138</v>
      </c>
      <c r="L93" s="4">
        <v>9.9897857119795777E-2</v>
      </c>
      <c r="M93" s="3">
        <v>2.2344005380713279</v>
      </c>
      <c r="N93" s="4">
        <v>0.21906150646039199</v>
      </c>
    </row>
    <row r="94" spans="1:14" x14ac:dyDescent="0.2">
      <c r="A94">
        <v>93</v>
      </c>
      <c r="B94" s="3" t="s">
        <v>45</v>
      </c>
      <c r="C94" s="1" t="s">
        <v>15</v>
      </c>
      <c r="D94" s="1" t="s">
        <v>9</v>
      </c>
      <c r="E94" s="1" t="s">
        <v>17</v>
      </c>
      <c r="F94" s="1" t="s">
        <v>35</v>
      </c>
      <c r="G94" s="1" t="s">
        <v>24</v>
      </c>
      <c r="H94" s="1" t="s">
        <v>26</v>
      </c>
      <c r="I94" s="1" t="s">
        <v>13</v>
      </c>
      <c r="J94" s="1">
        <v>454.85168594785551</v>
      </c>
      <c r="K94" s="3">
        <v>21.380953935177011</v>
      </c>
      <c r="L94" s="4">
        <v>0.16617445551725141</v>
      </c>
      <c r="M94" s="3">
        <v>2.750715816324262</v>
      </c>
      <c r="N94" s="4">
        <v>0.24923385254589181</v>
      </c>
    </row>
    <row r="95" spans="1:14" x14ac:dyDescent="0.2">
      <c r="A95">
        <v>94</v>
      </c>
      <c r="B95" s="3" t="s">
        <v>46</v>
      </c>
      <c r="C95" s="1" t="s">
        <v>25</v>
      </c>
      <c r="D95" s="1" t="s">
        <v>22</v>
      </c>
      <c r="E95" s="1" t="s">
        <v>10</v>
      </c>
      <c r="F95" s="1" t="s">
        <v>23</v>
      </c>
      <c r="G95" s="1" t="s">
        <v>14</v>
      </c>
      <c r="H95" s="1" t="s">
        <v>33</v>
      </c>
      <c r="I95" s="1" t="s">
        <v>31</v>
      </c>
      <c r="J95" s="1">
        <v>521.92242249612491</v>
      </c>
      <c r="K95" s="3">
        <v>28.61134162948003</v>
      </c>
      <c r="L95" s="4">
        <v>9.9897857119795777E-2</v>
      </c>
      <c r="M95" s="3">
        <v>2.6042442148223031</v>
      </c>
      <c r="N95" s="4">
        <v>0.23429928415438989</v>
      </c>
    </row>
    <row r="96" spans="1:14" x14ac:dyDescent="0.2">
      <c r="A96">
        <v>95</v>
      </c>
      <c r="B96" s="3" t="s">
        <v>45</v>
      </c>
      <c r="C96" s="1" t="s">
        <v>25</v>
      </c>
      <c r="D96" s="1" t="s">
        <v>22</v>
      </c>
      <c r="E96" s="1" t="s">
        <v>10</v>
      </c>
      <c r="F96" s="1" t="s">
        <v>18</v>
      </c>
      <c r="G96" s="1" t="s">
        <v>28</v>
      </c>
      <c r="H96" s="1" t="s">
        <v>26</v>
      </c>
      <c r="I96" s="1" t="s">
        <v>27</v>
      </c>
      <c r="J96" s="1">
        <v>518.08895796790466</v>
      </c>
      <c r="K96" s="3">
        <v>37.920198615682011</v>
      </c>
      <c r="L96" s="4">
        <v>0.18251118457953991</v>
      </c>
      <c r="M96" s="3">
        <v>3.028547907328913</v>
      </c>
      <c r="N96" s="4">
        <v>0.26977427974324081</v>
      </c>
    </row>
    <row r="97" spans="1:14" x14ac:dyDescent="0.2">
      <c r="A97">
        <v>96</v>
      </c>
      <c r="B97" s="3" t="s">
        <v>46</v>
      </c>
      <c r="C97" s="1" t="s">
        <v>25</v>
      </c>
      <c r="D97" s="1" t="s">
        <v>9</v>
      </c>
      <c r="E97" s="1" t="s">
        <v>37</v>
      </c>
      <c r="F97" s="1" t="s">
        <v>11</v>
      </c>
      <c r="G97" s="1" t="s">
        <v>39</v>
      </c>
      <c r="H97" s="1" t="s">
        <v>26</v>
      </c>
      <c r="I97" s="1" t="s">
        <v>27</v>
      </c>
      <c r="J97" s="1">
        <v>167.05152762488819</v>
      </c>
      <c r="K97" s="3">
        <v>15.177312318503819</v>
      </c>
      <c r="L97" s="4">
        <v>7.0450973374120401E-2</v>
      </c>
      <c r="M97" s="3">
        <v>1</v>
      </c>
      <c r="N97" s="4">
        <v>0.1227218508002173</v>
      </c>
    </row>
    <row r="98" spans="1:14" x14ac:dyDescent="0.2">
      <c r="A98">
        <v>97</v>
      </c>
      <c r="B98" s="3" t="s">
        <v>45</v>
      </c>
      <c r="C98" s="1" t="s">
        <v>40</v>
      </c>
      <c r="D98" s="1" t="s">
        <v>22</v>
      </c>
      <c r="E98" s="1" t="s">
        <v>29</v>
      </c>
      <c r="F98" s="1" t="s">
        <v>11</v>
      </c>
      <c r="G98" s="1" t="s">
        <v>34</v>
      </c>
      <c r="H98" s="1" t="s">
        <v>33</v>
      </c>
      <c r="I98" s="1" t="s">
        <v>19</v>
      </c>
      <c r="J98" s="1">
        <v>734.54360210915809</v>
      </c>
      <c r="K98" s="3">
        <v>36.040297721835898</v>
      </c>
      <c r="L98" s="4">
        <v>0.25577787661114959</v>
      </c>
      <c r="M98" s="3">
        <v>6.5150154200946098</v>
      </c>
      <c r="N98" s="4">
        <v>0.34288763100419523</v>
      </c>
    </row>
    <row r="99" spans="1:14" x14ac:dyDescent="0.2">
      <c r="A99">
        <v>98</v>
      </c>
      <c r="B99" s="3" t="s">
        <v>46</v>
      </c>
      <c r="C99" s="1" t="s">
        <v>25</v>
      </c>
      <c r="D99" s="1" t="s">
        <v>9</v>
      </c>
      <c r="E99" s="1" t="s">
        <v>29</v>
      </c>
      <c r="F99" s="1" t="s">
        <v>23</v>
      </c>
      <c r="G99" s="1" t="s">
        <v>28</v>
      </c>
      <c r="H99" s="1" t="s">
        <v>33</v>
      </c>
      <c r="I99" s="1" t="s">
        <v>27</v>
      </c>
      <c r="J99" s="1">
        <v>447.27848635895299</v>
      </c>
      <c r="K99" s="3">
        <v>24.86722617036456</v>
      </c>
      <c r="L99" s="4">
        <v>0.16617445551725141</v>
      </c>
      <c r="M99" s="3">
        <v>2.6334829746684498</v>
      </c>
      <c r="N99" s="4">
        <v>0.24580046742972819</v>
      </c>
    </row>
    <row r="100" spans="1:14" x14ac:dyDescent="0.2">
      <c r="A100">
        <v>99</v>
      </c>
      <c r="B100" s="3" t="s">
        <v>45</v>
      </c>
      <c r="C100" s="1" t="s">
        <v>25</v>
      </c>
      <c r="D100" s="1" t="s">
        <v>16</v>
      </c>
      <c r="E100" s="1" t="s">
        <v>17</v>
      </c>
      <c r="F100" s="1" t="s">
        <v>11</v>
      </c>
      <c r="G100" s="1" t="s">
        <v>24</v>
      </c>
      <c r="H100" s="1" t="s">
        <v>26</v>
      </c>
      <c r="I100" s="1" t="s">
        <v>27</v>
      </c>
      <c r="J100" s="1">
        <v>504.65458741369969</v>
      </c>
      <c r="K100" s="3">
        <v>25.659829377999021</v>
      </c>
      <c r="L100" s="4">
        <v>0.18251118457953991</v>
      </c>
      <c r="M100" s="3">
        <v>2.9295153551612518</v>
      </c>
      <c r="N100" s="4">
        <v>0.26928534750742977</v>
      </c>
    </row>
    <row r="101" spans="1:14" x14ac:dyDescent="0.2">
      <c r="A101">
        <v>100</v>
      </c>
      <c r="B101" s="3" t="s">
        <v>46</v>
      </c>
      <c r="C101" s="1" t="s">
        <v>21</v>
      </c>
      <c r="D101" s="1" t="s">
        <v>16</v>
      </c>
      <c r="E101" s="1" t="s">
        <v>29</v>
      </c>
      <c r="F101" s="1" t="s">
        <v>35</v>
      </c>
      <c r="G101" s="1" t="s">
        <v>39</v>
      </c>
      <c r="H101" s="1" t="s">
        <v>33</v>
      </c>
      <c r="I101" s="1" t="s">
        <v>13</v>
      </c>
      <c r="J101" s="1">
        <v>419.38042762271778</v>
      </c>
      <c r="K101" s="3">
        <v>36.13905882520546</v>
      </c>
      <c r="L101" s="4">
        <v>9.9897857119795777E-2</v>
      </c>
      <c r="M101" s="3">
        <v>2.6042442148223031</v>
      </c>
      <c r="N101" s="4">
        <v>0.23183287709095979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E6FC-7F28-1F4A-9631-C7F8F2D8822D}">
  <dimension ref="A1:O101"/>
  <sheetViews>
    <sheetView topLeftCell="C38" zoomScale="125" workbookViewId="0">
      <selection activeCell="M42" sqref="M42"/>
    </sheetView>
  </sheetViews>
  <sheetFormatPr baseColWidth="10" defaultRowHeight="16" x14ac:dyDescent="0.2"/>
  <cols>
    <col min="1" max="1" width="12.5" bestFit="1" customWidth="1"/>
    <col min="2" max="2" width="16" bestFit="1" customWidth="1"/>
    <col min="3" max="3" width="16" customWidth="1"/>
    <col min="5" max="5" width="31" bestFit="1" customWidth="1"/>
    <col min="7" max="7" width="14.33203125" bestFit="1" customWidth="1"/>
  </cols>
  <sheetData>
    <row r="1" spans="1:12" x14ac:dyDescent="0.2">
      <c r="A1" s="5" t="str">
        <f>Data!L1</f>
        <v>Discount Rate</v>
      </c>
      <c r="B1" s="5" t="str">
        <f>Data!M1</f>
        <v>Delivery_Days</v>
      </c>
      <c r="C1" s="5" t="str">
        <f>Data!N1</f>
        <v>Profit Margin</v>
      </c>
      <c r="D1" s="1"/>
      <c r="E1" s="6" t="s">
        <v>42</v>
      </c>
    </row>
    <row r="2" spans="1:12" x14ac:dyDescent="0.2">
      <c r="A2" s="4">
        <f>Data!L2</f>
        <v>0.16617445551725141</v>
      </c>
      <c r="B2" s="3">
        <f>Data!M2</f>
        <v>4.5019279208872431</v>
      </c>
      <c r="C2" s="4">
        <f>Data!N2</f>
        <v>0.28936177079024888</v>
      </c>
      <c r="E2" s="29" t="s">
        <v>51</v>
      </c>
      <c r="F2" s="29"/>
      <c r="G2" s="29"/>
      <c r="H2" s="29"/>
      <c r="I2" s="29"/>
      <c r="J2" s="29"/>
      <c r="K2" s="29"/>
      <c r="L2" s="29"/>
    </row>
    <row r="3" spans="1:12" x14ac:dyDescent="0.2">
      <c r="A3" s="4">
        <f>Data!L3</f>
        <v>9.9897857119795777E-2</v>
      </c>
      <c r="B3" s="3">
        <f>Data!M3</f>
        <v>2.2397970835702168</v>
      </c>
      <c r="C3" s="4">
        <f>Data!N3</f>
        <v>0.2207370029864176</v>
      </c>
    </row>
    <row r="4" spans="1:12" x14ac:dyDescent="0.2">
      <c r="A4" s="4">
        <f>Data!L4</f>
        <v>9.9897857119795777E-2</v>
      </c>
      <c r="B4" s="3">
        <f>Data!M4</f>
        <v>2.1554925808046521</v>
      </c>
      <c r="C4" s="4">
        <f>Data!N4</f>
        <v>0.25439927348418562</v>
      </c>
    </row>
    <row r="5" spans="1:12" x14ac:dyDescent="0.2">
      <c r="A5" s="4">
        <f>Data!L5</f>
        <v>0.18491415701193711</v>
      </c>
      <c r="B5" s="3">
        <f>Data!M5</f>
        <v>4.7441648170384667</v>
      </c>
      <c r="C5" s="4">
        <f>Data!N5</f>
        <v>0.30629010595447159</v>
      </c>
    </row>
    <row r="6" spans="1:12" x14ac:dyDescent="0.2">
      <c r="A6" s="4">
        <f>Data!L6</f>
        <v>7.3005509594202878E-2</v>
      </c>
      <c r="B6" s="3">
        <f>Data!M6</f>
        <v>2.750715816324262</v>
      </c>
      <c r="C6" s="4">
        <f>Data!N6</f>
        <v>0.21021883294682961</v>
      </c>
    </row>
    <row r="7" spans="1:12" x14ac:dyDescent="0.2">
      <c r="A7" s="4">
        <f>Data!L7</f>
        <v>0.17917733206862821</v>
      </c>
      <c r="B7" s="3">
        <f>Data!M7</f>
        <v>4.5020717030418531</v>
      </c>
      <c r="C7" s="4">
        <f>Data!N7</f>
        <v>0.29212239699142872</v>
      </c>
    </row>
    <row r="8" spans="1:12" x14ac:dyDescent="0.2">
      <c r="A8" s="4">
        <f>Data!L8</f>
        <v>0.22561918398743461</v>
      </c>
      <c r="B8" s="3">
        <f>Data!M8</f>
        <v>5.4069272717344461</v>
      </c>
      <c r="C8" s="4">
        <f>Data!N8</f>
        <v>0.31072854455321491</v>
      </c>
    </row>
    <row r="9" spans="1:12" x14ac:dyDescent="0.2">
      <c r="A9" s="4">
        <f>Data!L9</f>
        <v>9.9897857119795777E-2</v>
      </c>
      <c r="B9" s="3">
        <f>Data!M9</f>
        <v>2.1554925808046521</v>
      </c>
      <c r="C9" s="4">
        <f>Data!N9</f>
        <v>0.2110494352398164</v>
      </c>
    </row>
    <row r="10" spans="1:12" x14ac:dyDescent="0.2">
      <c r="A10" s="4">
        <f>Data!L10</f>
        <v>0.18491415701193711</v>
      </c>
      <c r="B10" s="3">
        <f>Data!M10</f>
        <v>4.0998690570415128</v>
      </c>
      <c r="C10" s="4">
        <f>Data!N10</f>
        <v>0.27918051659162052</v>
      </c>
    </row>
    <row r="11" spans="1:12" x14ac:dyDescent="0.2">
      <c r="A11" s="4">
        <f>Data!L11</f>
        <v>9.9897857119795777E-2</v>
      </c>
      <c r="B11" s="3">
        <f>Data!M11</f>
        <v>2.391060998990294</v>
      </c>
      <c r="C11" s="4">
        <f>Data!N11</f>
        <v>0.22284298272060979</v>
      </c>
    </row>
    <row r="12" spans="1:12" x14ac:dyDescent="0.2">
      <c r="A12" s="4">
        <f>Data!L12</f>
        <v>0.18251118457953991</v>
      </c>
      <c r="B12" s="3">
        <f>Data!M12</f>
        <v>4.4498966056967122</v>
      </c>
      <c r="C12" s="4">
        <f>Data!N12</f>
        <v>0.29895452589316301</v>
      </c>
    </row>
    <row r="13" spans="1:12" x14ac:dyDescent="0.2">
      <c r="A13" s="4">
        <f>Data!L13</f>
        <v>0.25577787661114959</v>
      </c>
      <c r="B13" s="3">
        <f>Data!M13</f>
        <v>7.2391498228691544</v>
      </c>
      <c r="C13" s="4">
        <f>Data!N13</f>
        <v>0.35155019849350672</v>
      </c>
    </row>
    <row r="14" spans="1:12" x14ac:dyDescent="0.2">
      <c r="A14" s="4">
        <f>Data!L14</f>
        <v>0.17917733206862821</v>
      </c>
      <c r="B14" s="3">
        <f>Data!M14</f>
        <v>2.2344005380713279</v>
      </c>
      <c r="C14" s="4">
        <f>Data!N14</f>
        <v>0.25465478640020989</v>
      </c>
    </row>
    <row r="15" spans="1:12" x14ac:dyDescent="0.2">
      <c r="A15" s="4">
        <f>Data!L15</f>
        <v>0.1810031805337412</v>
      </c>
      <c r="B15" s="3">
        <f>Data!M15</f>
        <v>2.2397970835702168</v>
      </c>
      <c r="C15" s="4">
        <f>Data!N15</f>
        <v>0.2680229457328035</v>
      </c>
    </row>
    <row r="16" spans="1:12" x14ac:dyDescent="0.2">
      <c r="A16" s="4">
        <f>Data!L16</f>
        <v>0.27990155171090281</v>
      </c>
      <c r="B16" s="3">
        <f>Data!M16</f>
        <v>7.7337485348890489</v>
      </c>
      <c r="C16" s="4">
        <f>Data!N16</f>
        <v>0.35719492828615568</v>
      </c>
    </row>
    <row r="17" spans="1:13" x14ac:dyDescent="0.2">
      <c r="A17" s="4">
        <f>Data!L17</f>
        <v>0.30486450852597691</v>
      </c>
      <c r="B17" s="3">
        <f>Data!M17</f>
        <v>8.5106816848864089</v>
      </c>
      <c r="C17" s="4">
        <f>Data!N17</f>
        <v>0.40987566214717058</v>
      </c>
    </row>
    <row r="18" spans="1:13" x14ac:dyDescent="0.2">
      <c r="A18" s="4">
        <f>Data!L18</f>
        <v>0.22905363271008869</v>
      </c>
      <c r="B18" s="3">
        <f>Data!M18</f>
        <v>5.4279598214684439</v>
      </c>
      <c r="C18" s="4">
        <f>Data!N18</f>
        <v>0.31830109051492927</v>
      </c>
    </row>
    <row r="19" spans="1:13" x14ac:dyDescent="0.2">
      <c r="A19" s="4">
        <f>Data!L19</f>
        <v>7.3005509594202878E-2</v>
      </c>
      <c r="B19" s="3">
        <f>Data!M19</f>
        <v>2.391060998990294</v>
      </c>
      <c r="C19" s="4">
        <f>Data!N19</f>
        <v>0.17712869665622341</v>
      </c>
    </row>
    <row r="20" spans="1:13" x14ac:dyDescent="0.2">
      <c r="A20" s="4">
        <f>Data!L20</f>
        <v>9.9897857119795777E-2</v>
      </c>
      <c r="B20" s="3">
        <f>Data!M20</f>
        <v>4.4611863311108841</v>
      </c>
      <c r="C20" s="4">
        <f>Data!N20</f>
        <v>0.28515499329898969</v>
      </c>
    </row>
    <row r="21" spans="1:13" x14ac:dyDescent="0.2">
      <c r="A21" s="4">
        <f>Data!L21</f>
        <v>0.2498381806947613</v>
      </c>
      <c r="B21" s="3">
        <f>Data!M21</f>
        <v>6.4350845115919242</v>
      </c>
      <c r="C21" s="4">
        <f>Data!N21</f>
        <v>0.34135721988956752</v>
      </c>
    </row>
    <row r="22" spans="1:13" x14ac:dyDescent="0.2">
      <c r="A22" s="4">
        <f>Data!L22</f>
        <v>0.17917733206862821</v>
      </c>
      <c r="B22" s="3">
        <f>Data!M22</f>
        <v>2.2344005380713279</v>
      </c>
      <c r="C22" s="4">
        <f>Data!N22</f>
        <v>0.25651376000433213</v>
      </c>
    </row>
    <row r="23" spans="1:13" x14ac:dyDescent="0.2">
      <c r="A23" s="4">
        <f>Data!L23</f>
        <v>7.0450973374120401E-2</v>
      </c>
      <c r="B23" s="3">
        <f>Data!M23</f>
        <v>1</v>
      </c>
      <c r="C23" s="4">
        <f>Data!N23</f>
        <v>0.14962905137318741</v>
      </c>
    </row>
    <row r="24" spans="1:13" x14ac:dyDescent="0.2">
      <c r="A24" s="4">
        <f>Data!L24</f>
        <v>7.3005509594202878E-2</v>
      </c>
      <c r="B24" s="3">
        <f>Data!M24</f>
        <v>2.391060998990294</v>
      </c>
      <c r="C24" s="4">
        <f>Data!N24</f>
        <v>0.18294062777081871</v>
      </c>
    </row>
    <row r="25" spans="1:13" x14ac:dyDescent="0.2">
      <c r="A25" s="4">
        <f>Data!L25</f>
        <v>0.18479239883959939</v>
      </c>
      <c r="B25" s="3">
        <f>Data!M25</f>
        <v>3.9722661653266131</v>
      </c>
      <c r="C25" s="4">
        <f>Data!N25</f>
        <v>0.27367669906443659</v>
      </c>
    </row>
    <row r="26" spans="1:13" x14ac:dyDescent="0.2">
      <c r="A26" s="4">
        <f>Data!L26</f>
        <v>9.9897857119795777E-2</v>
      </c>
      <c r="B26" s="3">
        <f>Data!M26</f>
        <v>2.391060998990294</v>
      </c>
      <c r="C26" s="4">
        <f>Data!N26</f>
        <v>0.22479924456866621</v>
      </c>
    </row>
    <row r="27" spans="1:13" x14ac:dyDescent="0.2">
      <c r="A27" s="4">
        <f>Data!L27</f>
        <v>0.16617445551725141</v>
      </c>
      <c r="B27" s="3">
        <f>Data!M27</f>
        <v>2.750715816324262</v>
      </c>
      <c r="C27" s="4">
        <f>Data!N27</f>
        <v>0.25128814980901171</v>
      </c>
    </row>
    <row r="28" spans="1:13" x14ac:dyDescent="0.2">
      <c r="A28" s="4">
        <f>Data!L28</f>
        <v>0.25577787661114959</v>
      </c>
      <c r="B28" s="3">
        <f>Data!M28</f>
        <v>7.1168489736991756</v>
      </c>
      <c r="C28" s="4">
        <f>Data!N28</f>
        <v>0.34981255561364211</v>
      </c>
    </row>
    <row r="29" spans="1:13" x14ac:dyDescent="0.2">
      <c r="A29" s="4">
        <f>Data!L29</f>
        <v>0.18491415701193711</v>
      </c>
      <c r="B29" s="3">
        <f>Data!M29</f>
        <v>4.0998690570415128</v>
      </c>
      <c r="C29" s="4">
        <f>Data!N29</f>
        <v>0.27568709704055427</v>
      </c>
    </row>
    <row r="30" spans="1:13" x14ac:dyDescent="0.2">
      <c r="A30" s="4">
        <f>Data!L30</f>
        <v>0.17917733206862821</v>
      </c>
      <c r="B30" s="3">
        <f>Data!M30</f>
        <v>4.5020717030418531</v>
      </c>
      <c r="C30" s="4">
        <f>Data!N30</f>
        <v>0.2910865626887707</v>
      </c>
    </row>
    <row r="31" spans="1:13" x14ac:dyDescent="0.2">
      <c r="A31" s="4">
        <f>Data!L31</f>
        <v>9.9897857119795777E-2</v>
      </c>
      <c r="B31" s="3">
        <f>Data!M31</f>
        <v>2.8369039927712101</v>
      </c>
      <c r="C31" s="4">
        <f>Data!N31</f>
        <v>0.25301998160958439</v>
      </c>
    </row>
    <row r="32" spans="1:13" x14ac:dyDescent="0.2">
      <c r="A32" s="4">
        <f>Data!L32</f>
        <v>0.18491415701193711</v>
      </c>
      <c r="B32" s="3">
        <f>Data!M32</f>
        <v>4.4498966056967122</v>
      </c>
      <c r="C32" s="4">
        <f>Data!N32</f>
        <v>0.28087418717400608</v>
      </c>
      <c r="E32" s="1" t="s">
        <v>52</v>
      </c>
      <c r="F32" s="1"/>
      <c r="G32" s="1"/>
      <c r="H32" s="1"/>
      <c r="I32" s="1"/>
      <c r="J32" s="1"/>
      <c r="K32" s="1"/>
      <c r="L32" s="1"/>
      <c r="M32" s="1"/>
    </row>
    <row r="33" spans="1:13" ht="17" thickBot="1" x14ac:dyDescent="0.25">
      <c r="A33" s="4">
        <f>Data!L33</f>
        <v>0.1810031805337412</v>
      </c>
      <c r="B33" s="3">
        <f>Data!M33</f>
        <v>4.0998690570415128</v>
      </c>
      <c r="C33" s="4">
        <f>Data!N33</f>
        <v>0.29589157319362352</v>
      </c>
      <c r="E33" s="1"/>
      <c r="F33" s="1"/>
      <c r="G33" s="1"/>
      <c r="H33" s="1"/>
      <c r="I33" s="1"/>
      <c r="J33" s="1"/>
      <c r="K33" s="1"/>
      <c r="L33" s="1"/>
      <c r="M33" s="1"/>
    </row>
    <row r="34" spans="1:13" x14ac:dyDescent="0.2">
      <c r="A34" s="4">
        <f>Data!L34</f>
        <v>0.27131122626152698</v>
      </c>
      <c r="B34" s="3">
        <f>Data!M34</f>
        <v>7.3585943681276529</v>
      </c>
      <c r="C34" s="4">
        <f>Data!N34</f>
        <v>0.3561087509382424</v>
      </c>
      <c r="E34" s="9" t="s">
        <v>53</v>
      </c>
      <c r="F34" s="9"/>
      <c r="G34" s="1"/>
      <c r="H34" s="1"/>
      <c r="I34" s="1"/>
      <c r="J34" s="1"/>
      <c r="K34" s="1"/>
      <c r="L34" s="1"/>
      <c r="M34" s="1"/>
    </row>
    <row r="35" spans="1:13" x14ac:dyDescent="0.2">
      <c r="A35" s="4">
        <f>Data!L35</f>
        <v>0.28372444382937562</v>
      </c>
      <c r="B35" s="3">
        <f>Data!M35</f>
        <v>6.763279513898901</v>
      </c>
      <c r="C35" s="4">
        <f>Data!N35</f>
        <v>0.37607345777717149</v>
      </c>
      <c r="E35" s="1" t="s">
        <v>54</v>
      </c>
      <c r="F35" s="1">
        <v>0.96251186905108399</v>
      </c>
      <c r="G35" s="1"/>
      <c r="H35" s="1"/>
      <c r="I35" s="1"/>
      <c r="J35" s="1"/>
      <c r="K35" s="1"/>
      <c r="L35" s="1"/>
      <c r="M35" s="1"/>
    </row>
    <row r="36" spans="1:13" x14ac:dyDescent="0.2">
      <c r="A36" s="4">
        <f>Data!L36</f>
        <v>9.9897857119795777E-2</v>
      </c>
      <c r="B36" s="3">
        <f>Data!M36</f>
        <v>2.6042442148223031</v>
      </c>
      <c r="C36" s="4">
        <f>Data!N36</f>
        <v>0.18955232651186979</v>
      </c>
      <c r="E36" s="12" t="s">
        <v>55</v>
      </c>
      <c r="F36" s="12">
        <v>0.92642909806421114</v>
      </c>
      <c r="G36" s="1"/>
      <c r="H36" s="5" t="s">
        <v>87</v>
      </c>
      <c r="I36" s="1"/>
      <c r="J36" s="1"/>
      <c r="K36" s="1"/>
      <c r="L36" s="1"/>
      <c r="M36" s="1"/>
    </row>
    <row r="37" spans="1:13" x14ac:dyDescent="0.2">
      <c r="A37" s="4">
        <f>Data!L37</f>
        <v>9.9897857119795777E-2</v>
      </c>
      <c r="B37" s="3">
        <f>Data!M37</f>
        <v>4.4498966056967122</v>
      </c>
      <c r="C37" s="4">
        <f>Data!N37</f>
        <v>0.28130963365436612</v>
      </c>
      <c r="E37" s="1" t="s">
        <v>56</v>
      </c>
      <c r="F37" s="1">
        <v>0.924912172251102</v>
      </c>
      <c r="G37" s="1"/>
      <c r="H37" s="1"/>
      <c r="I37" s="1"/>
      <c r="J37" s="1"/>
      <c r="K37" s="1"/>
      <c r="L37" s="1"/>
      <c r="M37" s="1"/>
    </row>
    <row r="38" spans="1:13" x14ac:dyDescent="0.2">
      <c r="A38" s="4">
        <f>Data!L38</f>
        <v>0.16617445551725141</v>
      </c>
      <c r="B38" s="3">
        <f>Data!M38</f>
        <v>2.6334829746684498</v>
      </c>
      <c r="C38" s="4">
        <f>Data!N38</f>
        <v>0.24905707173957051</v>
      </c>
      <c r="E38" s="1" t="s">
        <v>57</v>
      </c>
      <c r="F38" s="1">
        <v>1.7063087165597714E-2</v>
      </c>
      <c r="G38" s="1"/>
      <c r="H38" s="1"/>
      <c r="I38" s="1"/>
      <c r="J38" s="1"/>
      <c r="K38" s="1"/>
      <c r="L38" s="1"/>
      <c r="M38" s="1"/>
    </row>
    <row r="39" spans="1:13" ht="17" thickBot="1" x14ac:dyDescent="0.25">
      <c r="A39" s="4">
        <f>Data!L39</f>
        <v>0.27990155171090281</v>
      </c>
      <c r="B39" s="3">
        <f>Data!M39</f>
        <v>6.0080930310356884</v>
      </c>
      <c r="C39" s="4">
        <f>Data!N39</f>
        <v>0.35867859413871878</v>
      </c>
      <c r="E39" s="10" t="s">
        <v>58</v>
      </c>
      <c r="F39" s="10">
        <v>100</v>
      </c>
      <c r="G39" s="1"/>
      <c r="H39" s="1"/>
      <c r="I39" s="1"/>
      <c r="J39" s="1"/>
      <c r="K39" s="1"/>
      <c r="L39" s="1"/>
      <c r="M39" s="1"/>
    </row>
    <row r="40" spans="1:13" x14ac:dyDescent="0.2">
      <c r="A40" s="4">
        <f>Data!L40</f>
        <v>0.22905363271008869</v>
      </c>
      <c r="B40" s="3">
        <f>Data!M40</f>
        <v>5.622500309087072</v>
      </c>
      <c r="C40" s="4">
        <f>Data!N40</f>
        <v>0.32331029713287818</v>
      </c>
      <c r="E40" s="1"/>
      <c r="F40" s="1"/>
      <c r="G40" s="1"/>
      <c r="H40" s="1"/>
      <c r="I40" s="1"/>
      <c r="J40" s="1"/>
      <c r="K40" s="1"/>
      <c r="L40" s="1"/>
      <c r="M40" s="1"/>
    </row>
    <row r="41" spans="1:13" ht="17" thickBot="1" x14ac:dyDescent="0.25">
      <c r="A41" s="4">
        <f>Data!L41</f>
        <v>0.25577787661114959</v>
      </c>
      <c r="B41" s="3">
        <f>Data!M41</f>
        <v>6.9431419019087111</v>
      </c>
      <c r="C41" s="4">
        <f>Data!N41</f>
        <v>0.34656380994048908</v>
      </c>
      <c r="E41" s="1" t="s">
        <v>59</v>
      </c>
      <c r="F41" s="1"/>
      <c r="G41" s="1"/>
      <c r="H41" s="1"/>
      <c r="I41" s="1"/>
      <c r="J41" s="1"/>
      <c r="K41" s="1"/>
      <c r="L41" s="1"/>
      <c r="M41" s="1"/>
    </row>
    <row r="42" spans="1:13" x14ac:dyDescent="0.2">
      <c r="A42" s="4">
        <f>Data!L42</f>
        <v>0.30486450852597691</v>
      </c>
      <c r="B42" s="3">
        <f>Data!M42</f>
        <v>8.929450265832779</v>
      </c>
      <c r="C42" s="4">
        <f>Data!N42</f>
        <v>0.41054204530787919</v>
      </c>
      <c r="E42" s="11"/>
      <c r="F42" s="11" t="s">
        <v>64</v>
      </c>
      <c r="G42" s="11" t="s">
        <v>65</v>
      </c>
      <c r="H42" s="11" t="s">
        <v>66</v>
      </c>
      <c r="I42" s="11" t="s">
        <v>67</v>
      </c>
      <c r="J42" s="11" t="s">
        <v>68</v>
      </c>
      <c r="K42" s="1"/>
      <c r="L42" s="1"/>
      <c r="M42" s="1"/>
    </row>
    <row r="43" spans="1:13" x14ac:dyDescent="0.2">
      <c r="A43" s="4">
        <f>Data!L43</f>
        <v>0.35185508179490538</v>
      </c>
      <c r="B43" s="3">
        <f>Data!M43</f>
        <v>11.157761616910481</v>
      </c>
      <c r="C43" s="4">
        <f>Data!N43</f>
        <v>0.45044823315321392</v>
      </c>
      <c r="E43" s="1" t="s">
        <v>60</v>
      </c>
      <c r="F43" s="1">
        <v>2</v>
      </c>
      <c r="G43" s="1">
        <v>0.35562563562435923</v>
      </c>
      <c r="H43" s="1">
        <v>0.17781281781217961</v>
      </c>
      <c r="I43" s="1">
        <v>610.72801982677493</v>
      </c>
      <c r="J43" s="12">
        <v>1.0845382987474855E-55</v>
      </c>
      <c r="K43" s="1"/>
      <c r="L43" s="5" t="s">
        <v>86</v>
      </c>
      <c r="M43" s="1"/>
    </row>
    <row r="44" spans="1:13" x14ac:dyDescent="0.2">
      <c r="A44" s="4">
        <f>Data!L44</f>
        <v>0.1810031805337412</v>
      </c>
      <c r="B44" s="3">
        <f>Data!M44</f>
        <v>2.391060998990294</v>
      </c>
      <c r="C44" s="4">
        <f>Data!N44</f>
        <v>0.26813506639730089</v>
      </c>
      <c r="E44" s="1" t="s">
        <v>61</v>
      </c>
      <c r="F44" s="1">
        <v>97</v>
      </c>
      <c r="G44" s="1">
        <v>2.8241447531216185E-2</v>
      </c>
      <c r="H44" s="1">
        <v>2.9114894362078543E-4</v>
      </c>
      <c r="I44" s="1"/>
      <c r="J44" s="1"/>
      <c r="K44" s="1"/>
      <c r="L44" s="1"/>
      <c r="M44" s="1"/>
    </row>
    <row r="45" spans="1:13" ht="17" thickBot="1" x14ac:dyDescent="0.25">
      <c r="A45" s="4">
        <f>Data!L45</f>
        <v>9.9897857119795777E-2</v>
      </c>
      <c r="B45" s="3">
        <f>Data!M45</f>
        <v>2.6042442148223031</v>
      </c>
      <c r="C45" s="4">
        <f>Data!N45</f>
        <v>0.23379175927136131</v>
      </c>
      <c r="E45" s="10" t="s">
        <v>62</v>
      </c>
      <c r="F45" s="10">
        <v>99</v>
      </c>
      <c r="G45" s="10">
        <v>0.38386708315557538</v>
      </c>
      <c r="H45" s="10"/>
      <c r="I45" s="10"/>
      <c r="J45" s="10"/>
      <c r="K45" s="1"/>
      <c r="L45" s="1"/>
      <c r="M45" s="1"/>
    </row>
    <row r="46" spans="1:13" ht="17" thickBot="1" x14ac:dyDescent="0.25">
      <c r="A46" s="4">
        <f>Data!L46</f>
        <v>0.27990155171090281</v>
      </c>
      <c r="B46" s="3">
        <f>Data!M46</f>
        <v>6.0288776681174978</v>
      </c>
      <c r="C46" s="4">
        <f>Data!N46</f>
        <v>0.36212322494095361</v>
      </c>
      <c r="E46" s="1"/>
      <c r="F46" s="1"/>
      <c r="G46" s="1"/>
      <c r="H46" s="1"/>
      <c r="I46" s="1"/>
      <c r="J46" s="1"/>
      <c r="K46" s="1"/>
      <c r="L46" s="1"/>
      <c r="M46" s="1"/>
    </row>
    <row r="47" spans="1:13" x14ac:dyDescent="0.2">
      <c r="A47" s="4">
        <f>Data!L47</f>
        <v>0.18251118457953991</v>
      </c>
      <c r="B47" s="3">
        <f>Data!M47</f>
        <v>4.0998690570415128</v>
      </c>
      <c r="C47" s="4">
        <f>Data!N47</f>
        <v>0.29718856991396142</v>
      </c>
      <c r="E47" s="11"/>
      <c r="F47" s="11" t="s">
        <v>69</v>
      </c>
      <c r="G47" s="11" t="s">
        <v>57</v>
      </c>
      <c r="H47" s="11" t="s">
        <v>70</v>
      </c>
      <c r="I47" s="11" t="s">
        <v>71</v>
      </c>
      <c r="J47" s="11" t="s">
        <v>72</v>
      </c>
      <c r="K47" s="11" t="s">
        <v>73</v>
      </c>
      <c r="L47" s="11" t="s">
        <v>74</v>
      </c>
      <c r="M47" s="11" t="s">
        <v>75</v>
      </c>
    </row>
    <row r="48" spans="1:13" x14ac:dyDescent="0.2">
      <c r="A48" s="4">
        <f>Data!L48</f>
        <v>9.9897857119795777E-2</v>
      </c>
      <c r="B48" s="3">
        <f>Data!M48</f>
        <v>4.4611863311108841</v>
      </c>
      <c r="C48" s="4">
        <f>Data!N48</f>
        <v>0.28336942798927012</v>
      </c>
      <c r="E48" s="1" t="s">
        <v>63</v>
      </c>
      <c r="F48" s="12">
        <v>0.14451060129676152</v>
      </c>
      <c r="G48" s="1">
        <v>4.6140216988271813E-3</v>
      </c>
      <c r="H48" s="1">
        <v>31.319878996991726</v>
      </c>
      <c r="I48" s="1">
        <v>1.603877308488886E-52</v>
      </c>
      <c r="J48" s="1">
        <v>0.13535304545032759</v>
      </c>
      <c r="K48" s="1">
        <v>0.15366815714319546</v>
      </c>
      <c r="L48" s="1">
        <v>0.13535304545032759</v>
      </c>
      <c r="M48" s="1">
        <v>0.15366815714319546</v>
      </c>
    </row>
    <row r="49" spans="1:15" x14ac:dyDescent="0.2">
      <c r="A49" s="4">
        <f>Data!L49</f>
        <v>0.25577787661114959</v>
      </c>
      <c r="B49" s="3">
        <f>Data!M49</f>
        <v>6.9102846410024767</v>
      </c>
      <c r="C49" s="4">
        <f>Data!N49</f>
        <v>0.34625154351267551</v>
      </c>
      <c r="E49" s="1" t="s">
        <v>49</v>
      </c>
      <c r="F49" s="20">
        <v>0.354751284998503</v>
      </c>
      <c r="G49" s="1">
        <v>5.1208610354314128E-2</v>
      </c>
      <c r="H49" s="1">
        <v>6.9275710187010864</v>
      </c>
      <c r="I49" s="12">
        <v>4.7034430759167804E-10</v>
      </c>
      <c r="J49" s="1">
        <v>0.25311636870473991</v>
      </c>
      <c r="K49" s="1">
        <v>0.45638620129226598</v>
      </c>
      <c r="L49" s="1">
        <v>0.25311636870473991</v>
      </c>
      <c r="M49" s="1">
        <v>0.45638620129226598</v>
      </c>
    </row>
    <row r="50" spans="1:15" ht="17" thickBot="1" x14ac:dyDescent="0.25">
      <c r="A50" s="4">
        <f>Data!L50</f>
        <v>0.18479239883959939</v>
      </c>
      <c r="B50" s="3">
        <f>Data!M50</f>
        <v>4.4498966056967122</v>
      </c>
      <c r="C50" s="4">
        <f>Data!N50</f>
        <v>0.30257537012267921</v>
      </c>
      <c r="E50" s="10" t="s">
        <v>6</v>
      </c>
      <c r="F50" s="21">
        <v>1.75735340017955E-2</v>
      </c>
      <c r="G50" s="10">
        <v>1.8212811575621828E-3</v>
      </c>
      <c r="H50" s="10">
        <v>9.6489956692452612</v>
      </c>
      <c r="I50" s="13">
        <v>7.6813923349286727E-16</v>
      </c>
      <c r="J50" s="10">
        <v>1.3958795060131448E-2</v>
      </c>
      <c r="K50" s="10">
        <v>2.1188272943459551E-2</v>
      </c>
      <c r="L50" s="10">
        <v>1.3958795060131448E-2</v>
      </c>
      <c r="M50" s="10">
        <v>2.1188272943459551E-2</v>
      </c>
    </row>
    <row r="51" spans="1:15" x14ac:dyDescent="0.2">
      <c r="A51" s="4">
        <f>Data!L51</f>
        <v>9.9897857119795777E-2</v>
      </c>
      <c r="B51" s="3">
        <f>Data!M51</f>
        <v>2.6334829746684498</v>
      </c>
      <c r="C51" s="4">
        <f>Data!N51</f>
        <v>0.25403672103000408</v>
      </c>
      <c r="I51" s="2" t="s">
        <v>76</v>
      </c>
    </row>
    <row r="52" spans="1:15" x14ac:dyDescent="0.2">
      <c r="A52" s="4">
        <f>Data!L52</f>
        <v>0.27990155171090281</v>
      </c>
      <c r="B52" s="3">
        <f>Data!M52</f>
        <v>6.5150154200946098</v>
      </c>
      <c r="C52" s="4">
        <f>Data!N52</f>
        <v>0.3718495870650842</v>
      </c>
    </row>
    <row r="53" spans="1:15" x14ac:dyDescent="0.2">
      <c r="A53" s="4">
        <f>Data!L53</f>
        <v>0.17917733206862821</v>
      </c>
      <c r="B53" s="3">
        <f>Data!M53</f>
        <v>2.2397970835702168</v>
      </c>
      <c r="C53" s="4">
        <f>Data!N53</f>
        <v>0.26525404584659262</v>
      </c>
      <c r="E53" s="1" t="s">
        <v>83</v>
      </c>
      <c r="F53" s="16" t="s">
        <v>77</v>
      </c>
      <c r="G53" s="1">
        <f>F48</f>
        <v>0.14451060129676152</v>
      </c>
      <c r="H53" s="16" t="s">
        <v>78</v>
      </c>
      <c r="I53" s="1" t="str">
        <f>E49</f>
        <v>Discount Rate</v>
      </c>
      <c r="J53" s="16" t="s">
        <v>79</v>
      </c>
      <c r="K53" s="14">
        <f>F49</f>
        <v>0.354751284998503</v>
      </c>
      <c r="L53" s="16" t="s">
        <v>78</v>
      </c>
      <c r="M53" s="1" t="str">
        <f>E50</f>
        <v>Delivery_Days</v>
      </c>
      <c r="N53" s="16" t="s">
        <v>79</v>
      </c>
      <c r="O53" s="14">
        <f>F50</f>
        <v>1.75735340017955E-2</v>
      </c>
    </row>
    <row r="54" spans="1:15" x14ac:dyDescent="0.2">
      <c r="A54" s="4">
        <f>Data!L54</f>
        <v>0.16617445551725141</v>
      </c>
      <c r="B54" s="3">
        <f>Data!M54</f>
        <v>4.5019279208872431</v>
      </c>
      <c r="C54" s="4">
        <f>Data!N54</f>
        <v>0.28728976709457338</v>
      </c>
      <c r="G54" t="s">
        <v>84</v>
      </c>
      <c r="K54" s="17" t="s">
        <v>85</v>
      </c>
      <c r="O54" s="17" t="s">
        <v>85</v>
      </c>
    </row>
    <row r="55" spans="1:15" ht="17" thickBot="1" x14ac:dyDescent="0.25">
      <c r="A55" s="4">
        <f>Data!L55</f>
        <v>0.27131122626152698</v>
      </c>
      <c r="B55" s="3">
        <f>Data!M55</f>
        <v>7.5553536437970177</v>
      </c>
      <c r="C55" s="4">
        <f>Data!N55</f>
        <v>0.35683679596408208</v>
      </c>
    </row>
    <row r="56" spans="1:15" ht="17" thickBot="1" x14ac:dyDescent="0.25">
      <c r="A56" s="4">
        <f>Data!L56</f>
        <v>0.16617445551725141</v>
      </c>
      <c r="B56" s="3">
        <f>Data!M56</f>
        <v>2.6334829746684498</v>
      </c>
      <c r="C56" s="4">
        <f>Data!N56</f>
        <v>0.24060566113363149</v>
      </c>
      <c r="G56" t="s">
        <v>80</v>
      </c>
      <c r="H56" s="18">
        <v>0.2</v>
      </c>
    </row>
    <row r="57" spans="1:15" ht="17" thickBot="1" x14ac:dyDescent="0.25">
      <c r="A57" s="4">
        <f>Data!L57</f>
        <v>0.28372444382937562</v>
      </c>
      <c r="B57" s="3">
        <f>Data!M57</f>
        <v>8.3742832701451295</v>
      </c>
      <c r="C57" s="4">
        <f>Data!N57</f>
        <v>0.39777191437161191</v>
      </c>
      <c r="G57" t="s">
        <v>81</v>
      </c>
      <c r="H57" s="19">
        <v>4</v>
      </c>
    </row>
    <row r="58" spans="1:15" x14ac:dyDescent="0.2">
      <c r="A58" s="4">
        <f>Data!L58</f>
        <v>0.23905291654922339</v>
      </c>
      <c r="B58" s="3">
        <f>Data!M58</f>
        <v>5.7331964921936969</v>
      </c>
      <c r="C58" s="4">
        <f>Data!N58</f>
        <v>0.33006229745372762</v>
      </c>
    </row>
    <row r="59" spans="1:15" x14ac:dyDescent="0.2">
      <c r="A59" s="4">
        <f>Data!L59</f>
        <v>0.18491415701193711</v>
      </c>
      <c r="B59" s="3">
        <f>Data!M59</f>
        <v>4.0998690570415128</v>
      </c>
      <c r="C59" s="4">
        <f>Data!N59</f>
        <v>0.27643788341618669</v>
      </c>
    </row>
    <row r="60" spans="1:15" x14ac:dyDescent="0.2">
      <c r="A60" s="4">
        <f>Data!L60</f>
        <v>0.18491415701193711</v>
      </c>
      <c r="B60" s="3">
        <f>Data!M60</f>
        <v>3.9722661653266131</v>
      </c>
      <c r="C60" s="4">
        <f>Data!N60</f>
        <v>0.2743413460545816</v>
      </c>
      <c r="G60" s="2" t="s">
        <v>82</v>
      </c>
      <c r="H60" s="15">
        <f>F48+(F49*H56)+(F50*H57)</f>
        <v>0.28575499430364409</v>
      </c>
    </row>
    <row r="61" spans="1:15" x14ac:dyDescent="0.2">
      <c r="A61" s="4">
        <f>Data!L61</f>
        <v>0.2498381806947613</v>
      </c>
      <c r="B61" s="3">
        <f>Data!M61</f>
        <v>6.4232297561777791</v>
      </c>
      <c r="C61" s="4">
        <f>Data!N61</f>
        <v>0.34042130162395873</v>
      </c>
    </row>
    <row r="62" spans="1:15" x14ac:dyDescent="0.2">
      <c r="A62" s="4">
        <f>Data!L62</f>
        <v>9.9897857119795777E-2</v>
      </c>
      <c r="B62" s="3">
        <f>Data!M62</f>
        <v>2.6042442148223031</v>
      </c>
      <c r="C62" s="4">
        <f>Data!N62</f>
        <v>0.19223505408993111</v>
      </c>
    </row>
    <row r="63" spans="1:15" x14ac:dyDescent="0.2">
      <c r="A63" s="4">
        <f>Data!L63</f>
        <v>0.22905363271008869</v>
      </c>
      <c r="B63" s="3">
        <f>Data!M63</f>
        <v>5.622500309087072</v>
      </c>
      <c r="C63" s="4">
        <f>Data!N63</f>
        <v>0.32266433225341751</v>
      </c>
    </row>
    <row r="64" spans="1:15" x14ac:dyDescent="0.2">
      <c r="A64" s="4">
        <f>Data!L64</f>
        <v>9.9897857119795777E-2</v>
      </c>
      <c r="B64" s="3">
        <f>Data!M64</f>
        <v>2.6042442148223031</v>
      </c>
      <c r="C64" s="4">
        <f>Data!N64</f>
        <v>0.18679294537118299</v>
      </c>
    </row>
    <row r="65" spans="1:3" x14ac:dyDescent="0.2">
      <c r="A65" s="4">
        <f>Data!L65</f>
        <v>0.22561918398743461</v>
      </c>
      <c r="B65" s="3">
        <f>Data!M65</f>
        <v>4.7441648170384667</v>
      </c>
      <c r="C65" s="4">
        <f>Data!N65</f>
        <v>0.31044692368482418</v>
      </c>
    </row>
    <row r="66" spans="1:3" x14ac:dyDescent="0.2">
      <c r="A66" s="4">
        <f>Data!L66</f>
        <v>7.3005509594202878E-2</v>
      </c>
      <c r="B66" s="3">
        <f>Data!M66</f>
        <v>2.750715816324262</v>
      </c>
      <c r="C66" s="4">
        <f>Data!N66</f>
        <v>0.25202637409654721</v>
      </c>
    </row>
    <row r="67" spans="1:3" x14ac:dyDescent="0.2">
      <c r="A67" s="4">
        <f>Data!L67</f>
        <v>0.27990155171090281</v>
      </c>
      <c r="B67" s="3">
        <f>Data!M67</f>
        <v>6.4350845115919242</v>
      </c>
      <c r="C67" s="4">
        <f>Data!N67</f>
        <v>0.37123395995440062</v>
      </c>
    </row>
    <row r="68" spans="1:3" x14ac:dyDescent="0.2">
      <c r="A68" s="4">
        <f>Data!L68</f>
        <v>0.24660854919634351</v>
      </c>
      <c r="B68" s="3">
        <f>Data!M68</f>
        <v>5.7681308978786143</v>
      </c>
      <c r="C68" s="4">
        <f>Data!N68</f>
        <v>0.33292245175206381</v>
      </c>
    </row>
    <row r="69" spans="1:3" x14ac:dyDescent="0.2">
      <c r="A69" s="4">
        <f>Data!L69</f>
        <v>0.23270681750057659</v>
      </c>
      <c r="B69" s="3">
        <f>Data!M69</f>
        <v>5.6646280239591844</v>
      </c>
      <c r="C69" s="4">
        <f>Data!N69</f>
        <v>0.32581869835967092</v>
      </c>
    </row>
    <row r="70" spans="1:3" x14ac:dyDescent="0.2">
      <c r="A70" s="4">
        <f>Data!L70</f>
        <v>0.18491415701193711</v>
      </c>
      <c r="B70" s="3">
        <f>Data!M70</f>
        <v>4.4611863311108841</v>
      </c>
      <c r="C70" s="4">
        <f>Data!N70</f>
        <v>0.30329966544333942</v>
      </c>
    </row>
    <row r="71" spans="1:3" x14ac:dyDescent="0.2">
      <c r="A71" s="4">
        <f>Data!L71</f>
        <v>9.9897857119795777E-2</v>
      </c>
      <c r="B71" s="3">
        <f>Data!M71</f>
        <v>2.6334829746684498</v>
      </c>
      <c r="C71" s="4">
        <f>Data!N71</f>
        <v>0.20414723507989471</v>
      </c>
    </row>
    <row r="72" spans="1:3" x14ac:dyDescent="0.2">
      <c r="A72" s="4">
        <f>Data!L72</f>
        <v>0.17917733206862821</v>
      </c>
      <c r="B72" s="3">
        <f>Data!M72</f>
        <v>4.5020717030418531</v>
      </c>
      <c r="C72" s="4">
        <f>Data!N72</f>
        <v>0.28948886558907888</v>
      </c>
    </row>
    <row r="73" spans="1:3" x14ac:dyDescent="0.2">
      <c r="A73" s="4">
        <f>Data!L73</f>
        <v>0.18491415701193711</v>
      </c>
      <c r="B73" s="3">
        <f>Data!M73</f>
        <v>4.4498966056967122</v>
      </c>
      <c r="C73" s="4">
        <f>Data!N73</f>
        <v>0.28054417581680913</v>
      </c>
    </row>
    <row r="74" spans="1:3" x14ac:dyDescent="0.2">
      <c r="A74" s="4">
        <f>Data!L74</f>
        <v>0.1810031805337412</v>
      </c>
      <c r="B74" s="3">
        <f>Data!M74</f>
        <v>4.5580608009335544</v>
      </c>
      <c r="C74" s="4">
        <f>Data!N74</f>
        <v>0.29284631491392171</v>
      </c>
    </row>
    <row r="75" spans="1:3" x14ac:dyDescent="0.2">
      <c r="A75" s="4">
        <f>Data!L75</f>
        <v>9.9897857119795777E-2</v>
      </c>
      <c r="B75" s="3">
        <f>Data!M75</f>
        <v>2.6334829746684498</v>
      </c>
      <c r="C75" s="4">
        <f>Data!N75</f>
        <v>0.20187766616909419</v>
      </c>
    </row>
    <row r="76" spans="1:3" x14ac:dyDescent="0.2">
      <c r="A76" s="4">
        <f>Data!L76</f>
        <v>9.9897857119795777E-2</v>
      </c>
      <c r="B76" s="3">
        <f>Data!M76</f>
        <v>2.391060998990294</v>
      </c>
      <c r="C76" s="4">
        <f>Data!N76</f>
        <v>0.2248782794162171</v>
      </c>
    </row>
    <row r="77" spans="1:3" x14ac:dyDescent="0.2">
      <c r="A77" s="4">
        <f>Data!L77</f>
        <v>7.3005509594202878E-2</v>
      </c>
      <c r="B77" s="3">
        <f>Data!M77</f>
        <v>2.2397970835702168</v>
      </c>
      <c r="C77" s="4">
        <f>Data!N77</f>
        <v>0.22107462398711211</v>
      </c>
    </row>
    <row r="78" spans="1:3" x14ac:dyDescent="0.2">
      <c r="A78" s="4">
        <f>Data!L78</f>
        <v>9.9897857119795777E-2</v>
      </c>
      <c r="B78" s="3">
        <f>Data!M78</f>
        <v>2.6334829746684498</v>
      </c>
      <c r="C78" s="4">
        <f>Data!N78</f>
        <v>0.19529177275776979</v>
      </c>
    </row>
    <row r="79" spans="1:3" x14ac:dyDescent="0.2">
      <c r="A79" s="4">
        <f>Data!L79</f>
        <v>9.9897857119795777E-2</v>
      </c>
      <c r="B79" s="3">
        <f>Data!M79</f>
        <v>2.750715816324262</v>
      </c>
      <c r="C79" s="4">
        <f>Data!N79</f>
        <v>0.25414415926475448</v>
      </c>
    </row>
    <row r="80" spans="1:3" x14ac:dyDescent="0.2">
      <c r="A80" s="4">
        <f>Data!L80</f>
        <v>0.35185508179490538</v>
      </c>
      <c r="B80" s="3">
        <f>Data!M80</f>
        <v>9.1214958497639742</v>
      </c>
      <c r="C80" s="4">
        <f>Data!N80</f>
        <v>0.41063671974599147</v>
      </c>
    </row>
    <row r="81" spans="1:3" x14ac:dyDescent="0.2">
      <c r="A81" s="4">
        <f>Data!L81</f>
        <v>0.24660854919634351</v>
      </c>
      <c r="B81" s="3">
        <f>Data!M81</f>
        <v>6.0080930310356884</v>
      </c>
      <c r="C81" s="4">
        <f>Data!N81</f>
        <v>0.33781935185684459</v>
      </c>
    </row>
    <row r="82" spans="1:3" x14ac:dyDescent="0.2">
      <c r="A82" s="4">
        <f>Data!L82</f>
        <v>9.9897857119795777E-2</v>
      </c>
      <c r="B82" s="3">
        <f>Data!M82</f>
        <v>4.4611863311108841</v>
      </c>
      <c r="C82" s="4">
        <f>Data!N82</f>
        <v>0.28215109754040218</v>
      </c>
    </row>
    <row r="83" spans="1:3" x14ac:dyDescent="0.2">
      <c r="A83" s="4">
        <f>Data!L83</f>
        <v>9.9897857119795777E-2</v>
      </c>
      <c r="B83" s="3">
        <f>Data!M83</f>
        <v>4.5019279208872431</v>
      </c>
      <c r="C83" s="4">
        <f>Data!N83</f>
        <v>0.28620642158906862</v>
      </c>
    </row>
    <row r="84" spans="1:3" x14ac:dyDescent="0.2">
      <c r="A84" s="4">
        <f>Data!L84</f>
        <v>0.22905363271008869</v>
      </c>
      <c r="B84" s="3">
        <f>Data!M84</f>
        <v>5.4069272717344461</v>
      </c>
      <c r="C84" s="4">
        <f>Data!N84</f>
        <v>0.31094851703248888</v>
      </c>
    </row>
    <row r="85" spans="1:3" x14ac:dyDescent="0.2">
      <c r="A85" s="4">
        <f>Data!L85</f>
        <v>0.27990155171090281</v>
      </c>
      <c r="B85" s="3">
        <f>Data!M85</f>
        <v>6.4232297561777791</v>
      </c>
      <c r="C85" s="4">
        <f>Data!N85</f>
        <v>0.36288404833129961</v>
      </c>
    </row>
    <row r="86" spans="1:3" x14ac:dyDescent="0.2">
      <c r="A86" s="4">
        <f>Data!L86</f>
        <v>0.28372444382937562</v>
      </c>
      <c r="B86" s="3">
        <f>Data!M86</f>
        <v>8.2899354270025682</v>
      </c>
      <c r="C86" s="4">
        <f>Data!N86</f>
        <v>0.39096878987349809</v>
      </c>
    </row>
    <row r="87" spans="1:3" x14ac:dyDescent="0.2">
      <c r="A87" s="4">
        <f>Data!L87</f>
        <v>0.18424365288556879</v>
      </c>
      <c r="B87" s="3">
        <f>Data!M87</f>
        <v>4.4498966056967122</v>
      </c>
      <c r="C87" s="4">
        <f>Data!N87</f>
        <v>0.30025139260575129</v>
      </c>
    </row>
    <row r="88" spans="1:3" x14ac:dyDescent="0.2">
      <c r="A88" s="4">
        <f>Data!L88</f>
        <v>0.22905363271008869</v>
      </c>
      <c r="B88" s="3">
        <f>Data!M88</f>
        <v>5.4279598214684439</v>
      </c>
      <c r="C88" s="4">
        <f>Data!N88</f>
        <v>0.31869611368775308</v>
      </c>
    </row>
    <row r="89" spans="1:3" x14ac:dyDescent="0.2">
      <c r="A89" s="4">
        <f>Data!L89</f>
        <v>0.25577787661114959</v>
      </c>
      <c r="B89" s="3">
        <f>Data!M89</f>
        <v>6.763279513898901</v>
      </c>
      <c r="C89" s="4">
        <f>Data!N89</f>
        <v>0.34442553880212762</v>
      </c>
    </row>
    <row r="90" spans="1:3" x14ac:dyDescent="0.2">
      <c r="A90" s="4">
        <f>Data!L90</f>
        <v>9.9897857119795777E-2</v>
      </c>
      <c r="B90" s="3">
        <f>Data!M90</f>
        <v>2.2344005380713279</v>
      </c>
      <c r="C90" s="4">
        <f>Data!N90</f>
        <v>0.21289820988431221</v>
      </c>
    </row>
    <row r="91" spans="1:3" x14ac:dyDescent="0.2">
      <c r="A91" s="4">
        <f>Data!L91</f>
        <v>0.18424365288556879</v>
      </c>
      <c r="B91" s="3">
        <f>Data!M91</f>
        <v>3.028547907328913</v>
      </c>
      <c r="C91" s="4">
        <f>Data!N91</f>
        <v>0.27060515784716049</v>
      </c>
    </row>
    <row r="92" spans="1:3" x14ac:dyDescent="0.2">
      <c r="A92" s="4">
        <f>Data!L92</f>
        <v>0.24660854919634351</v>
      </c>
      <c r="B92" s="3">
        <f>Data!M92</f>
        <v>6.0288776681174978</v>
      </c>
      <c r="C92" s="4">
        <f>Data!N92</f>
        <v>0.33856809984859187</v>
      </c>
    </row>
    <row r="93" spans="1:3" x14ac:dyDescent="0.2">
      <c r="A93" s="4">
        <f>Data!L93</f>
        <v>9.9897857119795777E-2</v>
      </c>
      <c r="B93" s="3">
        <f>Data!M93</f>
        <v>2.2344005380713279</v>
      </c>
      <c r="C93" s="4">
        <f>Data!N93</f>
        <v>0.21906150646039199</v>
      </c>
    </row>
    <row r="94" spans="1:3" x14ac:dyDescent="0.2">
      <c r="A94" s="4">
        <f>Data!L94</f>
        <v>0.16617445551725141</v>
      </c>
      <c r="B94" s="3">
        <f>Data!M94</f>
        <v>2.750715816324262</v>
      </c>
      <c r="C94" s="4">
        <f>Data!N94</f>
        <v>0.24923385254589181</v>
      </c>
    </row>
    <row r="95" spans="1:3" x14ac:dyDescent="0.2">
      <c r="A95" s="4">
        <f>Data!L95</f>
        <v>9.9897857119795777E-2</v>
      </c>
      <c r="B95" s="3">
        <f>Data!M95</f>
        <v>2.6042442148223031</v>
      </c>
      <c r="C95" s="4">
        <f>Data!N95</f>
        <v>0.23429928415438989</v>
      </c>
    </row>
    <row r="96" spans="1:3" x14ac:dyDescent="0.2">
      <c r="A96" s="4">
        <f>Data!L96</f>
        <v>0.18251118457953991</v>
      </c>
      <c r="B96" s="3">
        <f>Data!M96</f>
        <v>3.028547907328913</v>
      </c>
      <c r="C96" s="4">
        <f>Data!N96</f>
        <v>0.26977427974324081</v>
      </c>
    </row>
    <row r="97" spans="1:3" x14ac:dyDescent="0.2">
      <c r="A97" s="4">
        <f>Data!L97</f>
        <v>7.0450973374120401E-2</v>
      </c>
      <c r="B97" s="3">
        <f>Data!M97</f>
        <v>1</v>
      </c>
      <c r="C97" s="4">
        <f>Data!N97</f>
        <v>0.1227218508002173</v>
      </c>
    </row>
    <row r="98" spans="1:3" x14ac:dyDescent="0.2">
      <c r="A98" s="4">
        <f>Data!L98</f>
        <v>0.25577787661114959</v>
      </c>
      <c r="B98" s="3">
        <f>Data!M98</f>
        <v>6.5150154200946098</v>
      </c>
      <c r="C98" s="4">
        <f>Data!N98</f>
        <v>0.34288763100419523</v>
      </c>
    </row>
    <row r="99" spans="1:3" x14ac:dyDescent="0.2">
      <c r="A99" s="4">
        <f>Data!L99</f>
        <v>0.16617445551725141</v>
      </c>
      <c r="B99" s="3">
        <f>Data!M99</f>
        <v>2.6334829746684498</v>
      </c>
      <c r="C99" s="4">
        <f>Data!N99</f>
        <v>0.24580046742972819</v>
      </c>
    </row>
    <row r="100" spans="1:3" x14ac:dyDescent="0.2">
      <c r="A100" s="4">
        <f>Data!L100</f>
        <v>0.18251118457953991</v>
      </c>
      <c r="B100" s="3">
        <f>Data!M100</f>
        <v>2.9295153551612518</v>
      </c>
      <c r="C100" s="4">
        <f>Data!N100</f>
        <v>0.26928534750742977</v>
      </c>
    </row>
    <row r="101" spans="1:3" x14ac:dyDescent="0.2">
      <c r="A101" s="4">
        <f>Data!L101</f>
        <v>9.9897857119795777E-2</v>
      </c>
      <c r="B101" s="3">
        <f>Data!M101</f>
        <v>2.6042442148223031</v>
      </c>
      <c r="C101" s="4">
        <f>Data!N101</f>
        <v>0.23183287709095979</v>
      </c>
    </row>
  </sheetData>
  <mergeCells count="1">
    <mergeCell ref="E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6A70-36C7-3849-858F-2E10E4413E89}">
  <dimension ref="A1"/>
  <sheetViews>
    <sheetView workbookViewId="0"/>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Dashboard</vt:lpstr>
      <vt:lpstr>Data</vt:lpstr>
      <vt:lpstr>Regression</vt:lpstr>
      <vt:lpstr>Toelichting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Microsoft Office User</cp:lastModifiedBy>
  <dcterms:created xsi:type="dcterms:W3CDTF">2024-02-28T12:51:25Z</dcterms:created>
  <dcterms:modified xsi:type="dcterms:W3CDTF">2025-08-31T09:12:30Z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2024-02-28T12:51:47Z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bc8eb1f3-688a-4509-8dba-6825821700b4</vt:lpwstr>
  </property>
  <property fmtid="{D5CDD505-2E9C-101B-9397-08002B2CF9AE}" pid="8" name="MSIP_Label_defa4170-0d19-0005-0004-bc88714345d2_ContentBits">
    <vt:lpwstr>0</vt:lpwstr>
  </property>
</Properties>
</file>