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 activeTab="6"/>
  </bookViews>
  <sheets>
    <sheet name="Daniel Sagrera" sheetId="3" r:id="rId1"/>
    <sheet name="Denise Hansson" sheetId="7" r:id="rId2"/>
    <sheet name="Gustav Lange" sheetId="6" r:id="rId3"/>
    <sheet name="Jan Lundholm" sheetId="1" r:id="rId4"/>
    <sheet name="Peter Revell" sheetId="5" r:id="rId5"/>
    <sheet name="Rickard Persson" sheetId="4" r:id="rId6"/>
    <sheet name="Facit" sheetId="8" r:id="rId7"/>
    <sheet name="Diagram" sheetId="9" r:id="rId8"/>
  </sheets>
  <calcPr calcId="145621" refMode="R1C1"/>
</workbook>
</file>

<file path=xl/calcChain.xml><?xml version="1.0" encoding="utf-8"?>
<calcChain xmlns="http://schemas.openxmlformats.org/spreadsheetml/2006/main">
  <c r="P29" i="4" l="1"/>
  <c r="O29" i="4"/>
  <c r="P28" i="4"/>
  <c r="O28" i="4"/>
  <c r="P27" i="4"/>
  <c r="O27" i="4"/>
  <c r="P26" i="4"/>
  <c r="O26" i="4"/>
  <c r="P22" i="4"/>
  <c r="O22" i="4"/>
  <c r="P21" i="4"/>
  <c r="O21" i="4"/>
  <c r="P20" i="4"/>
  <c r="O20" i="4"/>
  <c r="P19" i="4"/>
  <c r="O19" i="4"/>
  <c r="P15" i="4"/>
  <c r="O15" i="4"/>
  <c r="P14" i="4"/>
  <c r="O14" i="4"/>
  <c r="P13" i="4"/>
  <c r="O13" i="4"/>
  <c r="P12" i="4"/>
  <c r="O12" i="4"/>
  <c r="P8" i="4"/>
  <c r="O8" i="4"/>
  <c r="P7" i="4"/>
  <c r="O7" i="4"/>
  <c r="P6" i="4"/>
  <c r="O6" i="4"/>
  <c r="P5" i="4"/>
  <c r="O5" i="4"/>
  <c r="P4" i="4"/>
  <c r="O4" i="4"/>
  <c r="P3" i="4"/>
  <c r="O3" i="4"/>
  <c r="P29" i="5"/>
  <c r="O29" i="5"/>
  <c r="P28" i="5"/>
  <c r="O28" i="5"/>
  <c r="P27" i="5"/>
  <c r="O27" i="5"/>
  <c r="P26" i="5"/>
  <c r="O26" i="5"/>
  <c r="P22" i="5"/>
  <c r="O22" i="5"/>
  <c r="P21" i="5"/>
  <c r="O21" i="5"/>
  <c r="P20" i="5"/>
  <c r="O20" i="5"/>
  <c r="P19" i="5"/>
  <c r="O19" i="5"/>
  <c r="P15" i="5"/>
  <c r="O15" i="5"/>
  <c r="P14" i="5"/>
  <c r="O14" i="5"/>
  <c r="P13" i="5"/>
  <c r="O13" i="5"/>
  <c r="P12" i="5"/>
  <c r="O12" i="5"/>
  <c r="P8" i="5"/>
  <c r="O8" i="5"/>
  <c r="P7" i="5"/>
  <c r="O7" i="5"/>
  <c r="P6" i="5"/>
  <c r="O6" i="5"/>
  <c r="P5" i="5"/>
  <c r="O5" i="5"/>
  <c r="P4" i="5"/>
  <c r="O4" i="5"/>
  <c r="P3" i="5"/>
  <c r="O3" i="5"/>
  <c r="P29" i="1"/>
  <c r="O29" i="1"/>
  <c r="P28" i="1"/>
  <c r="O28" i="1"/>
  <c r="P27" i="1"/>
  <c r="O27" i="1"/>
  <c r="P26" i="1"/>
  <c r="O26" i="1"/>
  <c r="P22" i="1"/>
  <c r="O22" i="1"/>
  <c r="P21" i="1"/>
  <c r="O21" i="1"/>
  <c r="P20" i="1"/>
  <c r="O20" i="1"/>
  <c r="P19" i="1"/>
  <c r="O19" i="1"/>
  <c r="P15" i="1"/>
  <c r="O15" i="1"/>
  <c r="P14" i="1"/>
  <c r="O14" i="1"/>
  <c r="P13" i="1"/>
  <c r="O13" i="1"/>
  <c r="P12" i="1"/>
  <c r="O12" i="1"/>
  <c r="P8" i="1"/>
  <c r="O8" i="1"/>
  <c r="P7" i="1"/>
  <c r="O7" i="1"/>
  <c r="P6" i="1"/>
  <c r="O6" i="1"/>
  <c r="P5" i="1"/>
  <c r="O5" i="1"/>
  <c r="P4" i="1"/>
  <c r="O4" i="1"/>
  <c r="P3" i="1"/>
  <c r="O3" i="1"/>
  <c r="P29" i="6"/>
  <c r="O29" i="6"/>
  <c r="P28" i="6"/>
  <c r="O28" i="6"/>
  <c r="P27" i="6"/>
  <c r="O27" i="6"/>
  <c r="P26" i="6"/>
  <c r="O26" i="6"/>
  <c r="P22" i="6"/>
  <c r="O22" i="6"/>
  <c r="P21" i="6"/>
  <c r="O21" i="6"/>
  <c r="P20" i="6"/>
  <c r="O20" i="6"/>
  <c r="P19" i="6"/>
  <c r="O19" i="6"/>
  <c r="P15" i="6"/>
  <c r="O15" i="6"/>
  <c r="P14" i="6"/>
  <c r="O14" i="6"/>
  <c r="P13" i="6"/>
  <c r="O13" i="6"/>
  <c r="P12" i="6"/>
  <c r="O12" i="6"/>
  <c r="P8" i="6"/>
  <c r="O8" i="6"/>
  <c r="P7" i="6"/>
  <c r="O7" i="6"/>
  <c r="P6" i="6"/>
  <c r="O6" i="6"/>
  <c r="P5" i="6"/>
  <c r="O5" i="6"/>
  <c r="P4" i="6"/>
  <c r="O4" i="6"/>
  <c r="P3" i="6"/>
  <c r="O3" i="6"/>
  <c r="P29" i="7"/>
  <c r="O29" i="7"/>
  <c r="P28" i="7"/>
  <c r="O28" i="7"/>
  <c r="P27" i="7"/>
  <c r="O27" i="7"/>
  <c r="P26" i="7"/>
  <c r="O26" i="7"/>
  <c r="P22" i="7"/>
  <c r="O22" i="7"/>
  <c r="P21" i="7"/>
  <c r="O21" i="7"/>
  <c r="P20" i="7"/>
  <c r="O20" i="7"/>
  <c r="P19" i="7"/>
  <c r="O19" i="7"/>
  <c r="P15" i="7"/>
  <c r="O15" i="7"/>
  <c r="P14" i="7"/>
  <c r="O14" i="7"/>
  <c r="P13" i="7"/>
  <c r="O13" i="7"/>
  <c r="P12" i="7"/>
  <c r="O12" i="7"/>
  <c r="P8" i="7"/>
  <c r="O8" i="7"/>
  <c r="P7" i="7"/>
  <c r="O7" i="7"/>
  <c r="P6" i="7"/>
  <c r="O6" i="7"/>
  <c r="P5" i="7"/>
  <c r="O5" i="7"/>
  <c r="P4" i="7"/>
  <c r="O4" i="7"/>
  <c r="P3" i="7"/>
  <c r="O3" i="7"/>
  <c r="P29" i="3"/>
  <c r="O29" i="3"/>
  <c r="P28" i="3"/>
  <c r="O28" i="3"/>
  <c r="P27" i="3"/>
  <c r="O27" i="3"/>
  <c r="P26" i="3"/>
  <c r="O26" i="3"/>
  <c r="P22" i="3"/>
  <c r="O22" i="3"/>
  <c r="P21" i="3"/>
  <c r="O21" i="3"/>
  <c r="P20" i="3"/>
  <c r="O20" i="3"/>
  <c r="P19" i="3"/>
  <c r="O19" i="3"/>
  <c r="P15" i="3"/>
  <c r="O15" i="3"/>
  <c r="P14" i="3"/>
  <c r="O14" i="3"/>
  <c r="P13" i="3"/>
  <c r="O13" i="3"/>
  <c r="P12" i="3"/>
  <c r="O12" i="3"/>
  <c r="P8" i="3"/>
  <c r="O8" i="3"/>
  <c r="P7" i="3"/>
  <c r="O7" i="3"/>
  <c r="P6" i="3"/>
  <c r="O6" i="3"/>
  <c r="P5" i="3"/>
  <c r="O5" i="3"/>
  <c r="P4" i="3"/>
  <c r="O4" i="3"/>
  <c r="P3" i="3"/>
  <c r="O3" i="3"/>
  <c r="P10" i="8"/>
  <c r="P11" i="8"/>
  <c r="P12" i="8"/>
  <c r="P13" i="8"/>
  <c r="P14" i="8"/>
  <c r="P15" i="8"/>
  <c r="P17" i="8"/>
  <c r="P18" i="8"/>
  <c r="P19" i="8"/>
  <c r="P20" i="8"/>
  <c r="P21" i="8"/>
  <c r="P22" i="8"/>
  <c r="P24" i="8"/>
  <c r="P25" i="8"/>
  <c r="P26" i="8"/>
  <c r="P27" i="8"/>
  <c r="P28" i="8"/>
  <c r="P29" i="8"/>
  <c r="P5" i="8"/>
  <c r="P6" i="8"/>
  <c r="P7" i="8"/>
  <c r="P8" i="8"/>
  <c r="P4" i="8"/>
  <c r="P3" i="8"/>
  <c r="O26" i="8"/>
  <c r="O27" i="8"/>
  <c r="O28" i="8"/>
  <c r="O29" i="8"/>
  <c r="O5" i="8"/>
  <c r="O6" i="8"/>
  <c r="O7" i="8"/>
  <c r="O8" i="8"/>
  <c r="O12" i="8"/>
  <c r="O13" i="8"/>
  <c r="O14" i="8"/>
  <c r="O15" i="8"/>
  <c r="O19" i="8"/>
  <c r="O20" i="8"/>
  <c r="O21" i="8"/>
  <c r="O22" i="8"/>
  <c r="O4" i="8"/>
  <c r="O3" i="8"/>
  <c r="Q4" i="8" l="1"/>
  <c r="Q4" i="5"/>
  <c r="L4" i="5"/>
  <c r="N4" i="5"/>
  <c r="N29" i="4"/>
  <c r="L29" i="4"/>
  <c r="N28" i="4"/>
  <c r="L28" i="4"/>
  <c r="N27" i="4"/>
  <c r="L27" i="4"/>
  <c r="N26" i="4"/>
  <c r="L26" i="4"/>
  <c r="N25" i="4"/>
  <c r="K25" i="4" s="1"/>
  <c r="O25" i="4" s="1"/>
  <c r="L25" i="4"/>
  <c r="N24" i="4"/>
  <c r="L24" i="4"/>
  <c r="N23" i="4"/>
  <c r="L23" i="4"/>
  <c r="N22" i="4"/>
  <c r="L22" i="4"/>
  <c r="N21" i="4"/>
  <c r="L21" i="4"/>
  <c r="N20" i="4"/>
  <c r="L20" i="4"/>
  <c r="N19" i="4"/>
  <c r="L19" i="4"/>
  <c r="N18" i="4"/>
  <c r="L18" i="4"/>
  <c r="N17" i="4"/>
  <c r="K17" i="4" s="1"/>
  <c r="O17" i="4" s="1"/>
  <c r="L17" i="4"/>
  <c r="N16" i="4"/>
  <c r="L16" i="4"/>
  <c r="N15" i="4"/>
  <c r="L15" i="4"/>
  <c r="N14" i="4"/>
  <c r="L14" i="4"/>
  <c r="N13" i="4"/>
  <c r="L13" i="4"/>
  <c r="N12" i="4"/>
  <c r="L12" i="4"/>
  <c r="N11" i="4"/>
  <c r="L11" i="4"/>
  <c r="N10" i="4"/>
  <c r="L10" i="4"/>
  <c r="N9" i="4"/>
  <c r="L9" i="4"/>
  <c r="N8" i="4"/>
  <c r="L8" i="4"/>
  <c r="N7" i="4"/>
  <c r="L7" i="4"/>
  <c r="N6" i="4"/>
  <c r="L6" i="4"/>
  <c r="N5" i="4"/>
  <c r="L5" i="4"/>
  <c r="N4" i="4"/>
  <c r="L4" i="4"/>
  <c r="N3" i="4"/>
  <c r="L3" i="4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6" i="5"/>
  <c r="L6" i="5"/>
  <c r="N5" i="5"/>
  <c r="L5" i="5"/>
  <c r="N3" i="5"/>
  <c r="L3" i="5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9" i="6"/>
  <c r="L29" i="6"/>
  <c r="N28" i="6"/>
  <c r="L28" i="6"/>
  <c r="N27" i="6"/>
  <c r="L27" i="6"/>
  <c r="N26" i="6"/>
  <c r="L26" i="6"/>
  <c r="N25" i="6"/>
  <c r="L25" i="6"/>
  <c r="N24" i="6"/>
  <c r="L24" i="6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L9" i="6"/>
  <c r="N8" i="6"/>
  <c r="L8" i="6"/>
  <c r="N7" i="6"/>
  <c r="L7" i="6"/>
  <c r="N6" i="6"/>
  <c r="L6" i="6"/>
  <c r="N5" i="6"/>
  <c r="L5" i="6"/>
  <c r="N4" i="6"/>
  <c r="L4" i="6"/>
  <c r="N3" i="6"/>
  <c r="L3" i="6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3" i="3"/>
  <c r="L3" i="3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6" i="7"/>
  <c r="N7" i="7"/>
  <c r="N8" i="7"/>
  <c r="N5" i="7"/>
  <c r="N4" i="7"/>
  <c r="N3" i="7"/>
  <c r="L6" i="7"/>
  <c r="L7" i="7"/>
  <c r="L8" i="7"/>
  <c r="L9" i="7"/>
  <c r="L10" i="7"/>
  <c r="P10" i="7" s="1"/>
  <c r="L11" i="7"/>
  <c r="P11" i="7" s="1"/>
  <c r="L12" i="7"/>
  <c r="L13" i="7"/>
  <c r="L14" i="7"/>
  <c r="L15" i="7"/>
  <c r="L16" i="7"/>
  <c r="L17" i="7"/>
  <c r="P17" i="7" s="1"/>
  <c r="L18" i="7"/>
  <c r="P18" i="7" s="1"/>
  <c r="L19" i="7"/>
  <c r="L20" i="7"/>
  <c r="L21" i="7"/>
  <c r="L22" i="7"/>
  <c r="L23" i="7"/>
  <c r="L24" i="7"/>
  <c r="P24" i="7" s="1"/>
  <c r="L25" i="7"/>
  <c r="L26" i="7"/>
  <c r="L27" i="7"/>
  <c r="L28" i="7"/>
  <c r="L29" i="7"/>
  <c r="L5" i="7"/>
  <c r="L4" i="7"/>
  <c r="L3" i="7"/>
  <c r="Q29" i="8"/>
  <c r="K29" i="8"/>
  <c r="F29" i="8"/>
  <c r="Q28" i="8"/>
  <c r="K28" i="8"/>
  <c r="F28" i="8"/>
  <c r="Q27" i="8"/>
  <c r="K27" i="8"/>
  <c r="F27" i="8"/>
  <c r="Q26" i="8"/>
  <c r="K26" i="8"/>
  <c r="F26" i="8"/>
  <c r="Q25" i="8"/>
  <c r="K25" i="8"/>
  <c r="O25" i="8" s="1"/>
  <c r="F25" i="8"/>
  <c r="K24" i="8"/>
  <c r="O24" i="8" s="1"/>
  <c r="Q24" i="8" s="1"/>
  <c r="F24" i="8"/>
  <c r="Q22" i="8"/>
  <c r="K22" i="8"/>
  <c r="F22" i="8"/>
  <c r="Q21" i="8"/>
  <c r="K21" i="8"/>
  <c r="F21" i="8"/>
  <c r="Q20" i="8"/>
  <c r="K20" i="8"/>
  <c r="F20" i="8"/>
  <c r="Q19" i="8"/>
  <c r="K19" i="8"/>
  <c r="F19" i="8"/>
  <c r="K18" i="8"/>
  <c r="O18" i="8" s="1"/>
  <c r="Q18" i="8" s="1"/>
  <c r="F18" i="8"/>
  <c r="K17" i="8"/>
  <c r="O17" i="8" s="1"/>
  <c r="Q17" i="8" s="1"/>
  <c r="F17" i="8"/>
  <c r="Q15" i="8"/>
  <c r="K15" i="8"/>
  <c r="F15" i="8"/>
  <c r="Q14" i="8"/>
  <c r="K14" i="8"/>
  <c r="F14" i="8"/>
  <c r="Q13" i="8"/>
  <c r="K13" i="8"/>
  <c r="F13" i="8"/>
  <c r="Q12" i="8"/>
  <c r="K12" i="8"/>
  <c r="F12" i="8"/>
  <c r="K11" i="8"/>
  <c r="O11" i="8" s="1"/>
  <c r="F11" i="8"/>
  <c r="K10" i="8"/>
  <c r="O10" i="8" s="1"/>
  <c r="F10" i="8"/>
  <c r="Q8" i="8"/>
  <c r="K8" i="8"/>
  <c r="F8" i="8"/>
  <c r="Q7" i="8"/>
  <c r="K7" i="8"/>
  <c r="F7" i="8"/>
  <c r="K6" i="8"/>
  <c r="F6" i="8"/>
  <c r="K5" i="8"/>
  <c r="F5" i="8"/>
  <c r="K4" i="8"/>
  <c r="F4" i="8"/>
  <c r="K3" i="8"/>
  <c r="F3" i="8"/>
  <c r="Q29" i="4"/>
  <c r="K29" i="4"/>
  <c r="F29" i="4"/>
  <c r="Q28" i="4"/>
  <c r="K28" i="4"/>
  <c r="F28" i="4"/>
  <c r="Q27" i="4"/>
  <c r="K27" i="4"/>
  <c r="F27" i="4"/>
  <c r="Q26" i="4"/>
  <c r="K26" i="4"/>
  <c r="F26" i="4"/>
  <c r="F25" i="4"/>
  <c r="K24" i="4"/>
  <c r="O24" i="4" s="1"/>
  <c r="F24" i="4"/>
  <c r="Q22" i="4"/>
  <c r="K22" i="4"/>
  <c r="F22" i="4"/>
  <c r="Q21" i="4"/>
  <c r="K21" i="4"/>
  <c r="F21" i="4"/>
  <c r="Q20" i="4"/>
  <c r="K20" i="4"/>
  <c r="F20" i="4"/>
  <c r="Q19" i="4"/>
  <c r="K19" i="4"/>
  <c r="F19" i="4"/>
  <c r="K18" i="4"/>
  <c r="O18" i="4" s="1"/>
  <c r="F18" i="4"/>
  <c r="F17" i="4"/>
  <c r="Q15" i="4"/>
  <c r="K15" i="4"/>
  <c r="F15" i="4"/>
  <c r="Q14" i="4"/>
  <c r="K14" i="4"/>
  <c r="F14" i="4"/>
  <c r="Q13" i="4"/>
  <c r="K13" i="4"/>
  <c r="F13" i="4"/>
  <c r="Q12" i="4"/>
  <c r="K12" i="4"/>
  <c r="F12" i="4"/>
  <c r="K11" i="4"/>
  <c r="O11" i="4" s="1"/>
  <c r="F11" i="4"/>
  <c r="K10" i="4"/>
  <c r="O10" i="4" s="1"/>
  <c r="F10" i="4"/>
  <c r="Q8" i="4"/>
  <c r="K8" i="4"/>
  <c r="F8" i="4"/>
  <c r="Q7" i="4"/>
  <c r="K7" i="4"/>
  <c r="F7" i="4"/>
  <c r="K6" i="4"/>
  <c r="F6" i="4"/>
  <c r="K5" i="4"/>
  <c r="F5" i="4"/>
  <c r="K4" i="4"/>
  <c r="F4" i="4"/>
  <c r="K3" i="4"/>
  <c r="F3" i="4"/>
  <c r="Q25" i="4" l="1"/>
  <c r="P25" i="3"/>
  <c r="P25" i="6"/>
  <c r="P25" i="1"/>
  <c r="P25" i="5"/>
  <c r="P25" i="4"/>
  <c r="P25" i="7"/>
  <c r="P24" i="3"/>
  <c r="P24" i="6"/>
  <c r="P24" i="1"/>
  <c r="P24" i="5"/>
  <c r="P24" i="4"/>
  <c r="Q24" i="4" s="1"/>
  <c r="P18" i="3"/>
  <c r="P18" i="6"/>
  <c r="P18" i="1"/>
  <c r="P18" i="5"/>
  <c r="P18" i="4"/>
  <c r="Q18" i="4" s="1"/>
  <c r="Q17" i="4"/>
  <c r="P17" i="3"/>
  <c r="P17" i="6"/>
  <c r="P17" i="1"/>
  <c r="P17" i="5"/>
  <c r="P17" i="4"/>
  <c r="P11" i="3"/>
  <c r="P11" i="6"/>
  <c r="P11" i="1"/>
  <c r="P11" i="5"/>
  <c r="P11" i="4"/>
  <c r="P10" i="3"/>
  <c r="P10" i="6"/>
  <c r="P10" i="1"/>
  <c r="P10" i="5"/>
  <c r="P10" i="4"/>
  <c r="Q11" i="8"/>
  <c r="Q10" i="8"/>
  <c r="Q6" i="8"/>
  <c r="Q3" i="4"/>
  <c r="Q4" i="4"/>
  <c r="Q5" i="4"/>
  <c r="Q6" i="4"/>
  <c r="Q10" i="4"/>
  <c r="Q11" i="4"/>
  <c r="Q5" i="8"/>
  <c r="Q3" i="8"/>
  <c r="Q29" i="5"/>
  <c r="K29" i="5"/>
  <c r="F29" i="5"/>
  <c r="Q28" i="5"/>
  <c r="K28" i="5"/>
  <c r="F28" i="5"/>
  <c r="Q27" i="5"/>
  <c r="K27" i="5"/>
  <c r="F27" i="5"/>
  <c r="Q26" i="5"/>
  <c r="K26" i="5"/>
  <c r="F26" i="5"/>
  <c r="K25" i="5"/>
  <c r="O25" i="5" s="1"/>
  <c r="Q25" i="5" s="1"/>
  <c r="F25" i="5"/>
  <c r="K24" i="5"/>
  <c r="O24" i="5" s="1"/>
  <c r="F24" i="5"/>
  <c r="Q22" i="5"/>
  <c r="K22" i="5"/>
  <c r="F22" i="5"/>
  <c r="Q21" i="5"/>
  <c r="K21" i="5"/>
  <c r="F21" i="5"/>
  <c r="Q20" i="5"/>
  <c r="K20" i="5"/>
  <c r="F20" i="5"/>
  <c r="Q19" i="5"/>
  <c r="K19" i="5"/>
  <c r="F19" i="5"/>
  <c r="K18" i="5"/>
  <c r="O18" i="5" s="1"/>
  <c r="Q18" i="5" s="1"/>
  <c r="F18" i="5"/>
  <c r="Q17" i="5"/>
  <c r="K17" i="5"/>
  <c r="O17" i="5" s="1"/>
  <c r="F17" i="5"/>
  <c r="Q15" i="5"/>
  <c r="K15" i="5"/>
  <c r="F15" i="5"/>
  <c r="Q14" i="5"/>
  <c r="K14" i="5"/>
  <c r="F14" i="5"/>
  <c r="Q13" i="5"/>
  <c r="K13" i="5"/>
  <c r="F13" i="5"/>
  <c r="Q12" i="5"/>
  <c r="K12" i="5"/>
  <c r="F12" i="5"/>
  <c r="K11" i="5"/>
  <c r="O11" i="5" s="1"/>
  <c r="F11" i="5"/>
  <c r="K10" i="5"/>
  <c r="O10" i="5" s="1"/>
  <c r="F10" i="5"/>
  <c r="Q8" i="5"/>
  <c r="K8" i="5"/>
  <c r="F8" i="5"/>
  <c r="Q7" i="5"/>
  <c r="K7" i="5"/>
  <c r="F7" i="5"/>
  <c r="K6" i="5"/>
  <c r="F6" i="5"/>
  <c r="K5" i="5"/>
  <c r="F5" i="5"/>
  <c r="K4" i="5"/>
  <c r="F4" i="5"/>
  <c r="K3" i="5"/>
  <c r="F3" i="5"/>
  <c r="Q24" i="5" l="1"/>
  <c r="Q11" i="5"/>
  <c r="Q10" i="5"/>
  <c r="Q6" i="5"/>
  <c r="U29" i="4"/>
  <c r="U44" i="4" s="1"/>
  <c r="C9" i="9" s="1"/>
  <c r="Q5" i="5"/>
  <c r="Q3" i="5"/>
  <c r="Q29" i="6"/>
  <c r="K29" i="6"/>
  <c r="F29" i="6"/>
  <c r="Q28" i="6"/>
  <c r="K28" i="6"/>
  <c r="F28" i="6"/>
  <c r="Q27" i="6"/>
  <c r="K27" i="6"/>
  <c r="F27" i="6"/>
  <c r="Q26" i="6"/>
  <c r="K26" i="6"/>
  <c r="F26" i="6"/>
  <c r="K25" i="6"/>
  <c r="O25" i="6" s="1"/>
  <c r="Q25" i="6" s="1"/>
  <c r="F25" i="6"/>
  <c r="K24" i="6"/>
  <c r="O24" i="6" s="1"/>
  <c r="Q24" i="6" s="1"/>
  <c r="F24" i="6"/>
  <c r="Q22" i="6"/>
  <c r="K22" i="6"/>
  <c r="F22" i="6"/>
  <c r="Q21" i="6"/>
  <c r="K21" i="6"/>
  <c r="F21" i="6"/>
  <c r="Q20" i="6"/>
  <c r="K20" i="6"/>
  <c r="F20" i="6"/>
  <c r="Q19" i="6"/>
  <c r="K19" i="6"/>
  <c r="F19" i="6"/>
  <c r="K18" i="6"/>
  <c r="O18" i="6" s="1"/>
  <c r="Q18" i="6" s="1"/>
  <c r="F18" i="6"/>
  <c r="K17" i="6"/>
  <c r="O17" i="6" s="1"/>
  <c r="Q17" i="6" s="1"/>
  <c r="F17" i="6"/>
  <c r="Q15" i="6"/>
  <c r="K15" i="6"/>
  <c r="F15" i="6"/>
  <c r="Q14" i="6"/>
  <c r="K14" i="6"/>
  <c r="F14" i="6"/>
  <c r="Q13" i="6"/>
  <c r="K13" i="6"/>
  <c r="F13" i="6"/>
  <c r="Q12" i="6"/>
  <c r="K12" i="6"/>
  <c r="F12" i="6"/>
  <c r="K11" i="6"/>
  <c r="O11" i="6" s="1"/>
  <c r="F11" i="6"/>
  <c r="K10" i="6"/>
  <c r="O10" i="6" s="1"/>
  <c r="F10" i="6"/>
  <c r="Q8" i="6"/>
  <c r="K8" i="6"/>
  <c r="F8" i="6"/>
  <c r="Q7" i="6"/>
  <c r="K7" i="6"/>
  <c r="F7" i="6"/>
  <c r="K6" i="6"/>
  <c r="F6" i="6"/>
  <c r="K5" i="6"/>
  <c r="F5" i="6"/>
  <c r="K4" i="6"/>
  <c r="F4" i="6"/>
  <c r="K3" i="6"/>
  <c r="F3" i="6"/>
  <c r="K29" i="7"/>
  <c r="F29" i="7"/>
  <c r="K28" i="7"/>
  <c r="F28" i="7"/>
  <c r="K27" i="7"/>
  <c r="F27" i="7"/>
  <c r="K26" i="7"/>
  <c r="F26" i="7"/>
  <c r="K25" i="7"/>
  <c r="O25" i="7" s="1"/>
  <c r="F25" i="7"/>
  <c r="K24" i="7"/>
  <c r="O24" i="7" s="1"/>
  <c r="F24" i="7"/>
  <c r="K22" i="7"/>
  <c r="F22" i="7"/>
  <c r="K21" i="7"/>
  <c r="F21" i="7"/>
  <c r="K20" i="7"/>
  <c r="F20" i="7"/>
  <c r="K19" i="7"/>
  <c r="F19" i="7"/>
  <c r="K18" i="7"/>
  <c r="O18" i="7" s="1"/>
  <c r="F18" i="7"/>
  <c r="K17" i="7"/>
  <c r="O17" i="7" s="1"/>
  <c r="F17" i="7"/>
  <c r="K15" i="7"/>
  <c r="F15" i="7"/>
  <c r="K14" i="7"/>
  <c r="F14" i="7"/>
  <c r="K13" i="7"/>
  <c r="F13" i="7"/>
  <c r="K12" i="7"/>
  <c r="F12" i="7"/>
  <c r="K11" i="7"/>
  <c r="O11" i="7" s="1"/>
  <c r="F11" i="7"/>
  <c r="K10" i="7"/>
  <c r="O10" i="7" s="1"/>
  <c r="F10" i="7"/>
  <c r="K8" i="7"/>
  <c r="F8" i="7"/>
  <c r="K7" i="7"/>
  <c r="F7" i="7"/>
  <c r="K6" i="7"/>
  <c r="F6" i="7"/>
  <c r="K5" i="7"/>
  <c r="F5" i="7"/>
  <c r="K4" i="7"/>
  <c r="F4" i="7"/>
  <c r="K3" i="7"/>
  <c r="F3" i="7"/>
  <c r="Q29" i="3"/>
  <c r="K29" i="3"/>
  <c r="F29" i="3"/>
  <c r="Q28" i="3"/>
  <c r="K28" i="3"/>
  <c r="F28" i="3"/>
  <c r="Q27" i="3"/>
  <c r="K27" i="3"/>
  <c r="F27" i="3"/>
  <c r="Q26" i="3"/>
  <c r="K26" i="3"/>
  <c r="F26" i="3"/>
  <c r="K25" i="3"/>
  <c r="O25" i="3" s="1"/>
  <c r="Q25" i="3" s="1"/>
  <c r="F25" i="3"/>
  <c r="K24" i="3"/>
  <c r="O24" i="3" s="1"/>
  <c r="Q24" i="3" s="1"/>
  <c r="F24" i="3"/>
  <c r="Q22" i="3"/>
  <c r="K22" i="3"/>
  <c r="F22" i="3"/>
  <c r="Q21" i="3"/>
  <c r="K21" i="3"/>
  <c r="F21" i="3"/>
  <c r="Q20" i="3"/>
  <c r="K20" i="3"/>
  <c r="F20" i="3"/>
  <c r="Q19" i="3"/>
  <c r="K19" i="3"/>
  <c r="F19" i="3"/>
  <c r="K18" i="3"/>
  <c r="O18" i="3" s="1"/>
  <c r="Q18" i="3" s="1"/>
  <c r="F18" i="3"/>
  <c r="K17" i="3"/>
  <c r="O17" i="3" s="1"/>
  <c r="Q17" i="3" s="1"/>
  <c r="F17" i="3"/>
  <c r="Q15" i="3"/>
  <c r="K15" i="3"/>
  <c r="F15" i="3"/>
  <c r="Q14" i="3"/>
  <c r="K14" i="3"/>
  <c r="F14" i="3"/>
  <c r="Q13" i="3"/>
  <c r="K13" i="3"/>
  <c r="F13" i="3"/>
  <c r="Q12" i="3"/>
  <c r="K12" i="3"/>
  <c r="F12" i="3"/>
  <c r="K11" i="3"/>
  <c r="O11" i="3" s="1"/>
  <c r="F11" i="3"/>
  <c r="K10" i="3"/>
  <c r="O10" i="3" s="1"/>
  <c r="F10" i="3"/>
  <c r="Q8" i="3"/>
  <c r="K8" i="3"/>
  <c r="F8" i="3"/>
  <c r="Q7" i="3"/>
  <c r="K7" i="3"/>
  <c r="F7" i="3"/>
  <c r="K6" i="3"/>
  <c r="F6" i="3"/>
  <c r="K5" i="3"/>
  <c r="F5" i="3"/>
  <c r="K4" i="3"/>
  <c r="F4" i="3"/>
  <c r="K3" i="3"/>
  <c r="F3" i="3"/>
  <c r="Q3" i="7" l="1"/>
  <c r="U29" i="5"/>
  <c r="U44" i="5" s="1"/>
  <c r="C8" i="9" s="1"/>
  <c r="Q3" i="6"/>
  <c r="Q4" i="6"/>
  <c r="Q5" i="6"/>
  <c r="Q6" i="6"/>
  <c r="Q10" i="6"/>
  <c r="Q11" i="6"/>
  <c r="Q3" i="3"/>
  <c r="Q4" i="3"/>
  <c r="Q5" i="3"/>
  <c r="Q6" i="3"/>
  <c r="Q10" i="3"/>
  <c r="Q11" i="3"/>
  <c r="Q5" i="7"/>
  <c r="Q6" i="7"/>
  <c r="Q7" i="7"/>
  <c r="Q8" i="7"/>
  <c r="Q10" i="7"/>
  <c r="Q11" i="7"/>
  <c r="Q12" i="7"/>
  <c r="Q13" i="7"/>
  <c r="Q14" i="7"/>
  <c r="Q15" i="7"/>
  <c r="Q17" i="7"/>
  <c r="Q18" i="7"/>
  <c r="Q19" i="7"/>
  <c r="Q20" i="7"/>
  <c r="Q21" i="7"/>
  <c r="Q22" i="7"/>
  <c r="Q24" i="7"/>
  <c r="Q25" i="7"/>
  <c r="Q26" i="7"/>
  <c r="Q27" i="7"/>
  <c r="Q28" i="7"/>
  <c r="Q29" i="7"/>
  <c r="Q4" i="7"/>
  <c r="Q29" i="1"/>
  <c r="K29" i="1"/>
  <c r="F29" i="1"/>
  <c r="Q28" i="1"/>
  <c r="K28" i="1"/>
  <c r="F28" i="1"/>
  <c r="Q27" i="1"/>
  <c r="K27" i="1"/>
  <c r="F27" i="1"/>
  <c r="Q26" i="1"/>
  <c r="K26" i="1"/>
  <c r="F26" i="1"/>
  <c r="K25" i="1"/>
  <c r="O25" i="1" s="1"/>
  <c r="Q25" i="1" s="1"/>
  <c r="F25" i="1"/>
  <c r="K24" i="1"/>
  <c r="O24" i="1" s="1"/>
  <c r="Q24" i="1" s="1"/>
  <c r="F24" i="1"/>
  <c r="Q22" i="1"/>
  <c r="K22" i="1"/>
  <c r="F22" i="1"/>
  <c r="Q21" i="1"/>
  <c r="K21" i="1"/>
  <c r="F21" i="1"/>
  <c r="Q20" i="1"/>
  <c r="K20" i="1"/>
  <c r="F20" i="1"/>
  <c r="Q19" i="1"/>
  <c r="K19" i="1"/>
  <c r="F19" i="1"/>
  <c r="Q18" i="1"/>
  <c r="K18" i="1"/>
  <c r="O18" i="1" s="1"/>
  <c r="F18" i="1"/>
  <c r="Q17" i="1"/>
  <c r="K17" i="1"/>
  <c r="O17" i="1" s="1"/>
  <c r="F17" i="1"/>
  <c r="Q15" i="1"/>
  <c r="K15" i="1"/>
  <c r="F15" i="1"/>
  <c r="Q14" i="1"/>
  <c r="K14" i="1"/>
  <c r="F14" i="1"/>
  <c r="Q13" i="1"/>
  <c r="K13" i="1"/>
  <c r="F13" i="1"/>
  <c r="Q12" i="1"/>
  <c r="K12" i="1"/>
  <c r="F12" i="1"/>
  <c r="K11" i="1"/>
  <c r="O11" i="1" s="1"/>
  <c r="F11" i="1"/>
  <c r="K10" i="1"/>
  <c r="O10" i="1" s="1"/>
  <c r="F10" i="1"/>
  <c r="Q8" i="1"/>
  <c r="K8" i="1"/>
  <c r="F8" i="1"/>
  <c r="Q7" i="1"/>
  <c r="K7" i="1"/>
  <c r="F7" i="1"/>
  <c r="K6" i="1"/>
  <c r="F6" i="1"/>
  <c r="K5" i="1"/>
  <c r="F5" i="1"/>
  <c r="K4" i="1"/>
  <c r="F4" i="1"/>
  <c r="K3" i="1"/>
  <c r="F3" i="1"/>
  <c r="Q3" i="1" l="1"/>
  <c r="Q4" i="1"/>
  <c r="Q5" i="1"/>
  <c r="Q6" i="1"/>
  <c r="Q10" i="1"/>
  <c r="Q11" i="1"/>
  <c r="U29" i="6"/>
  <c r="U44" i="6" s="1"/>
  <c r="C6" i="9" s="1"/>
  <c r="U29" i="3"/>
  <c r="U44" i="3" s="1"/>
  <c r="C4" i="9" s="1"/>
  <c r="U29" i="7"/>
  <c r="U44" i="7" s="1"/>
  <c r="C5" i="9" s="1"/>
  <c r="U29" i="1" l="1"/>
  <c r="U44" i="1" s="1"/>
  <c r="C7" i="9" s="1"/>
  <c r="U29" i="8"/>
  <c r="U44" i="8" s="1"/>
</calcChain>
</file>

<file path=xl/sharedStrings.xml><?xml version="1.0" encoding="utf-8"?>
<sst xmlns="http://schemas.openxmlformats.org/spreadsheetml/2006/main" count="2426" uniqueCount="168">
  <si>
    <t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</si>
  <si>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</si>
  <si>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</si>
  <si>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</si>
  <si>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</si>
  <si>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</si>
  <si>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</si>
  <si>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</si>
  <si>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</si>
  <si>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</si>
  <si>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</si>
  <si>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</si>
  <si>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</si>
  <si>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</si>
  <si>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>Warszawa</t>
  </si>
  <si>
    <t>18.00</t>
  </si>
  <si>
    <t>Polen–Grekland</t>
  </si>
  <si>
    <t>-</t>
  </si>
  <si>
    <t>SVT</t>
  </si>
  <si>
    <t>p</t>
  </si>
  <si>
    <t>/5</t>
  </si>
  <si>
    <t xml:space="preserve">E-post: </t>
  </si>
  <si>
    <t>Wroclaw</t>
  </si>
  <si>
    <t>20.45</t>
  </si>
  <si>
    <t>Ryssland–Tjeckien</t>
  </si>
  <si>
    <t>TV4</t>
  </si>
  <si>
    <t>Polen</t>
  </si>
  <si>
    <t>Grekland–Tjeckien</t>
  </si>
  <si>
    <t xml:space="preserve">Telefon: 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</si>
  <si>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</si>
  <si>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</si>
  <si>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</si>
  <si>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</si>
  <si>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</si>
  <si>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</si>
  <si>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</si>
  <si>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</si>
  <si>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</si>
  <si>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</si>
  <si>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</si>
  <si>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</si>
  <si>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</si>
  <si>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Holland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</si>
  <si>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</si>
  <si>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</si>
  <si>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</si>
  <si>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</si>
  <si>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</si>
  <si>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</si>
  <si>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</si>
  <si>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</si>
  <si>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</si>
  <si>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</si>
  <si>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</si>
  <si>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</si>
  <si>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</si>
  <si>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Spanien</t>
  </si>
  <si>
    <t>De blå fälten är för din egen poängräkning.</t>
  </si>
  <si>
    <t>Poznań</t>
  </si>
  <si>
    <t>Irland–Kroatien</t>
  </si>
  <si>
    <t>Italien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</si>
  <si>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</si>
  <si>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</si>
  <si>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</si>
  <si>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</si>
  <si>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</si>
  <si>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</si>
  <si>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</si>
  <si>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</si>
  <si>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</si>
  <si>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</si>
  <si>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</si>
  <si>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</si>
  <si>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Frankrike</t>
  </si>
  <si>
    <t>5 poäng för rätt resultat</t>
  </si>
  <si>
    <t>Kiev</t>
  </si>
  <si>
    <t>Ukraina–Sverige</t>
  </si>
  <si>
    <t>England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</si>
  <si>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</si>
  <si>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</si>
  <si>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</si>
  <si>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</si>
  <si>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</si>
  <si>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</si>
  <si>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</si>
  <si>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</si>
  <si>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</si>
  <si>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</si>
  <si>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</si>
  <si>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</si>
  <si>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Ryssland-Holland</t>
  </si>
  <si>
    <t>SVT/TV4</t>
  </si>
  <si>
    <t>/8</t>
  </si>
  <si>
    <t>Tippa lagen som går vidare från</t>
  </si>
  <si>
    <t>B1–A2 Tyskland-Polen</t>
  </si>
  <si>
    <t>kvarts- och semifinalerna!</t>
  </si>
  <si>
    <t>C1–D2 Spanien-England</t>
  </si>
  <si>
    <t>8 poäng per rätt tippat lag som</t>
  </si>
  <si>
    <t>D1–C2 Frankrike-Italien</t>
  </si>
  <si>
    <t>går vidare från kvartsfinalerna.</t>
  </si>
  <si>
    <t>Semifinaler</t>
  </si>
  <si>
    <t>Lag vidare</t>
  </si>
  <si>
    <t>Segrare match 25–27 Holland-Spanien</t>
  </si>
  <si>
    <t>/16</t>
  </si>
  <si>
    <t>16 poäng per rätt tippat lag som</t>
  </si>
  <si>
    <t>Segrare match 26–28 Tyskland-Frankrike</t>
  </si>
  <si>
    <t>går vidare från semifinalerna.</t>
  </si>
  <si>
    <t>Final</t>
  </si>
  <si>
    <t>Vinnare</t>
  </si>
  <si>
    <t>Segrare match 29–30 Spanien-Tyskland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</si>
  <si>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</si>
  <si>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</si>
  <si>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</si>
  <si>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</si>
  <si>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</si>
  <si>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</si>
  <si>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</si>
  <si>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Namn: Jan Lundholm</t>
  </si>
  <si>
    <t>Lag vidare grupp A</t>
  </si>
  <si>
    <t>Namn: Daniel Sagrera</t>
  </si>
  <si>
    <t>Grekland</t>
  </si>
  <si>
    <t>Sverige</t>
  </si>
  <si>
    <t xml:space="preserve">A1–B2 </t>
  </si>
  <si>
    <t xml:space="preserve">B1–A2 </t>
  </si>
  <si>
    <t xml:space="preserve">C1–D2 </t>
  </si>
  <si>
    <t xml:space="preserve">D1–C2 </t>
  </si>
  <si>
    <t>Segrare match 25–27</t>
  </si>
  <si>
    <t>Segrare match 26–28</t>
  </si>
  <si>
    <t>Segrare match 29–30</t>
  </si>
  <si>
    <t>Namn: Denise Hansson</t>
  </si>
  <si>
    <t>E-post: denisehansson@hotmail.com</t>
  </si>
  <si>
    <t>Tjeckien</t>
  </si>
  <si>
    <t>Telefon: 0704144843</t>
  </si>
  <si>
    <t>B1–A2 Tyskland-Tjeckien</t>
  </si>
  <si>
    <t>Namn: Gustav "vinnaren" Lange</t>
  </si>
  <si>
    <t>E-post: gustav.lange@gmail.com</t>
  </si>
  <si>
    <t>Telefon: 0708372507</t>
  </si>
  <si>
    <t>Danmark</t>
  </si>
  <si>
    <t>A1–B2 Polen-Danmark</t>
  </si>
  <si>
    <t>B1–A2 Tyskland-Ryssland</t>
  </si>
  <si>
    <t>C1–D2 Spanien-Sverige</t>
  </si>
  <si>
    <t>Segrare match 25–27 Danmark-Spanien</t>
  </si>
  <si>
    <t>Namn: Peter</t>
  </si>
  <si>
    <t>E-post: peterrevell9@hotmail.com</t>
  </si>
  <si>
    <t>Telefon: 0739287375</t>
  </si>
  <si>
    <t>holland</t>
  </si>
  <si>
    <t>Kroatien</t>
  </si>
  <si>
    <t>A1–B2 -</t>
  </si>
  <si>
    <t>tyskland</t>
  </si>
  <si>
    <t>B1–A2 -</t>
  </si>
  <si>
    <t>spanien</t>
  </si>
  <si>
    <t>C1–D2 -</t>
  </si>
  <si>
    <t>kroatien</t>
  </si>
  <si>
    <t>D1–C2 -</t>
  </si>
  <si>
    <t>Segrare match 25–27 -</t>
  </si>
  <si>
    <t>Segrare match 26–28 -</t>
  </si>
  <si>
    <t>Segrare match 29–30 -</t>
  </si>
  <si>
    <t>Namn: Rickard Persson</t>
  </si>
  <si>
    <t>E-post: rickard.persson@ramboll.se</t>
  </si>
  <si>
    <t>Telefon: 0703-556576</t>
  </si>
  <si>
    <t>Namn: Facit</t>
  </si>
  <si>
    <t>Deltagare</t>
  </si>
  <si>
    <t>Daniel</t>
  </si>
  <si>
    <t>Denise</t>
  </si>
  <si>
    <t>Janne</t>
  </si>
  <si>
    <t>Peter</t>
  </si>
  <si>
    <t>Rickard</t>
  </si>
  <si>
    <t>Gustav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</si>
</sst>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indent="1"/>
    </xf>
    <xf numFmtId="49" fontId="2" fillId="3" borderId="0" xfId="0" applyNumberFormat="1" applyFont="1" applyFill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indent="1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Alignment="1">
      <alignment horizontal="left" indent="1"/>
    </xf>
    <xf numFmtId="49" fontId="3" fillId="2" borderId="0" xfId="0" applyNumberFormat="1" applyFont="1" applyFill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Alignment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7" borderId="0" xfId="0" applyNumberFormat="1" applyFont="1" applyFill="1" applyAlignment="1">
      <alignment horizontal="left" indent="1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Border="1"/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indent="1"/>
    </xf>
    <xf numFmtId="49" fontId="4" fillId="2" borderId="0" xfId="0" applyNumberFormat="1" applyFont="1" applyFill="1" applyBorder="1" applyAlignment="1">
      <alignment horizontal="left" indent="1"/>
    </xf>
    <xf numFmtId="49" fontId="1" fillId="2" borderId="0" xfId="0" applyNumberFormat="1" applyFont="1" applyFill="1" applyBorder="1" applyAlignment="1">
      <alignment horizontal="left" indent="1"/>
    </xf>
    <xf numFmtId="49" fontId="3" fillId="2" borderId="0" xfId="0" applyNumberFormat="1" applyFont="1" applyFill="1" applyBorder="1" applyAlignment="1">
      <alignment horizontal="left" indent="1"/>
    </xf>
    <xf numFmtId="49" fontId="4" fillId="0" borderId="0" xfId="0" applyNumberFormat="1" applyFont="1" applyBorder="1" applyAlignment="1" applyProtection="1">
      <alignment horizontal="left" indent="1"/>
    </xf>
    <xf numFmtId="0" fontId="3" fillId="0" borderId="0" xfId="0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left" indent="1"/>
    </xf>
    <xf numFmtId="49" fontId="5" fillId="0" borderId="0" xfId="0" applyNumberFormat="1" applyFont="1" applyFill="1" applyBorder="1" applyAlignment="1">
      <alignment horizontal="left" indent="1"/>
    </xf>
    <xf numFmtId="49" fontId="5" fillId="0" borderId="0" xfId="0" applyNumberFormat="1" applyFont="1" applyBorder="1" applyAlignment="1">
      <alignment horizontal="left" indent="1"/>
    </xf>
    <xf numFmtId="49" fontId="3" fillId="0" borderId="0" xfId="0" applyNumberFormat="1" applyFont="1" applyBorder="1" applyAlignment="1">
      <alignment horizontal="left" indent="1"/>
    </xf>
    <xf numFmtId="0" fontId="1" fillId="0" borderId="1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1" fillId="0" borderId="5" xfId="0" applyFont="1" applyBorder="1" applyAlignment="1"/>
    <xf numFmtId="1" fontId="3" fillId="0" borderId="13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1" fillId="0" borderId="1" xfId="0" applyFont="1" applyBorder="1" applyAlignment="1"/>
    <xf numFmtId="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9" xfId="0" applyFont="1" applyFill="1" applyBorder="1"/>
    <xf numFmtId="0" fontId="1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 indent="1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49" fontId="0" fillId="0" borderId="0" xfId="0" applyNumberFormat="1"/>
    <xf numFmtId="1" fontId="3" fillId="0" borderId="10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49" fontId="1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D0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Diagram!$F$4</c:f>
              <c:strCache>
                <c:ptCount val="1"/>
                <c:pt idx="0">
                  <c:v>Daniel</c:v>
                </c:pt>
              </c:strCache>
            </c:strRef>
          </c:tx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Diagram!$G$4:$J$4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Diagram!$F$5</c:f>
              <c:strCache>
                <c:ptCount val="1"/>
                <c:pt idx="0">
                  <c:v>Denise</c:v>
                </c:pt>
              </c:strCache>
            </c:strRef>
          </c:tx>
          <c:spPr>
            <a:ln>
              <a:solidFill>
                <a:srgbClr val="30D0BD"/>
              </a:solidFill>
            </a:ln>
          </c:spPr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Diagram!$G$5:$J$5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Diagram!$F$6</c:f>
              <c:strCache>
                <c:ptCount val="1"/>
                <c:pt idx="0">
                  <c:v>Gustav</c:v>
                </c:pt>
              </c:strCache>
            </c:strRef>
          </c:tx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Diagram!$G$6:$J$6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Diagram!$F$7</c:f>
              <c:strCache>
                <c:ptCount val="1"/>
                <c:pt idx="0">
                  <c:v>Janne</c:v>
                </c:pt>
              </c:strCache>
            </c:strRef>
          </c:tx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Diagram!$G$7:$J$7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Diagram!$F$8</c:f>
              <c:strCache>
                <c:ptCount val="1"/>
                <c:pt idx="0">
                  <c:v>Peter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Diagram!$G$8:$J$8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Diagram!$F$9</c:f>
              <c:strCache>
                <c:ptCount val="1"/>
                <c:pt idx="0">
                  <c:v>Rickard</c:v>
                </c:pt>
              </c:strCache>
            </c:strRef>
          </c:tx>
          <c:spPr>
            <a:ln w="25400" cap="flat" cmpd="sng" algn="ctr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Diagram!$G$3:$J$3</c:f>
              <c:numCache>
                <c:formatCode>ÅÅÅÅ-MM-DD</c:formatCode>
                <c:ptCount val="4"/>
                <c:pt idx="0">
                  <c:v>41067</c:v>
                </c:pt>
                <c:pt idx="1">
                  <c:v>41068</c:v>
                </c:pt>
                <c:pt idx="2">
                  <c:v>41069</c:v>
                </c:pt>
                <c:pt idx="3">
                  <c:v>41070</c:v>
                </c:pt>
              </c:numCache>
            </c:numRef>
          </c:cat>
          <c:val>
            <c:numRef>
              <c:f>Diagram!$G$9:$J$9</c:f>
              <c:numCache>
                <c:formatCode>0</c:formatCode>
                <c:ptCount val="4"/>
                <c:pt idx="0" formatCode="Standard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8064"/>
        <c:axId val="44889600"/>
      </c:lineChart>
      <c:dateAx>
        <c:axId val="44888064"/>
        <c:scaling>
          <c:orientation val="minMax"/>
        </c:scaling>
        <c:delete val="0"/>
        <c:axPos val="b"/>
        <c:numFmt formatCode="ÅÅÅÅ-MM-DD" sourceLinked="1"/>
        <c:majorTickMark val="out"/>
        <c:minorTickMark val="none"/>
        <c:tickLblPos val="nextTo"/>
        <c:crossAx val="44889600"/>
        <c:crosses val="autoZero"/>
        <c:auto val="1"/>
        <c:lblOffset val="100"/>
        <c:baseTimeUnit val="days"/>
      </c:dateAx>
      <c:valAx>
        <c:axId val="4488960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488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23811</xdr:rowOff>
    </xdr:from>
    <xdr:to>
      <xdr:col>8</xdr:col>
      <xdr:colOff>76200</xdr:colOff>
      <xdr:row>36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5" width="6.140625" style="48" hidden="1" customWidth="1"/>
    <col min="16" max="16" width="4.285156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139" t="s">
        <v>4</v>
      </c>
      <c r="D2" s="139" t="s">
        <v>5</v>
      </c>
      <c r="E2" s="140" t="s">
        <v>6</v>
      </c>
      <c r="F2" s="141" t="s">
        <v>7</v>
      </c>
      <c r="G2" s="206" t="s">
        <v>8</v>
      </c>
      <c r="H2" s="207"/>
      <c r="I2" s="207"/>
      <c r="J2" s="142" t="s">
        <v>9</v>
      </c>
      <c r="K2" s="208" t="s">
        <v>10</v>
      </c>
      <c r="L2" s="209"/>
      <c r="M2" s="209"/>
      <c r="N2" s="209"/>
      <c r="O2" s="143"/>
      <c r="P2" s="97"/>
      <c r="Q2" s="210" t="s">
        <v>11</v>
      </c>
      <c r="R2" s="207"/>
      <c r="S2" s="144" t="s">
        <v>12</v>
      </c>
      <c r="T2" s="145" t="s">
        <v>118</v>
      </c>
      <c r="U2" s="211" t="s">
        <v>11</v>
      </c>
      <c r="V2" s="211"/>
      <c r="W2" s="146" t="s">
        <v>12</v>
      </c>
      <c r="X2" s="120" t="s">
        <v>119</v>
      </c>
    </row>
    <row r="3" spans="1:24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2</v>
      </c>
      <c r="G3" s="83">
        <v>0</v>
      </c>
      <c r="H3" s="84" t="s">
        <v>17</v>
      </c>
      <c r="I3" s="85">
        <v>1</v>
      </c>
      <c r="J3" s="126" t="s">
        <v>18</v>
      </c>
      <c r="K3" s="147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0</v>
      </c>
      <c r="P3" s="203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120</v>
      </c>
      <c r="U3" s="58"/>
      <c r="V3" s="72" t="s">
        <v>19</v>
      </c>
      <c r="W3" s="146" t="s">
        <v>20</v>
      </c>
      <c r="X3" s="56" t="s">
        <v>21</v>
      </c>
    </row>
    <row r="4" spans="1:24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1</v>
      </c>
      <c r="H4" s="84" t="s">
        <v>17</v>
      </c>
      <c r="I4" s="85">
        <v>0</v>
      </c>
      <c r="J4" s="127" t="s">
        <v>25</v>
      </c>
      <c r="K4" s="148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1</v>
      </c>
      <c r="U4" s="58"/>
      <c r="V4" s="73" t="s">
        <v>19</v>
      </c>
      <c r="W4" s="150" t="s">
        <v>20</v>
      </c>
      <c r="X4" s="63"/>
    </row>
    <row r="5" spans="1:24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1</v>
      </c>
      <c r="G5" s="83">
        <v>2</v>
      </c>
      <c r="H5" s="84" t="s">
        <v>17</v>
      </c>
      <c r="I5" s="85">
        <v>0</v>
      </c>
      <c r="J5" s="127" t="s">
        <v>18</v>
      </c>
      <c r="K5" s="148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28</v>
      </c>
    </row>
    <row r="6" spans="1:24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2"/>
        <v>X</v>
      </c>
      <c r="G6" s="83">
        <v>2</v>
      </c>
      <c r="H6" s="84" t="s">
        <v>17</v>
      </c>
      <c r="I6" s="85">
        <v>2</v>
      </c>
      <c r="J6" s="127" t="s">
        <v>25</v>
      </c>
      <c r="K6" s="148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151"/>
      <c r="U6" s="152"/>
      <c r="V6" s="152"/>
      <c r="W6" s="144"/>
    </row>
    <row r="7" spans="1:24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 t="str">
        <f t="shared" si="2"/>
        <v>X</v>
      </c>
      <c r="G7" s="83">
        <v>1</v>
      </c>
      <c r="H7" s="84" t="s">
        <v>17</v>
      </c>
      <c r="I7" s="85">
        <v>1</v>
      </c>
      <c r="J7" s="127" t="s">
        <v>25</v>
      </c>
      <c r="K7" s="148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151"/>
      <c r="U7" s="152"/>
      <c r="V7" s="152"/>
      <c r="W7" s="144"/>
      <c r="X7" s="61" t="s">
        <v>31</v>
      </c>
    </row>
    <row r="8" spans="1:24" ht="12" customHeight="1" x14ac:dyDescent="0.2">
      <c r="A8" s="15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2"/>
        <v>X</v>
      </c>
      <c r="G8" s="83">
        <v>1</v>
      </c>
      <c r="H8" s="84" t="s">
        <v>17</v>
      </c>
      <c r="I8" s="85">
        <v>1</v>
      </c>
      <c r="J8" s="128" t="s">
        <v>18</v>
      </c>
      <c r="K8" s="154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151"/>
      <c r="U8" s="152"/>
      <c r="V8" s="152"/>
      <c r="W8" s="144"/>
      <c r="X8" s="62" t="s">
        <v>33</v>
      </c>
    </row>
    <row r="9" spans="1:24" ht="12" customHeight="1" x14ac:dyDescent="0.2">
      <c r="A9" s="52" t="s">
        <v>34</v>
      </c>
      <c r="B9" s="155"/>
      <c r="C9" s="156"/>
      <c r="D9" s="156"/>
      <c r="E9" s="155"/>
      <c r="F9" s="156"/>
      <c r="G9" s="157"/>
      <c r="H9" s="156"/>
      <c r="I9" s="157"/>
      <c r="J9" s="158"/>
      <c r="K9" s="159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161"/>
      <c r="R9" s="162"/>
      <c r="S9" s="144"/>
      <c r="T9" s="145" t="s">
        <v>35</v>
      </c>
      <c r="U9" s="163"/>
      <c r="V9" s="163"/>
      <c r="W9" s="164"/>
      <c r="X9" s="61" t="s">
        <v>36</v>
      </c>
    </row>
    <row r="10" spans="1:24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1</v>
      </c>
      <c r="J10" s="104" t="s">
        <v>25</v>
      </c>
      <c r="K10" s="147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1</v>
      </c>
      <c r="Q10" s="57">
        <f t="shared" ref="Q10:Q15" si="6">IF(AND(L10="",N10=""),0,SUM(O10:P10))</f>
        <v>1</v>
      </c>
      <c r="R10" s="69" t="s">
        <v>19</v>
      </c>
      <c r="S10" s="23" t="s">
        <v>20</v>
      </c>
      <c r="T10" s="55" t="s">
        <v>42</v>
      </c>
      <c r="U10" s="58"/>
      <c r="V10" s="72" t="s">
        <v>19</v>
      </c>
      <c r="W10" s="146" t="s">
        <v>20</v>
      </c>
    </row>
    <row r="11" spans="1:24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1</v>
      </c>
      <c r="H11" s="84" t="s">
        <v>17</v>
      </c>
      <c r="I11" s="85">
        <v>0</v>
      </c>
      <c r="J11" s="104" t="s">
        <v>18</v>
      </c>
      <c r="K11" s="148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3</v>
      </c>
      <c r="P11" s="204">
        <f t="shared" si="4"/>
        <v>2</v>
      </c>
      <c r="Q11" s="57">
        <f t="shared" si="6"/>
        <v>5</v>
      </c>
      <c r="R11" s="68" t="s">
        <v>19</v>
      </c>
      <c r="S11" s="23" t="s">
        <v>20</v>
      </c>
      <c r="T11" s="55" t="s">
        <v>39</v>
      </c>
      <c r="U11" s="58"/>
      <c r="V11" s="73" t="s">
        <v>19</v>
      </c>
      <c r="W11" s="146" t="s">
        <v>20</v>
      </c>
      <c r="X11" s="165" t="s">
        <v>43</v>
      </c>
    </row>
    <row r="12" spans="1:24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4" t="s">
        <v>25</v>
      </c>
      <c r="K12" s="148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166" t="s">
        <v>45</v>
      </c>
    </row>
    <row r="13" spans="1:24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1</v>
      </c>
      <c r="G13" s="83">
        <v>1</v>
      </c>
      <c r="H13" s="84" t="s">
        <v>17</v>
      </c>
      <c r="I13" s="85">
        <v>0</v>
      </c>
      <c r="J13" s="104" t="s">
        <v>18</v>
      </c>
      <c r="K13" s="148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151"/>
      <c r="U13" s="152"/>
      <c r="V13" s="152"/>
      <c r="W13" s="144"/>
      <c r="X13" s="166" t="s">
        <v>47</v>
      </c>
    </row>
    <row r="14" spans="1:24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 t="str">
        <f t="shared" si="2"/>
        <v>X</v>
      </c>
      <c r="G14" s="83">
        <v>1</v>
      </c>
      <c r="H14" s="84" t="s">
        <v>17</v>
      </c>
      <c r="I14" s="85">
        <v>1</v>
      </c>
      <c r="J14" s="104" t="s">
        <v>25</v>
      </c>
      <c r="K14" s="148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151"/>
      <c r="U14" s="152"/>
      <c r="V14" s="152"/>
      <c r="W14" s="144"/>
      <c r="X14" s="166" t="s">
        <v>49</v>
      </c>
    </row>
    <row r="15" spans="1:24" ht="12" customHeight="1" x14ac:dyDescent="0.2">
      <c r="A15" s="15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1</v>
      </c>
      <c r="H15" s="84" t="s">
        <v>17</v>
      </c>
      <c r="I15" s="85">
        <v>3</v>
      </c>
      <c r="J15" s="104" t="s">
        <v>25</v>
      </c>
      <c r="K15" s="154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151"/>
      <c r="U15" s="152"/>
      <c r="V15" s="152"/>
      <c r="W15" s="144"/>
    </row>
    <row r="16" spans="1:24" ht="12" customHeight="1" x14ac:dyDescent="0.2">
      <c r="A16" s="52" t="s">
        <v>51</v>
      </c>
      <c r="B16" s="155"/>
      <c r="C16" s="156"/>
      <c r="D16" s="156"/>
      <c r="E16" s="155"/>
      <c r="F16" s="156"/>
      <c r="G16" s="157"/>
      <c r="H16" s="156"/>
      <c r="I16" s="157"/>
      <c r="J16" s="158"/>
      <c r="K16" s="159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161"/>
      <c r="R16" s="162"/>
      <c r="S16" s="144"/>
      <c r="T16" s="145" t="s">
        <v>52</v>
      </c>
      <c r="U16" s="163"/>
      <c r="V16" s="163"/>
      <c r="W16" s="164"/>
      <c r="X16" s="167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2"/>
        <v>X</v>
      </c>
      <c r="G17" s="83">
        <v>0</v>
      </c>
      <c r="H17" s="84" t="s">
        <v>17</v>
      </c>
      <c r="I17" s="85">
        <v>0</v>
      </c>
      <c r="J17" s="104" t="s">
        <v>18</v>
      </c>
      <c r="K17" s="147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3</v>
      </c>
      <c r="P17" s="203">
        <f t="shared" si="4"/>
        <v>0</v>
      </c>
      <c r="Q17" s="57">
        <f t="shared" ref="Q17:Q22" si="8">IF(AND(L17="",N17=""),0,SUM(O17:P17))</f>
        <v>3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146" t="s">
        <v>20</v>
      </c>
      <c r="X17" s="168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1</v>
      </c>
      <c r="J18" s="104" t="s">
        <v>25</v>
      </c>
      <c r="K18" s="148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0</v>
      </c>
      <c r="Q18" s="57">
        <f t="shared" si="8"/>
        <v>3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146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1</v>
      </c>
      <c r="H19" s="84" t="s">
        <v>17</v>
      </c>
      <c r="I19" s="85">
        <v>0</v>
      </c>
      <c r="J19" s="104" t="s">
        <v>25</v>
      </c>
      <c r="K19" s="148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23" t="s">
        <v>20</v>
      </c>
      <c r="X19" s="169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1</v>
      </c>
      <c r="J20" s="104" t="s">
        <v>18</v>
      </c>
      <c r="K20" s="148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23" t="s">
        <v>20</v>
      </c>
      <c r="T20" s="151"/>
      <c r="U20" s="152"/>
      <c r="V20" s="152"/>
      <c r="W20" s="144"/>
      <c r="X20" s="169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4" t="s">
        <v>25</v>
      </c>
      <c r="K21" s="148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23" t="s">
        <v>20</v>
      </c>
      <c r="T21" s="151"/>
      <c r="U21" s="152"/>
      <c r="V21" s="152"/>
      <c r="W21" s="144"/>
      <c r="X21" s="169" t="s">
        <v>66</v>
      </c>
    </row>
    <row r="22" spans="1:24" ht="12" customHeight="1" x14ac:dyDescent="0.2">
      <c r="A22" s="15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4" t="s">
        <v>25</v>
      </c>
      <c r="K22" s="154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23" t="s">
        <v>20</v>
      </c>
      <c r="T22" s="151"/>
      <c r="U22" s="152"/>
      <c r="V22" s="152"/>
      <c r="W22" s="144"/>
    </row>
    <row r="23" spans="1:24" ht="12" customHeight="1" x14ac:dyDescent="0.2">
      <c r="A23" s="52" t="s">
        <v>68</v>
      </c>
      <c r="B23" s="155"/>
      <c r="C23" s="156"/>
      <c r="D23" s="156"/>
      <c r="E23" s="155"/>
      <c r="F23" s="156"/>
      <c r="G23" s="157"/>
      <c r="H23" s="156"/>
      <c r="I23" s="157"/>
      <c r="J23" s="158"/>
      <c r="K23" s="159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161"/>
      <c r="R23" s="162"/>
      <c r="S23" s="144"/>
      <c r="T23" s="145" t="s">
        <v>69</v>
      </c>
      <c r="U23" s="163"/>
      <c r="V23" s="163"/>
      <c r="W23" s="164"/>
      <c r="X23" s="171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1</v>
      </c>
      <c r="J24" s="126" t="s">
        <v>25</v>
      </c>
      <c r="K24" s="147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23" t="s">
        <v>20</v>
      </c>
      <c r="T24" s="55" t="s">
        <v>121</v>
      </c>
      <c r="U24" s="58"/>
      <c r="V24" s="72" t="s">
        <v>19</v>
      </c>
      <c r="W24" s="146" t="s">
        <v>20</v>
      </c>
      <c r="X24" s="17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 t="str">
        <f t="shared" si="2"/>
        <v>X</v>
      </c>
      <c r="G25" s="83">
        <v>1</v>
      </c>
      <c r="H25" s="84" t="s">
        <v>17</v>
      </c>
      <c r="I25" s="85">
        <v>1</v>
      </c>
      <c r="J25" s="127" t="s">
        <v>18</v>
      </c>
      <c r="K25" s="148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146" t="s">
        <v>20</v>
      </c>
      <c r="X25" s="173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1</v>
      </c>
      <c r="G26" s="83">
        <v>2</v>
      </c>
      <c r="H26" s="84" t="s">
        <v>17</v>
      </c>
      <c r="I26" s="85">
        <v>1</v>
      </c>
      <c r="J26" s="127" t="s">
        <v>25</v>
      </c>
      <c r="K26" s="148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23" t="s">
        <v>20</v>
      </c>
      <c r="X26" s="173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1</v>
      </c>
      <c r="G27" s="83">
        <v>2</v>
      </c>
      <c r="H27" s="84" t="s">
        <v>17</v>
      </c>
      <c r="I27" s="85">
        <v>1</v>
      </c>
      <c r="J27" s="127" t="s">
        <v>18</v>
      </c>
      <c r="K27" s="148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23" t="s">
        <v>20</v>
      </c>
      <c r="T27" s="151"/>
      <c r="U27" s="152"/>
      <c r="V27" s="152"/>
      <c r="W27" s="144"/>
      <c r="X27" s="174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159" t="s">
        <v>82</v>
      </c>
      <c r="F28" s="53">
        <f t="shared" si="2"/>
        <v>1</v>
      </c>
      <c r="G28" s="83">
        <v>1</v>
      </c>
      <c r="H28" s="84" t="s">
        <v>17</v>
      </c>
      <c r="I28" s="85">
        <v>0</v>
      </c>
      <c r="J28" s="127" t="s">
        <v>18</v>
      </c>
      <c r="K28" s="148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23" t="s">
        <v>20</v>
      </c>
      <c r="T28" s="151"/>
      <c r="U28" s="152"/>
      <c r="V28" s="152"/>
      <c r="W28" s="144"/>
      <c r="X28" s="172" t="s">
        <v>83</v>
      </c>
    </row>
    <row r="29" spans="1:24" ht="12" customHeight="1" x14ac:dyDescent="0.2">
      <c r="A29" s="175">
        <v>24</v>
      </c>
      <c r="B29" s="140" t="s">
        <v>71</v>
      </c>
      <c r="C29" s="26">
        <v>41079</v>
      </c>
      <c r="D29" s="14" t="s">
        <v>23</v>
      </c>
      <c r="E29" s="60" t="s">
        <v>84</v>
      </c>
      <c r="F29" s="53" t="str">
        <f t="shared" si="2"/>
        <v>X</v>
      </c>
      <c r="G29" s="83">
        <v>1</v>
      </c>
      <c r="H29" s="84" t="s">
        <v>17</v>
      </c>
      <c r="I29" s="85">
        <v>1</v>
      </c>
      <c r="J29" s="128" t="s">
        <v>25</v>
      </c>
      <c r="K29" s="154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23" t="s">
        <v>20</v>
      </c>
      <c r="T29" s="145" t="s">
        <v>85</v>
      </c>
      <c r="U29" s="66">
        <f>SUM(Q3:Q29)+SUM(U3:U25)</f>
        <v>16</v>
      </c>
      <c r="V29" s="74" t="s">
        <v>19</v>
      </c>
      <c r="W29" s="176" t="s">
        <v>86</v>
      </c>
      <c r="X29" s="172" t="s">
        <v>87</v>
      </c>
    </row>
    <row r="30" spans="1:24" s="178" customFormat="1" ht="12" customHeight="1" x14ac:dyDescent="0.2">
      <c r="A30" s="164"/>
      <c r="B30" s="159"/>
      <c r="C30" s="170"/>
      <c r="D30" s="170"/>
      <c r="E30" s="159"/>
      <c r="F30" s="170"/>
      <c r="G30" s="177"/>
      <c r="H30" s="170"/>
      <c r="I30" s="177"/>
      <c r="J30" s="144"/>
      <c r="K30" s="159"/>
      <c r="L30" s="159"/>
      <c r="M30" s="159"/>
      <c r="N30" s="159"/>
      <c r="O30" s="159"/>
      <c r="P30" s="159"/>
      <c r="Q30" s="162"/>
      <c r="R30" s="162"/>
      <c r="S30" s="144"/>
      <c r="T30" s="159"/>
      <c r="U30" s="152"/>
      <c r="V30" s="152"/>
      <c r="W30" s="144"/>
      <c r="X30" s="173" t="s">
        <v>88</v>
      </c>
    </row>
    <row r="31" spans="1:24" ht="12" customHeight="1" x14ac:dyDescent="0.2">
      <c r="A31" s="49" t="s">
        <v>89</v>
      </c>
      <c r="B31" s="50"/>
      <c r="C31" s="139"/>
      <c r="D31" s="139"/>
      <c r="E31" s="140"/>
      <c r="F31" s="170"/>
      <c r="G31" s="177"/>
      <c r="H31" s="170"/>
      <c r="I31" s="177"/>
      <c r="J31" s="144"/>
      <c r="K31" s="159"/>
      <c r="L31" s="159"/>
      <c r="M31" s="159"/>
      <c r="N31" s="159"/>
      <c r="O31" s="159"/>
      <c r="P31" s="159"/>
      <c r="Q31" s="162"/>
      <c r="R31" s="162"/>
      <c r="S31" s="179"/>
      <c r="T31" s="145" t="s">
        <v>101</v>
      </c>
      <c r="U31" s="180"/>
      <c r="V31" s="152"/>
      <c r="W31" s="144"/>
    </row>
    <row r="32" spans="1:24" ht="12" customHeight="1" x14ac:dyDescent="0.2">
      <c r="A32" s="181">
        <v>25</v>
      </c>
      <c r="B32" s="22" t="s">
        <v>14</v>
      </c>
      <c r="C32" s="8">
        <v>41081</v>
      </c>
      <c r="D32" s="9" t="s">
        <v>23</v>
      </c>
      <c r="E32" s="22" t="s">
        <v>122</v>
      </c>
      <c r="F32" s="160"/>
      <c r="G32" s="182"/>
      <c r="H32" s="183"/>
      <c r="I32" s="182" t="s">
        <v>91</v>
      </c>
      <c r="J32" s="108"/>
      <c r="K32" s="106"/>
      <c r="L32" s="117">
        <v>0</v>
      </c>
      <c r="M32" s="90" t="s">
        <v>17</v>
      </c>
      <c r="N32" s="92">
        <v>1</v>
      </c>
      <c r="O32" s="39"/>
      <c r="P32" s="39"/>
      <c r="Q32" s="184"/>
      <c r="R32" s="162"/>
      <c r="S32" s="15"/>
      <c r="T32" s="55" t="s">
        <v>39</v>
      </c>
      <c r="U32" s="57"/>
      <c r="V32" s="70" t="s">
        <v>19</v>
      </c>
      <c r="W32" s="185" t="s">
        <v>92</v>
      </c>
      <c r="X32" s="166" t="s">
        <v>93</v>
      </c>
    </row>
    <row r="33" spans="1:24" ht="12" customHeight="1" x14ac:dyDescent="0.2">
      <c r="A33" s="181">
        <v>26</v>
      </c>
      <c r="B33" s="22" t="s">
        <v>54</v>
      </c>
      <c r="C33" s="8">
        <v>41082</v>
      </c>
      <c r="D33" s="9" t="s">
        <v>23</v>
      </c>
      <c r="E33" s="22" t="s">
        <v>123</v>
      </c>
      <c r="F33" s="170"/>
      <c r="G33" s="177"/>
      <c r="H33" s="186"/>
      <c r="I33" s="177" t="s">
        <v>91</v>
      </c>
      <c r="J33" s="15"/>
      <c r="K33" s="151"/>
      <c r="L33" s="118">
        <v>2</v>
      </c>
      <c r="M33" s="149" t="s">
        <v>17</v>
      </c>
      <c r="N33" s="94">
        <v>1</v>
      </c>
      <c r="O33" s="39"/>
      <c r="P33" s="39"/>
      <c r="Q33" s="184"/>
      <c r="R33" s="162"/>
      <c r="S33" s="15"/>
      <c r="T33" s="55" t="s">
        <v>42</v>
      </c>
      <c r="U33" s="57"/>
      <c r="V33" s="69" t="s">
        <v>19</v>
      </c>
      <c r="W33" s="146" t="s">
        <v>92</v>
      </c>
      <c r="X33" s="166" t="s">
        <v>95</v>
      </c>
    </row>
    <row r="34" spans="1:24" ht="12" customHeight="1" x14ac:dyDescent="0.2">
      <c r="A34" s="181">
        <v>27</v>
      </c>
      <c r="B34" s="22" t="s">
        <v>71</v>
      </c>
      <c r="C34" s="8">
        <v>41083</v>
      </c>
      <c r="D34" s="9" t="s">
        <v>23</v>
      </c>
      <c r="E34" s="22" t="s">
        <v>124</v>
      </c>
      <c r="F34" s="170"/>
      <c r="G34" s="177"/>
      <c r="H34" s="186"/>
      <c r="I34" s="177" t="s">
        <v>91</v>
      </c>
      <c r="J34" s="15"/>
      <c r="K34" s="151"/>
      <c r="L34" s="118">
        <v>1</v>
      </c>
      <c r="M34" s="149" t="s">
        <v>17</v>
      </c>
      <c r="N34" s="94">
        <v>1</v>
      </c>
      <c r="O34" s="39"/>
      <c r="P34" s="39"/>
      <c r="Q34" s="184"/>
      <c r="R34" s="162"/>
      <c r="S34" s="15"/>
      <c r="T34" s="55" t="s">
        <v>77</v>
      </c>
      <c r="U34" s="57"/>
      <c r="V34" s="68" t="s">
        <v>19</v>
      </c>
      <c r="W34" s="150" t="s">
        <v>92</v>
      </c>
      <c r="X34" s="173" t="s">
        <v>97</v>
      </c>
    </row>
    <row r="35" spans="1:24" ht="12" customHeight="1" x14ac:dyDescent="0.2">
      <c r="A35" s="187">
        <v>28</v>
      </c>
      <c r="B35" s="25" t="s">
        <v>75</v>
      </c>
      <c r="C35" s="26">
        <v>41084</v>
      </c>
      <c r="D35" s="9" t="s">
        <v>23</v>
      </c>
      <c r="E35" s="25" t="s">
        <v>125</v>
      </c>
      <c r="F35" s="139"/>
      <c r="G35" s="188"/>
      <c r="H35" s="189"/>
      <c r="I35" s="188" t="s">
        <v>91</v>
      </c>
      <c r="J35" s="109"/>
      <c r="K35" s="25"/>
      <c r="L35" s="119">
        <v>1</v>
      </c>
      <c r="M35" s="43" t="s">
        <v>17</v>
      </c>
      <c r="N35" s="111">
        <v>1</v>
      </c>
      <c r="O35" s="39"/>
      <c r="P35" s="39"/>
      <c r="Q35" s="190"/>
      <c r="R35" s="159"/>
      <c r="S35" s="151"/>
      <c r="T35" s="54" t="s">
        <v>121</v>
      </c>
      <c r="U35" s="57"/>
      <c r="V35" s="68" t="s">
        <v>19</v>
      </c>
      <c r="W35" s="150" t="s">
        <v>92</v>
      </c>
      <c r="X35" s="173" t="s">
        <v>99</v>
      </c>
    </row>
    <row r="36" spans="1:24" ht="12" customHeight="1" x14ac:dyDescent="0.2">
      <c r="A36" s="191"/>
      <c r="B36" s="159"/>
      <c r="C36" s="170"/>
      <c r="D36" s="170"/>
      <c r="E36" s="159"/>
      <c r="F36" s="170"/>
      <c r="G36" s="177"/>
      <c r="H36" s="170"/>
      <c r="I36" s="177"/>
      <c r="J36" s="144"/>
      <c r="K36" s="159"/>
      <c r="L36" s="159"/>
      <c r="M36" s="170"/>
      <c r="N36" s="159"/>
      <c r="O36" s="159"/>
      <c r="P36" s="159"/>
      <c r="Q36" s="162"/>
      <c r="R36" s="162"/>
      <c r="S36" s="144"/>
      <c r="T36" s="159"/>
      <c r="U36" s="152"/>
      <c r="V36" s="152"/>
      <c r="W36" s="144"/>
    </row>
    <row r="37" spans="1:24" ht="12" customHeight="1" x14ac:dyDescent="0.2">
      <c r="A37" s="49" t="s">
        <v>100</v>
      </c>
      <c r="B37" s="50"/>
      <c r="C37" s="139"/>
      <c r="D37" s="139"/>
      <c r="E37" s="140"/>
      <c r="F37" s="170"/>
      <c r="G37" s="177"/>
      <c r="H37" s="170"/>
      <c r="I37" s="177"/>
      <c r="J37" s="142"/>
      <c r="K37" s="159"/>
      <c r="L37" s="159"/>
      <c r="M37" s="170"/>
      <c r="N37" s="159"/>
      <c r="O37" s="159"/>
      <c r="P37" s="159"/>
      <c r="Q37" s="162"/>
      <c r="R37" s="162"/>
      <c r="S37" s="179"/>
      <c r="T37" s="145" t="s">
        <v>101</v>
      </c>
      <c r="U37" s="152"/>
      <c r="V37" s="152"/>
      <c r="W37" s="14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126</v>
      </c>
      <c r="F38" s="160"/>
      <c r="G38" s="160"/>
      <c r="H38" s="183"/>
      <c r="I38" s="182" t="s">
        <v>91</v>
      </c>
      <c r="J38" s="108"/>
      <c r="K38" s="86"/>
      <c r="L38" s="117">
        <v>1</v>
      </c>
      <c r="M38" s="90" t="s">
        <v>17</v>
      </c>
      <c r="N38" s="92">
        <v>2</v>
      </c>
      <c r="O38" s="39"/>
      <c r="P38" s="39"/>
      <c r="Q38" s="184"/>
      <c r="R38" s="162"/>
      <c r="S38" s="15"/>
      <c r="T38" s="55" t="s">
        <v>42</v>
      </c>
      <c r="U38" s="57"/>
      <c r="V38" s="69" t="s">
        <v>19</v>
      </c>
      <c r="W38" s="146" t="s">
        <v>103</v>
      </c>
      <c r="X38" s="173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127</v>
      </c>
      <c r="F39" s="139"/>
      <c r="G39" s="139"/>
      <c r="H39" s="189"/>
      <c r="I39" s="188" t="s">
        <v>91</v>
      </c>
      <c r="J39" s="109"/>
      <c r="K39" s="87"/>
      <c r="L39" s="119">
        <v>0</v>
      </c>
      <c r="M39" s="43" t="s">
        <v>17</v>
      </c>
      <c r="N39" s="111">
        <v>1</v>
      </c>
      <c r="O39" s="39"/>
      <c r="P39" s="39"/>
      <c r="Q39" s="39"/>
      <c r="R39" s="151"/>
      <c r="S39" s="15"/>
      <c r="T39" s="55" t="s">
        <v>121</v>
      </c>
      <c r="U39" s="57"/>
      <c r="V39" s="68" t="s">
        <v>19</v>
      </c>
      <c r="W39" s="150" t="s">
        <v>103</v>
      </c>
      <c r="X39" s="173" t="s">
        <v>106</v>
      </c>
    </row>
    <row r="40" spans="1:24" ht="12" customHeight="1" x14ac:dyDescent="0.2">
      <c r="A40" s="191"/>
      <c r="B40" s="159"/>
      <c r="C40" s="170"/>
      <c r="D40" s="170"/>
      <c r="E40" s="159"/>
      <c r="F40" s="170"/>
      <c r="G40" s="170"/>
      <c r="H40" s="170"/>
      <c r="I40" s="170"/>
      <c r="J40" s="144"/>
      <c r="K40" s="159"/>
      <c r="L40" s="159"/>
      <c r="M40" s="170"/>
      <c r="N40" s="159"/>
      <c r="O40" s="159"/>
      <c r="P40" s="159"/>
      <c r="Q40" s="162"/>
      <c r="R40" s="162"/>
      <c r="S40" s="144"/>
      <c r="T40" s="159"/>
      <c r="U40" s="152"/>
      <c r="V40" s="152"/>
      <c r="W40" s="144"/>
    </row>
    <row r="41" spans="1:24" ht="12" customHeight="1" x14ac:dyDescent="0.2">
      <c r="A41" s="49" t="s">
        <v>107</v>
      </c>
      <c r="B41" s="50"/>
      <c r="C41" s="43"/>
      <c r="D41" s="139"/>
      <c r="E41" s="140"/>
      <c r="F41" s="139"/>
      <c r="G41" s="139"/>
      <c r="H41" s="139"/>
      <c r="I41" s="139"/>
      <c r="J41" s="142"/>
      <c r="K41" s="159"/>
      <c r="L41" s="159"/>
      <c r="M41" s="170"/>
      <c r="N41" s="159"/>
      <c r="O41" s="159"/>
      <c r="P41" s="159"/>
      <c r="Q41" s="162"/>
      <c r="R41" s="162"/>
      <c r="S41" s="179"/>
      <c r="T41" s="145" t="s">
        <v>108</v>
      </c>
      <c r="U41" s="152"/>
      <c r="V41" s="152"/>
      <c r="W41" s="14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128</v>
      </c>
      <c r="F42" s="139"/>
      <c r="G42" s="139"/>
      <c r="H42" s="139"/>
      <c r="I42" s="192"/>
      <c r="J42" s="102" t="s">
        <v>25</v>
      </c>
      <c r="K42" s="98"/>
      <c r="L42" s="99">
        <v>2</v>
      </c>
      <c r="M42" s="115" t="s">
        <v>17</v>
      </c>
      <c r="N42" s="116">
        <v>2</v>
      </c>
      <c r="O42" s="39"/>
      <c r="P42" s="39"/>
      <c r="Q42" s="39"/>
      <c r="R42" s="151"/>
      <c r="S42" s="15"/>
      <c r="T42" s="55" t="s">
        <v>42</v>
      </c>
      <c r="U42" s="57"/>
      <c r="V42" s="69" t="s">
        <v>19</v>
      </c>
      <c r="W42" s="146" t="s">
        <v>110</v>
      </c>
      <c r="X42" s="166" t="s">
        <v>111</v>
      </c>
    </row>
    <row r="43" spans="1:24" ht="12" customHeight="1" x14ac:dyDescent="0.2">
      <c r="A43" s="191"/>
      <c r="B43" s="159"/>
      <c r="C43" s="170"/>
      <c r="D43" s="170"/>
      <c r="E43" s="159"/>
      <c r="F43" s="170"/>
      <c r="G43" s="177"/>
      <c r="H43" s="170"/>
      <c r="I43" s="177"/>
      <c r="J43" s="144"/>
      <c r="K43" s="159"/>
      <c r="L43" s="159"/>
      <c r="M43" s="159"/>
      <c r="N43" s="159"/>
      <c r="O43" s="159"/>
      <c r="P43" s="159"/>
      <c r="Q43" s="162"/>
      <c r="R43" s="162"/>
      <c r="S43" s="144"/>
      <c r="T43" s="159"/>
      <c r="U43" s="152"/>
      <c r="V43" s="152"/>
      <c r="W43" s="144"/>
      <c r="X43" s="173" t="s">
        <v>112</v>
      </c>
    </row>
    <row r="44" spans="1:24" ht="12" customHeight="1" x14ac:dyDescent="0.2">
      <c r="A44" s="44" t="s">
        <v>113</v>
      </c>
      <c r="B44" s="193"/>
      <c r="C44" s="194"/>
      <c r="D44" s="194"/>
      <c r="E44" s="193"/>
      <c r="F44" s="194"/>
      <c r="G44" s="195"/>
      <c r="H44" s="194"/>
      <c r="I44" s="196"/>
      <c r="J44" s="197"/>
      <c r="K44" s="145"/>
      <c r="L44" s="145"/>
      <c r="M44" s="145"/>
      <c r="N44" s="145"/>
      <c r="O44" s="145"/>
      <c r="P44" s="145"/>
      <c r="Q44" s="145"/>
      <c r="R44" s="145"/>
      <c r="S44" s="197"/>
      <c r="T44" s="145" t="s">
        <v>114</v>
      </c>
      <c r="U44" s="66">
        <f>SUM(U29:U43)</f>
        <v>16</v>
      </c>
      <c r="V44" s="75" t="s">
        <v>19</v>
      </c>
      <c r="W44" s="176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s="48" customFormat="1" ht="12" customHeight="1" x14ac:dyDescent="0.2"/>
    <row r="50" spans="24:24" s="48" customFormat="1" ht="12" customHeight="1" x14ac:dyDescent="0.2"/>
    <row r="51" spans="24:24" s="48" customFormat="1" ht="12" customHeight="1" x14ac:dyDescent="0.2"/>
    <row r="52" spans="24:24" s="48" customFormat="1" ht="12" customHeight="1" x14ac:dyDescent="0.2"/>
    <row r="53" spans="24:24" s="48" customFormat="1" ht="12" customHeight="1" x14ac:dyDescent="0.2"/>
    <row r="54" spans="24:24" s="48" customFormat="1" ht="12" customHeight="1" x14ac:dyDescent="0.2">
      <c r="X54" s="172"/>
    </row>
    <row r="55" spans="24:24" s="48" customFormat="1" ht="12" customHeight="1" x14ac:dyDescent="0.2">
      <c r="X55" s="198"/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>
      <selection activeCell="N11" sqref="N11"/>
    </sheetView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5" width="5" style="48" hidden="1" customWidth="1"/>
    <col min="16" max="16" width="4.8554687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 t="s">
        <v>1</v>
      </c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212" t="s">
        <v>8</v>
      </c>
      <c r="H2" s="207"/>
      <c r="I2" s="207"/>
      <c r="J2" s="101" t="s">
        <v>9</v>
      </c>
      <c r="K2" s="213" t="s">
        <v>10</v>
      </c>
      <c r="L2" s="209"/>
      <c r="M2" s="209"/>
      <c r="N2" s="209"/>
      <c r="O2" s="100"/>
      <c r="P2" s="97"/>
      <c r="Q2" s="214" t="s">
        <v>11</v>
      </c>
      <c r="R2" s="207"/>
      <c r="S2" s="104" t="s">
        <v>12</v>
      </c>
      <c r="T2" s="11" t="s">
        <v>13</v>
      </c>
      <c r="U2" s="215" t="s">
        <v>11</v>
      </c>
      <c r="V2" s="215"/>
      <c r="W2" s="23" t="s">
        <v>12</v>
      </c>
      <c r="X2" s="120" t="s">
        <v>129</v>
      </c>
    </row>
    <row r="3" spans="1:24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1</v>
      </c>
      <c r="H3" s="84" t="s">
        <v>17</v>
      </c>
      <c r="I3" s="85">
        <v>0</v>
      </c>
      <c r="J3" s="126" t="s">
        <v>18</v>
      </c>
      <c r="K3" s="129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0</v>
      </c>
      <c r="P3" s="203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130</v>
      </c>
    </row>
    <row r="4" spans="1:24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1</v>
      </c>
      <c r="J4" s="127" t="s">
        <v>25</v>
      </c>
      <c r="K4" s="130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1</v>
      </c>
      <c r="Q4" s="57">
        <f t="shared" si="1"/>
        <v>4</v>
      </c>
      <c r="R4" s="68" t="s">
        <v>19</v>
      </c>
      <c r="S4" s="23" t="s">
        <v>20</v>
      </c>
      <c r="T4" s="55" t="s">
        <v>131</v>
      </c>
      <c r="U4" s="58"/>
      <c r="V4" s="73" t="s">
        <v>19</v>
      </c>
      <c r="W4" s="109" t="s">
        <v>20</v>
      </c>
      <c r="X4" s="63"/>
    </row>
    <row r="5" spans="1:24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1</v>
      </c>
      <c r="H5" s="84" t="s">
        <v>17</v>
      </c>
      <c r="I5" s="85">
        <v>2</v>
      </c>
      <c r="J5" s="127" t="s">
        <v>18</v>
      </c>
      <c r="K5" s="130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132</v>
      </c>
    </row>
    <row r="6" spans="1:24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2</v>
      </c>
      <c r="G6" s="83">
        <v>1</v>
      </c>
      <c r="H6" s="84" t="s">
        <v>17</v>
      </c>
      <c r="I6" s="85">
        <v>2</v>
      </c>
      <c r="J6" s="127" t="s">
        <v>25</v>
      </c>
      <c r="K6" s="130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4"/>
    </row>
    <row r="7" spans="1:24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7" t="s">
        <v>25</v>
      </c>
      <c r="K7" s="130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4"/>
      <c r="X7" s="61" t="s">
        <v>31</v>
      </c>
    </row>
    <row r="8" spans="1:24" ht="12" customHeight="1" x14ac:dyDescent="0.2">
      <c r="A8" s="132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1</v>
      </c>
      <c r="G8" s="83">
        <v>1</v>
      </c>
      <c r="H8" s="84" t="s">
        <v>17</v>
      </c>
      <c r="I8" s="85">
        <v>0</v>
      </c>
      <c r="J8" s="128" t="s">
        <v>18</v>
      </c>
      <c r="K8" s="131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4"/>
      <c r="X8" s="62" t="s">
        <v>33</v>
      </c>
    </row>
    <row r="9" spans="1:24" ht="12" customHeight="1" x14ac:dyDescent="0.2">
      <c r="A9" s="52" t="s">
        <v>34</v>
      </c>
      <c r="B9" s="40"/>
      <c r="C9" s="115"/>
      <c r="D9" s="115"/>
      <c r="E9" s="40"/>
      <c r="F9" s="115"/>
      <c r="G9" s="76"/>
      <c r="H9" s="115"/>
      <c r="I9" s="76"/>
      <c r="J9" s="103"/>
      <c r="K9" s="22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71"/>
      <c r="R9" s="31"/>
      <c r="S9" s="104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1</v>
      </c>
      <c r="J10" s="104" t="s">
        <v>25</v>
      </c>
      <c r="K10" s="129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1</v>
      </c>
      <c r="Q10" s="57">
        <f t="shared" ref="Q10:Q15" si="6">IF(AND(L10="",N10=""),0,SUM(O10:P10))</f>
        <v>1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2</v>
      </c>
      <c r="H11" s="84" t="s">
        <v>17</v>
      </c>
      <c r="I11" s="85">
        <v>1</v>
      </c>
      <c r="J11" s="104" t="s">
        <v>18</v>
      </c>
      <c r="K11" s="130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3</v>
      </c>
      <c r="P11" s="204">
        <f t="shared" si="4"/>
        <v>0</v>
      </c>
      <c r="Q11" s="57">
        <f t="shared" si="6"/>
        <v>3</v>
      </c>
      <c r="R11" s="68" t="s">
        <v>19</v>
      </c>
      <c r="S11" s="23" t="s">
        <v>20</v>
      </c>
      <c r="T11" s="55" t="s">
        <v>42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4" t="s">
        <v>25</v>
      </c>
      <c r="K12" s="130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 t="str">
        <f t="shared" si="2"/>
        <v>X</v>
      </c>
      <c r="G13" s="83">
        <v>2</v>
      </c>
      <c r="H13" s="84" t="s">
        <v>17</v>
      </c>
      <c r="I13" s="85">
        <v>2</v>
      </c>
      <c r="J13" s="104" t="s">
        <v>18</v>
      </c>
      <c r="K13" s="130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4"/>
      <c r="X13" s="59" t="s">
        <v>47</v>
      </c>
    </row>
    <row r="14" spans="1:24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1</v>
      </c>
      <c r="H14" s="84" t="s">
        <v>17</v>
      </c>
      <c r="I14" s="85">
        <v>2</v>
      </c>
      <c r="J14" s="104" t="s">
        <v>25</v>
      </c>
      <c r="K14" s="130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4"/>
      <c r="X14" s="59" t="s">
        <v>49</v>
      </c>
    </row>
    <row r="15" spans="1:24" ht="12" customHeight="1" x14ac:dyDescent="0.2">
      <c r="A15" s="132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0</v>
      </c>
      <c r="H15" s="84" t="s">
        <v>17</v>
      </c>
      <c r="I15" s="85">
        <v>2</v>
      </c>
      <c r="J15" s="104" t="s">
        <v>25</v>
      </c>
      <c r="K15" s="131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4"/>
    </row>
    <row r="16" spans="1:24" ht="12" customHeight="1" x14ac:dyDescent="0.2">
      <c r="A16" s="52" t="s">
        <v>51</v>
      </c>
      <c r="B16" s="40"/>
      <c r="C16" s="115"/>
      <c r="D16" s="115"/>
      <c r="E16" s="40"/>
      <c r="F16" s="115"/>
      <c r="G16" s="76"/>
      <c r="H16" s="115"/>
      <c r="I16" s="76"/>
      <c r="J16" s="103"/>
      <c r="K16" s="22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71"/>
      <c r="R16" s="31"/>
      <c r="S16" s="104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2</v>
      </c>
      <c r="H17" s="84" t="s">
        <v>17</v>
      </c>
      <c r="I17" s="85">
        <v>0</v>
      </c>
      <c r="J17" s="104" t="s">
        <v>18</v>
      </c>
      <c r="K17" s="129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0</v>
      </c>
      <c r="P17" s="203">
        <f t="shared" si="4"/>
        <v>0</v>
      </c>
      <c r="Q17" s="57">
        <f t="shared" ref="Q17:Q22" si="8">IF(AND(L17="",N17=""),0,SUM(O17:P17))</f>
        <v>0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1</v>
      </c>
      <c r="J18" s="104" t="s">
        <v>25</v>
      </c>
      <c r="K18" s="130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0</v>
      </c>
      <c r="Q18" s="57">
        <f t="shared" si="8"/>
        <v>3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2</v>
      </c>
      <c r="H19" s="84" t="s">
        <v>17</v>
      </c>
      <c r="I19" s="85">
        <v>1</v>
      </c>
      <c r="J19" s="104" t="s">
        <v>25</v>
      </c>
      <c r="K19" s="130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23" t="s">
        <v>20</v>
      </c>
      <c r="X19" s="107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4" t="s">
        <v>18</v>
      </c>
      <c r="K20" s="130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23" t="s">
        <v>20</v>
      </c>
      <c r="T20" s="22"/>
      <c r="U20" s="6"/>
      <c r="V20" s="6"/>
      <c r="W20" s="104"/>
      <c r="X20" s="107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4" t="s">
        <v>25</v>
      </c>
      <c r="K21" s="130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23" t="s">
        <v>20</v>
      </c>
      <c r="T21" s="22"/>
      <c r="U21" s="6"/>
      <c r="V21" s="6"/>
      <c r="W21" s="104"/>
      <c r="X21" s="107" t="s">
        <v>66</v>
      </c>
    </row>
    <row r="22" spans="1:24" ht="12" customHeight="1" x14ac:dyDescent="0.2">
      <c r="A22" s="132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4" t="s">
        <v>25</v>
      </c>
      <c r="K22" s="131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23" t="s">
        <v>20</v>
      </c>
      <c r="T22" s="22"/>
      <c r="U22" s="6"/>
      <c r="V22" s="6"/>
      <c r="W22" s="104"/>
    </row>
    <row r="23" spans="1:24" ht="12" customHeight="1" x14ac:dyDescent="0.2">
      <c r="A23" s="52" t="s">
        <v>68</v>
      </c>
      <c r="B23" s="40"/>
      <c r="C23" s="115"/>
      <c r="D23" s="115"/>
      <c r="E23" s="40"/>
      <c r="F23" s="115"/>
      <c r="G23" s="76"/>
      <c r="H23" s="115"/>
      <c r="I23" s="76"/>
      <c r="J23" s="103"/>
      <c r="K23" s="22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71"/>
      <c r="R23" s="31"/>
      <c r="S23" s="104"/>
      <c r="T23" s="11" t="s">
        <v>69</v>
      </c>
      <c r="U23" s="12"/>
      <c r="V23" s="12"/>
      <c r="W23" s="47"/>
      <c r="X23" s="112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1</v>
      </c>
      <c r="G24" s="83">
        <v>2</v>
      </c>
      <c r="H24" s="84" t="s">
        <v>17</v>
      </c>
      <c r="I24" s="85">
        <v>1</v>
      </c>
      <c r="J24" s="126" t="s">
        <v>25</v>
      </c>
      <c r="K24" s="129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23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7" t="s">
        <v>18</v>
      </c>
      <c r="K25" s="130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2"/>
        <v>X</v>
      </c>
      <c r="G26" s="83">
        <v>1</v>
      </c>
      <c r="H26" s="84" t="s">
        <v>17</v>
      </c>
      <c r="I26" s="85">
        <v>1</v>
      </c>
      <c r="J26" s="127" t="s">
        <v>25</v>
      </c>
      <c r="K26" s="130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1</v>
      </c>
      <c r="H27" s="84" t="s">
        <v>17</v>
      </c>
      <c r="I27" s="85">
        <v>2</v>
      </c>
      <c r="J27" s="127" t="s">
        <v>18</v>
      </c>
      <c r="K27" s="130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23" t="s">
        <v>20</v>
      </c>
      <c r="T27" s="22"/>
      <c r="U27" s="6"/>
      <c r="V27" s="6"/>
      <c r="W27" s="104"/>
      <c r="X27" s="17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0</v>
      </c>
      <c r="H28" s="84" t="s">
        <v>17</v>
      </c>
      <c r="I28" s="85">
        <v>2</v>
      </c>
      <c r="J28" s="127" t="s">
        <v>18</v>
      </c>
      <c r="K28" s="130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23" t="s">
        <v>20</v>
      </c>
      <c r="T28" s="22"/>
      <c r="U28" s="6"/>
      <c r="V28" s="6"/>
      <c r="W28" s="104"/>
      <c r="X28" s="42" t="s">
        <v>83</v>
      </c>
    </row>
    <row r="29" spans="1:24" ht="12" customHeight="1" x14ac:dyDescent="0.2">
      <c r="A29" s="133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1</v>
      </c>
      <c r="J29" s="128" t="s">
        <v>25</v>
      </c>
      <c r="K29" s="131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12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8"/>
      <c r="D30" s="138"/>
      <c r="E30" s="22"/>
      <c r="F30" s="138"/>
      <c r="G30" s="77"/>
      <c r="H30" s="138"/>
      <c r="I30" s="77"/>
      <c r="J30" s="104"/>
      <c r="K30" s="22"/>
      <c r="L30" s="22"/>
      <c r="M30" s="22"/>
      <c r="N30" s="22"/>
      <c r="O30" s="22"/>
      <c r="P30" s="22"/>
      <c r="Q30" s="31"/>
      <c r="R30" s="31"/>
      <c r="S30" s="104"/>
      <c r="T30" s="22"/>
      <c r="U30" s="6"/>
      <c r="V30" s="6"/>
      <c r="W30" s="104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8"/>
      <c r="G31" s="77"/>
      <c r="H31" s="138"/>
      <c r="I31" s="77"/>
      <c r="J31" s="104"/>
      <c r="K31" s="22"/>
      <c r="L31" s="22"/>
      <c r="M31" s="22"/>
      <c r="N31" s="22"/>
      <c r="O31" s="22"/>
      <c r="P31" s="22"/>
      <c r="Q31" s="31"/>
      <c r="R31" s="31"/>
      <c r="S31" s="104"/>
      <c r="T31" s="11" t="s">
        <v>39</v>
      </c>
      <c r="U31" s="33"/>
      <c r="V31" s="6"/>
      <c r="W31" s="104"/>
    </row>
    <row r="32" spans="1:24" ht="12" customHeight="1" x14ac:dyDescent="0.2">
      <c r="A32" s="134">
        <v>25</v>
      </c>
      <c r="B32" s="22" t="s">
        <v>14</v>
      </c>
      <c r="C32" s="8">
        <v>41081</v>
      </c>
      <c r="D32" s="9" t="s">
        <v>23</v>
      </c>
      <c r="E32" s="22" t="s">
        <v>90</v>
      </c>
      <c r="F32" s="90"/>
      <c r="G32" s="110"/>
      <c r="H32" s="117"/>
      <c r="I32" s="110" t="s">
        <v>91</v>
      </c>
      <c r="J32" s="108"/>
      <c r="K32" s="106"/>
      <c r="L32" s="117"/>
      <c r="M32" s="90" t="s">
        <v>17</v>
      </c>
      <c r="N32" s="92"/>
      <c r="O32" s="39"/>
      <c r="P32" s="39"/>
      <c r="Q32" s="35"/>
      <c r="R32" s="31"/>
      <c r="S32" s="15"/>
      <c r="T32" s="55" t="s">
        <v>42</v>
      </c>
      <c r="U32" s="57"/>
      <c r="V32" s="70" t="s">
        <v>19</v>
      </c>
      <c r="W32" s="108" t="s">
        <v>92</v>
      </c>
      <c r="X32" s="59" t="s">
        <v>93</v>
      </c>
    </row>
    <row r="33" spans="1:24" ht="12" customHeight="1" x14ac:dyDescent="0.2">
      <c r="A33" s="134">
        <v>26</v>
      </c>
      <c r="B33" s="22" t="s">
        <v>54</v>
      </c>
      <c r="C33" s="8">
        <v>41082</v>
      </c>
      <c r="D33" s="9" t="s">
        <v>23</v>
      </c>
      <c r="E33" s="22" t="s">
        <v>133</v>
      </c>
      <c r="F33" s="138"/>
      <c r="G33" s="77"/>
      <c r="H33" s="118"/>
      <c r="I33" s="77" t="s">
        <v>91</v>
      </c>
      <c r="J33" s="15"/>
      <c r="K33" s="22"/>
      <c r="L33" s="118"/>
      <c r="M33" s="138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4">
        <v>27</v>
      </c>
      <c r="B34" s="22" t="s">
        <v>71</v>
      </c>
      <c r="C34" s="8">
        <v>41083</v>
      </c>
      <c r="D34" s="9" t="s">
        <v>23</v>
      </c>
      <c r="E34" s="22" t="s">
        <v>96</v>
      </c>
      <c r="F34" s="138"/>
      <c r="G34" s="77"/>
      <c r="H34" s="118"/>
      <c r="I34" s="77" t="s">
        <v>91</v>
      </c>
      <c r="J34" s="15"/>
      <c r="K34" s="22"/>
      <c r="L34" s="118"/>
      <c r="M34" s="138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09" t="s">
        <v>92</v>
      </c>
      <c r="X34" s="42" t="s">
        <v>97</v>
      </c>
    </row>
    <row r="35" spans="1:24" ht="12" customHeight="1" x14ac:dyDescent="0.2">
      <c r="A35" s="135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6"/>
      <c r="H35" s="119"/>
      <c r="I35" s="136" t="s">
        <v>91</v>
      </c>
      <c r="J35" s="109"/>
      <c r="K35" s="25"/>
      <c r="L35" s="119"/>
      <c r="M35" s="43" t="s">
        <v>17</v>
      </c>
      <c r="N35" s="111"/>
      <c r="O35" s="39"/>
      <c r="P35" s="39"/>
      <c r="Q35" s="39"/>
      <c r="R35" s="22"/>
      <c r="S35" s="22"/>
      <c r="T35" s="54" t="s">
        <v>73</v>
      </c>
      <c r="U35" s="57"/>
      <c r="V35" s="68" t="s">
        <v>19</v>
      </c>
      <c r="W35" s="109" t="s">
        <v>92</v>
      </c>
      <c r="X35" s="42" t="s">
        <v>99</v>
      </c>
    </row>
    <row r="36" spans="1:24" ht="12" customHeight="1" x14ac:dyDescent="0.2">
      <c r="A36" s="29"/>
      <c r="B36" s="22"/>
      <c r="C36" s="138"/>
      <c r="D36" s="138"/>
      <c r="E36" s="22"/>
      <c r="F36" s="138"/>
      <c r="G36" s="77"/>
      <c r="H36" s="138"/>
      <c r="I36" s="77"/>
      <c r="J36" s="104"/>
      <c r="K36" s="22"/>
      <c r="L36" s="22"/>
      <c r="M36" s="138"/>
      <c r="N36" s="22"/>
      <c r="O36" s="22"/>
      <c r="P36" s="22"/>
      <c r="Q36" s="31"/>
      <c r="R36" s="31"/>
      <c r="S36" s="104"/>
      <c r="T36" s="22"/>
      <c r="U36" s="6"/>
      <c r="V36" s="6"/>
      <c r="W36" s="104"/>
    </row>
    <row r="37" spans="1:24" ht="12" customHeight="1" x14ac:dyDescent="0.2">
      <c r="A37" s="49" t="s">
        <v>100</v>
      </c>
      <c r="B37" s="50"/>
      <c r="C37" s="43"/>
      <c r="D37" s="43"/>
      <c r="E37" s="25"/>
      <c r="F37" s="138"/>
      <c r="G37" s="77"/>
      <c r="H37" s="138"/>
      <c r="I37" s="77"/>
      <c r="J37" s="101"/>
      <c r="K37" s="22"/>
      <c r="L37" s="22"/>
      <c r="M37" s="138"/>
      <c r="N37" s="22"/>
      <c r="O37" s="22"/>
      <c r="P37" s="22"/>
      <c r="Q37" s="31"/>
      <c r="R37" s="31"/>
      <c r="S37" s="104"/>
      <c r="T37" s="11" t="s">
        <v>101</v>
      </c>
      <c r="U37" s="6"/>
      <c r="V37" s="6"/>
      <c r="W37" s="10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102</v>
      </c>
      <c r="F38" s="90"/>
      <c r="G38" s="90"/>
      <c r="H38" s="117"/>
      <c r="I38" s="110" t="s">
        <v>91</v>
      </c>
      <c r="J38" s="108"/>
      <c r="K38" s="86"/>
      <c r="L38" s="117"/>
      <c r="M38" s="90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19"/>
      <c r="I39" s="136" t="s">
        <v>91</v>
      </c>
      <c r="J39" s="109"/>
      <c r="K39" s="87"/>
      <c r="L39" s="119"/>
      <c r="M39" s="43" t="s">
        <v>17</v>
      </c>
      <c r="N39" s="111"/>
      <c r="O39" s="39"/>
      <c r="P39" s="39"/>
      <c r="Q39" s="39"/>
      <c r="R39" s="22"/>
      <c r="S39" s="15"/>
      <c r="T39" s="55" t="s">
        <v>39</v>
      </c>
      <c r="U39" s="57"/>
      <c r="V39" s="68" t="s">
        <v>19</v>
      </c>
      <c r="W39" s="109" t="s">
        <v>103</v>
      </c>
      <c r="X39" s="42" t="s">
        <v>106</v>
      </c>
    </row>
    <row r="40" spans="1:24" ht="12" customHeight="1" x14ac:dyDescent="0.2">
      <c r="A40" s="29"/>
      <c r="B40" s="22"/>
      <c r="C40" s="138"/>
      <c r="D40" s="138"/>
      <c r="E40" s="22"/>
      <c r="F40" s="138"/>
      <c r="G40" s="138"/>
      <c r="H40" s="138"/>
      <c r="I40" s="138"/>
      <c r="J40" s="104"/>
      <c r="K40" s="22"/>
      <c r="L40" s="22"/>
      <c r="M40" s="138"/>
      <c r="N40" s="22"/>
      <c r="O40" s="22"/>
      <c r="P40" s="22"/>
      <c r="Q40" s="31"/>
      <c r="R40" s="31"/>
      <c r="S40" s="104"/>
      <c r="T40" s="22"/>
      <c r="U40" s="6"/>
      <c r="V40" s="6"/>
      <c r="W40" s="104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1"/>
      <c r="K41" s="22"/>
      <c r="L41" s="22"/>
      <c r="M41" s="138"/>
      <c r="N41" s="22"/>
      <c r="O41" s="22"/>
      <c r="P41" s="22"/>
      <c r="Q41" s="31"/>
      <c r="R41" s="31"/>
      <c r="S41" s="104"/>
      <c r="T41" s="11" t="s">
        <v>108</v>
      </c>
      <c r="U41" s="6"/>
      <c r="V41" s="6"/>
      <c r="W41" s="10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1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22"/>
      <c r="S42" s="15"/>
      <c r="T42" s="55" t="s">
        <v>56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8"/>
      <c r="D43" s="138"/>
      <c r="E43" s="22"/>
      <c r="F43" s="138"/>
      <c r="G43" s="77"/>
      <c r="H43" s="138"/>
      <c r="I43" s="77"/>
      <c r="J43" s="104"/>
      <c r="K43" s="22"/>
      <c r="L43" s="22"/>
      <c r="M43" s="22"/>
      <c r="N43" s="22"/>
      <c r="O43" s="22"/>
      <c r="P43" s="22"/>
      <c r="Q43" s="31"/>
      <c r="R43" s="31"/>
      <c r="S43" s="104"/>
      <c r="T43" s="22"/>
      <c r="U43" s="6"/>
      <c r="V43" s="6"/>
      <c r="W43" s="104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12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5" width="4.28515625" style="48" hidden="1" customWidth="1"/>
    <col min="16" max="16" width="4.57031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 t="s">
        <v>1</v>
      </c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212" t="s">
        <v>8</v>
      </c>
      <c r="H2" s="207"/>
      <c r="I2" s="207"/>
      <c r="J2" s="101" t="s">
        <v>9</v>
      </c>
      <c r="K2" s="213" t="s">
        <v>10</v>
      </c>
      <c r="L2" s="209"/>
      <c r="M2" s="209"/>
      <c r="N2" s="209"/>
      <c r="O2" s="100"/>
      <c r="P2" s="97"/>
      <c r="Q2" s="214" t="s">
        <v>11</v>
      </c>
      <c r="R2" s="207"/>
      <c r="S2" s="104" t="s">
        <v>12</v>
      </c>
      <c r="T2" s="11" t="s">
        <v>13</v>
      </c>
      <c r="U2" s="215" t="s">
        <v>11</v>
      </c>
      <c r="V2" s="215"/>
      <c r="W2" s="23" t="s">
        <v>12</v>
      </c>
      <c r="X2" s="120" t="s">
        <v>134</v>
      </c>
    </row>
    <row r="3" spans="1:24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2</v>
      </c>
      <c r="H3" s="84" t="s">
        <v>17</v>
      </c>
      <c r="I3" s="85">
        <v>1</v>
      </c>
      <c r="J3" s="126" t="s">
        <v>18</v>
      </c>
      <c r="K3" s="129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0</v>
      </c>
      <c r="P3" s="203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26</v>
      </c>
      <c r="U3" s="58"/>
      <c r="V3" s="72" t="s">
        <v>19</v>
      </c>
      <c r="W3" s="23" t="s">
        <v>20</v>
      </c>
      <c r="X3" s="56" t="s">
        <v>135</v>
      </c>
    </row>
    <row r="4" spans="1:24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2</v>
      </c>
      <c r="J4" s="127" t="s">
        <v>25</v>
      </c>
      <c r="K4" s="130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1</v>
      </c>
      <c r="U4" s="58"/>
      <c r="V4" s="73" t="s">
        <v>19</v>
      </c>
      <c r="W4" s="109" t="s">
        <v>20</v>
      </c>
      <c r="X4" s="63"/>
    </row>
    <row r="5" spans="1:24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2</v>
      </c>
      <c r="H5" s="84" t="s">
        <v>17</v>
      </c>
      <c r="I5" s="85">
        <v>3</v>
      </c>
      <c r="J5" s="127" t="s">
        <v>18</v>
      </c>
      <c r="K5" s="130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136</v>
      </c>
    </row>
    <row r="6" spans="1:24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1</v>
      </c>
      <c r="G6" s="83">
        <v>1</v>
      </c>
      <c r="H6" s="84" t="s">
        <v>17</v>
      </c>
      <c r="I6" s="85">
        <v>0</v>
      </c>
      <c r="J6" s="127" t="s">
        <v>25</v>
      </c>
      <c r="K6" s="130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4"/>
    </row>
    <row r="7" spans="1:24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1</v>
      </c>
      <c r="H7" s="84" t="s">
        <v>17</v>
      </c>
      <c r="I7" s="85">
        <v>2</v>
      </c>
      <c r="J7" s="127" t="s">
        <v>25</v>
      </c>
      <c r="K7" s="130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4"/>
      <c r="X7" s="61" t="s">
        <v>31</v>
      </c>
    </row>
    <row r="8" spans="1:24" ht="12" customHeight="1" x14ac:dyDescent="0.2">
      <c r="A8" s="132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2"/>
        <v>X</v>
      </c>
      <c r="G8" s="83">
        <v>2</v>
      </c>
      <c r="H8" s="84" t="s">
        <v>17</v>
      </c>
      <c r="I8" s="85">
        <v>2</v>
      </c>
      <c r="J8" s="128" t="s">
        <v>18</v>
      </c>
      <c r="K8" s="131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4"/>
      <c r="X8" s="62" t="s">
        <v>33</v>
      </c>
    </row>
    <row r="9" spans="1:24" ht="12" customHeight="1" x14ac:dyDescent="0.2">
      <c r="A9" s="52" t="s">
        <v>34</v>
      </c>
      <c r="B9" s="40"/>
      <c r="C9" s="115"/>
      <c r="D9" s="115"/>
      <c r="E9" s="40"/>
      <c r="F9" s="115"/>
      <c r="G9" s="76"/>
      <c r="H9" s="115"/>
      <c r="I9" s="76"/>
      <c r="J9" s="103"/>
      <c r="K9" s="22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71"/>
      <c r="R9" s="31"/>
      <c r="S9" s="104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0</v>
      </c>
      <c r="J10" s="104" t="s">
        <v>25</v>
      </c>
      <c r="K10" s="129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3</v>
      </c>
      <c r="H11" s="84" t="s">
        <v>17</v>
      </c>
      <c r="I11" s="85">
        <v>0</v>
      </c>
      <c r="J11" s="104" t="s">
        <v>18</v>
      </c>
      <c r="K11" s="130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3</v>
      </c>
      <c r="P11" s="204">
        <f t="shared" si="4"/>
        <v>1</v>
      </c>
      <c r="Q11" s="57">
        <f t="shared" si="6"/>
        <v>4</v>
      </c>
      <c r="R11" s="68" t="s">
        <v>19</v>
      </c>
      <c r="S11" s="23" t="s">
        <v>20</v>
      </c>
      <c r="T11" s="55" t="s">
        <v>137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>
        <f t="shared" si="2"/>
        <v>1</v>
      </c>
      <c r="G12" s="83">
        <v>2</v>
      </c>
      <c r="H12" s="84" t="s">
        <v>17</v>
      </c>
      <c r="I12" s="85">
        <v>1</v>
      </c>
      <c r="J12" s="104" t="s">
        <v>25</v>
      </c>
      <c r="K12" s="130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2</v>
      </c>
      <c r="G13" s="83">
        <v>1</v>
      </c>
      <c r="H13" s="84" t="s">
        <v>17</v>
      </c>
      <c r="I13" s="85">
        <v>4</v>
      </c>
      <c r="J13" s="104" t="s">
        <v>18</v>
      </c>
      <c r="K13" s="130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4"/>
      <c r="X13" s="59" t="s">
        <v>47</v>
      </c>
    </row>
    <row r="14" spans="1:24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1</v>
      </c>
      <c r="G14" s="83">
        <v>2</v>
      </c>
      <c r="H14" s="84" t="s">
        <v>17</v>
      </c>
      <c r="I14" s="85">
        <v>1</v>
      </c>
      <c r="J14" s="104" t="s">
        <v>25</v>
      </c>
      <c r="K14" s="130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4"/>
      <c r="X14" s="59" t="s">
        <v>49</v>
      </c>
    </row>
    <row r="15" spans="1:24" ht="12" customHeight="1" x14ac:dyDescent="0.2">
      <c r="A15" s="132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 t="str">
        <f t="shared" si="2"/>
        <v>X</v>
      </c>
      <c r="G15" s="83">
        <v>2</v>
      </c>
      <c r="H15" s="84" t="s">
        <v>17</v>
      </c>
      <c r="I15" s="85">
        <v>2</v>
      </c>
      <c r="J15" s="104" t="s">
        <v>25</v>
      </c>
      <c r="K15" s="131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4"/>
    </row>
    <row r="16" spans="1:24" ht="12" customHeight="1" x14ac:dyDescent="0.2">
      <c r="A16" s="52" t="s">
        <v>51</v>
      </c>
      <c r="B16" s="40"/>
      <c r="C16" s="115"/>
      <c r="D16" s="115"/>
      <c r="E16" s="40"/>
      <c r="F16" s="115"/>
      <c r="G16" s="76"/>
      <c r="H16" s="115"/>
      <c r="I16" s="76"/>
      <c r="J16" s="103"/>
      <c r="K16" s="22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71"/>
      <c r="R16" s="31"/>
      <c r="S16" s="104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2"/>
        <v>X</v>
      </c>
      <c r="G17" s="83">
        <v>1</v>
      </c>
      <c r="H17" s="84" t="s">
        <v>17</v>
      </c>
      <c r="I17" s="85">
        <v>1</v>
      </c>
      <c r="J17" s="104" t="s">
        <v>18</v>
      </c>
      <c r="K17" s="129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3</v>
      </c>
      <c r="P17" s="203">
        <f t="shared" si="4"/>
        <v>2</v>
      </c>
      <c r="Q17" s="57">
        <f t="shared" ref="Q17:Q22" si="8">IF(AND(L17="",N17=""),0,SUM(O17:P17))</f>
        <v>5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1</v>
      </c>
      <c r="H18" s="84" t="s">
        <v>17</v>
      </c>
      <c r="I18" s="85">
        <v>3</v>
      </c>
      <c r="J18" s="104" t="s">
        <v>25</v>
      </c>
      <c r="K18" s="130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2</v>
      </c>
      <c r="Q18" s="57">
        <f t="shared" si="8"/>
        <v>5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2</v>
      </c>
      <c r="H19" s="84" t="s">
        <v>17</v>
      </c>
      <c r="I19" s="85">
        <v>1</v>
      </c>
      <c r="J19" s="104" t="s">
        <v>25</v>
      </c>
      <c r="K19" s="130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23" t="s">
        <v>20</v>
      </c>
      <c r="X19" s="107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4</v>
      </c>
      <c r="H20" s="84" t="s">
        <v>17</v>
      </c>
      <c r="I20" s="85">
        <v>1</v>
      </c>
      <c r="J20" s="104" t="s">
        <v>18</v>
      </c>
      <c r="K20" s="130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23" t="s">
        <v>20</v>
      </c>
      <c r="T20" s="22"/>
      <c r="U20" s="6"/>
      <c r="V20" s="6"/>
      <c r="W20" s="104"/>
      <c r="X20" s="107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4" t="s">
        <v>25</v>
      </c>
      <c r="K21" s="130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23" t="s">
        <v>20</v>
      </c>
      <c r="T21" s="22"/>
      <c r="U21" s="6"/>
      <c r="V21" s="6"/>
      <c r="W21" s="104"/>
      <c r="X21" s="107" t="s">
        <v>66</v>
      </c>
    </row>
    <row r="22" spans="1:24" ht="12" customHeight="1" x14ac:dyDescent="0.2">
      <c r="A22" s="132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4" t="s">
        <v>25</v>
      </c>
      <c r="K22" s="131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23" t="s">
        <v>20</v>
      </c>
      <c r="T22" s="22"/>
      <c r="U22" s="6"/>
      <c r="V22" s="6"/>
      <c r="W22" s="104"/>
    </row>
    <row r="23" spans="1:24" ht="12" customHeight="1" x14ac:dyDescent="0.2">
      <c r="A23" s="52" t="s">
        <v>68</v>
      </c>
      <c r="B23" s="40"/>
      <c r="C23" s="115"/>
      <c r="D23" s="115"/>
      <c r="E23" s="40"/>
      <c r="F23" s="115"/>
      <c r="G23" s="76"/>
      <c r="H23" s="115"/>
      <c r="I23" s="76"/>
      <c r="J23" s="103"/>
      <c r="K23" s="22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71"/>
      <c r="R23" s="31"/>
      <c r="S23" s="104"/>
      <c r="T23" s="11" t="s">
        <v>69</v>
      </c>
      <c r="U23" s="12"/>
      <c r="V23" s="12"/>
      <c r="W23" s="47"/>
      <c r="X23" s="112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1</v>
      </c>
      <c r="G24" s="83">
        <v>3</v>
      </c>
      <c r="H24" s="84" t="s">
        <v>17</v>
      </c>
      <c r="I24" s="85">
        <v>1</v>
      </c>
      <c r="J24" s="126" t="s">
        <v>25</v>
      </c>
      <c r="K24" s="129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23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3</v>
      </c>
      <c r="J25" s="127" t="s">
        <v>18</v>
      </c>
      <c r="K25" s="130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23" t="s">
        <v>20</v>
      </c>
      <c r="T25" s="55" t="s">
        <v>121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2"/>
        <v>X</v>
      </c>
      <c r="G26" s="83">
        <v>2</v>
      </c>
      <c r="H26" s="84" t="s">
        <v>17</v>
      </c>
      <c r="I26" s="85">
        <v>2</v>
      </c>
      <c r="J26" s="127" t="s">
        <v>25</v>
      </c>
      <c r="K26" s="130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0</v>
      </c>
      <c r="H27" s="84" t="s">
        <v>17</v>
      </c>
      <c r="I27" s="85">
        <v>4</v>
      </c>
      <c r="J27" s="127" t="s">
        <v>18</v>
      </c>
      <c r="K27" s="130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23" t="s">
        <v>20</v>
      </c>
      <c r="T27" s="22"/>
      <c r="U27" s="6"/>
      <c r="V27" s="6"/>
      <c r="W27" s="104"/>
      <c r="X27" s="17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1</v>
      </c>
      <c r="H28" s="84" t="s">
        <v>17</v>
      </c>
      <c r="I28" s="85">
        <v>2</v>
      </c>
      <c r="J28" s="127" t="s">
        <v>18</v>
      </c>
      <c r="K28" s="130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23" t="s">
        <v>20</v>
      </c>
      <c r="T28" s="22"/>
      <c r="U28" s="6"/>
      <c r="V28" s="6"/>
      <c r="W28" s="104"/>
      <c r="X28" s="42" t="s">
        <v>83</v>
      </c>
    </row>
    <row r="29" spans="1:24" ht="12" customHeight="1" x14ac:dyDescent="0.2">
      <c r="A29" s="133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0</v>
      </c>
      <c r="J29" s="128" t="s">
        <v>25</v>
      </c>
      <c r="K29" s="131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18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8"/>
      <c r="D30" s="138"/>
      <c r="E30" s="22"/>
      <c r="F30" s="138"/>
      <c r="G30" s="77"/>
      <c r="H30" s="138"/>
      <c r="I30" s="77"/>
      <c r="J30" s="104"/>
      <c r="K30" s="22"/>
      <c r="L30" s="22"/>
      <c r="M30" s="22"/>
      <c r="N30" s="22"/>
      <c r="O30" s="22"/>
      <c r="P30" s="22"/>
      <c r="Q30" s="31"/>
      <c r="R30" s="31"/>
      <c r="S30" s="104"/>
      <c r="T30" s="22"/>
      <c r="U30" s="6"/>
      <c r="V30" s="6"/>
      <c r="W30" s="104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8"/>
      <c r="G31" s="77"/>
      <c r="H31" s="138"/>
      <c r="I31" s="77"/>
      <c r="J31" s="104"/>
      <c r="K31" s="22"/>
      <c r="L31" s="22"/>
      <c r="M31" s="22"/>
      <c r="N31" s="22"/>
      <c r="O31" s="22"/>
      <c r="P31" s="22"/>
      <c r="Q31" s="31"/>
      <c r="R31" s="31"/>
      <c r="S31" s="104"/>
      <c r="T31" s="11" t="s">
        <v>39</v>
      </c>
      <c r="U31" s="33"/>
      <c r="V31" s="6"/>
      <c r="W31" s="104"/>
    </row>
    <row r="32" spans="1:24" ht="12" customHeight="1" x14ac:dyDescent="0.2">
      <c r="A32" s="134">
        <v>25</v>
      </c>
      <c r="B32" s="22" t="s">
        <v>14</v>
      </c>
      <c r="C32" s="8">
        <v>41081</v>
      </c>
      <c r="D32" s="9" t="s">
        <v>23</v>
      </c>
      <c r="E32" s="22" t="s">
        <v>138</v>
      </c>
      <c r="F32" s="90"/>
      <c r="G32" s="110"/>
      <c r="H32" s="117"/>
      <c r="I32" s="110" t="s">
        <v>91</v>
      </c>
      <c r="J32" s="108"/>
      <c r="K32" s="106"/>
      <c r="L32" s="117"/>
      <c r="M32" s="90" t="s">
        <v>17</v>
      </c>
      <c r="N32" s="92"/>
      <c r="O32" s="39"/>
      <c r="P32" s="39"/>
      <c r="Q32" s="35"/>
      <c r="R32" s="31"/>
      <c r="S32" s="15"/>
      <c r="T32" s="55" t="s">
        <v>137</v>
      </c>
      <c r="U32" s="57"/>
      <c r="V32" s="70" t="s">
        <v>19</v>
      </c>
      <c r="W32" s="108" t="s">
        <v>92</v>
      </c>
      <c r="X32" s="59" t="s">
        <v>93</v>
      </c>
    </row>
    <row r="33" spans="1:24" ht="12" customHeight="1" x14ac:dyDescent="0.2">
      <c r="A33" s="134">
        <v>26</v>
      </c>
      <c r="B33" s="22" t="s">
        <v>54</v>
      </c>
      <c r="C33" s="8">
        <v>41082</v>
      </c>
      <c r="D33" s="9" t="s">
        <v>23</v>
      </c>
      <c r="E33" s="22" t="s">
        <v>139</v>
      </c>
      <c r="F33" s="138"/>
      <c r="G33" s="77"/>
      <c r="H33" s="118"/>
      <c r="I33" s="77" t="s">
        <v>91</v>
      </c>
      <c r="J33" s="15"/>
      <c r="K33" s="22"/>
      <c r="L33" s="118"/>
      <c r="M33" s="138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4">
        <v>27</v>
      </c>
      <c r="B34" s="22" t="s">
        <v>71</v>
      </c>
      <c r="C34" s="8">
        <v>41083</v>
      </c>
      <c r="D34" s="9" t="s">
        <v>23</v>
      </c>
      <c r="E34" s="22" t="s">
        <v>140</v>
      </c>
      <c r="F34" s="138"/>
      <c r="G34" s="77"/>
      <c r="H34" s="118"/>
      <c r="I34" s="77" t="s">
        <v>91</v>
      </c>
      <c r="J34" s="15"/>
      <c r="K34" s="22"/>
      <c r="L34" s="118"/>
      <c r="M34" s="138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09" t="s">
        <v>92</v>
      </c>
      <c r="X34" s="42" t="s">
        <v>97</v>
      </c>
    </row>
    <row r="35" spans="1:24" ht="12" customHeight="1" x14ac:dyDescent="0.2">
      <c r="A35" s="135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6"/>
      <c r="H35" s="119"/>
      <c r="I35" s="136" t="s">
        <v>91</v>
      </c>
      <c r="J35" s="109"/>
      <c r="K35" s="25"/>
      <c r="L35" s="119"/>
      <c r="M35" s="43" t="s">
        <v>17</v>
      </c>
      <c r="N35" s="111"/>
      <c r="O35" s="39"/>
      <c r="P35" s="39"/>
      <c r="Q35" s="39"/>
      <c r="R35" s="22"/>
      <c r="S35" s="22"/>
      <c r="T35" s="54" t="s">
        <v>73</v>
      </c>
      <c r="U35" s="57"/>
      <c r="V35" s="68" t="s">
        <v>19</v>
      </c>
      <c r="W35" s="109" t="s">
        <v>92</v>
      </c>
      <c r="X35" s="42" t="s">
        <v>99</v>
      </c>
    </row>
    <row r="36" spans="1:24" ht="12" customHeight="1" x14ac:dyDescent="0.2">
      <c r="A36" s="29"/>
      <c r="B36" s="22"/>
      <c r="C36" s="138"/>
      <c r="D36" s="138"/>
      <c r="E36" s="22"/>
      <c r="F36" s="138"/>
      <c r="G36" s="77"/>
      <c r="H36" s="138"/>
      <c r="I36" s="77"/>
      <c r="J36" s="104"/>
      <c r="K36" s="22"/>
      <c r="L36" s="22"/>
      <c r="M36" s="138"/>
      <c r="N36" s="22"/>
      <c r="O36" s="22"/>
      <c r="P36" s="22"/>
      <c r="Q36" s="31"/>
      <c r="R36" s="31"/>
      <c r="S36" s="104"/>
      <c r="T36" s="22"/>
      <c r="U36" s="6"/>
      <c r="V36" s="6"/>
      <c r="W36" s="104"/>
    </row>
    <row r="37" spans="1:24" ht="12" customHeight="1" x14ac:dyDescent="0.2">
      <c r="A37" s="49" t="s">
        <v>100</v>
      </c>
      <c r="B37" s="50"/>
      <c r="C37" s="43"/>
      <c r="D37" s="43"/>
      <c r="E37" s="25"/>
      <c r="F37" s="138"/>
      <c r="G37" s="77"/>
      <c r="H37" s="138"/>
      <c r="I37" s="77"/>
      <c r="J37" s="101"/>
      <c r="K37" s="22"/>
      <c r="L37" s="22"/>
      <c r="M37" s="138"/>
      <c r="N37" s="22"/>
      <c r="O37" s="22"/>
      <c r="P37" s="22"/>
      <c r="Q37" s="31"/>
      <c r="R37" s="31"/>
      <c r="S37" s="104"/>
      <c r="T37" s="11" t="s">
        <v>101</v>
      </c>
      <c r="U37" s="6"/>
      <c r="V37" s="6"/>
      <c r="W37" s="10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141</v>
      </c>
      <c r="F38" s="90"/>
      <c r="G38" s="90"/>
      <c r="H38" s="117"/>
      <c r="I38" s="110" t="s">
        <v>91</v>
      </c>
      <c r="J38" s="108"/>
      <c r="K38" s="86"/>
      <c r="L38" s="117"/>
      <c r="M38" s="90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19"/>
      <c r="I39" s="136" t="s">
        <v>91</v>
      </c>
      <c r="J39" s="109"/>
      <c r="K39" s="87"/>
      <c r="L39" s="119"/>
      <c r="M39" s="43" t="s">
        <v>17</v>
      </c>
      <c r="N39" s="111"/>
      <c r="O39" s="39"/>
      <c r="P39" s="39"/>
      <c r="Q39" s="39"/>
      <c r="R39" s="22"/>
      <c r="S39" s="15"/>
      <c r="T39" s="55" t="s">
        <v>39</v>
      </c>
      <c r="U39" s="57"/>
      <c r="V39" s="68" t="s">
        <v>19</v>
      </c>
      <c r="W39" s="109" t="s">
        <v>103</v>
      </c>
      <c r="X39" s="42" t="s">
        <v>106</v>
      </c>
    </row>
    <row r="40" spans="1:24" ht="12" customHeight="1" x14ac:dyDescent="0.2">
      <c r="A40" s="29"/>
      <c r="B40" s="22"/>
      <c r="C40" s="138"/>
      <c r="D40" s="138"/>
      <c r="E40" s="22"/>
      <c r="F40" s="138"/>
      <c r="G40" s="138"/>
      <c r="H40" s="138"/>
      <c r="I40" s="138"/>
      <c r="J40" s="104"/>
      <c r="K40" s="22"/>
      <c r="L40" s="22"/>
      <c r="M40" s="138"/>
      <c r="N40" s="22"/>
      <c r="O40" s="22"/>
      <c r="P40" s="22"/>
      <c r="Q40" s="31"/>
      <c r="R40" s="31"/>
      <c r="S40" s="104"/>
      <c r="T40" s="22"/>
      <c r="U40" s="6"/>
      <c r="V40" s="6"/>
      <c r="W40" s="104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1"/>
      <c r="K41" s="22"/>
      <c r="L41" s="22"/>
      <c r="M41" s="138"/>
      <c r="N41" s="22"/>
      <c r="O41" s="22"/>
      <c r="P41" s="22"/>
      <c r="Q41" s="31"/>
      <c r="R41" s="31"/>
      <c r="S41" s="104"/>
      <c r="T41" s="11" t="s">
        <v>108</v>
      </c>
      <c r="U41" s="6"/>
      <c r="V41" s="6"/>
      <c r="W41" s="10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1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22"/>
      <c r="S42" s="15"/>
      <c r="T42" s="55" t="s">
        <v>39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8"/>
      <c r="D43" s="138"/>
      <c r="E43" s="22"/>
      <c r="F43" s="138"/>
      <c r="G43" s="77"/>
      <c r="H43" s="138"/>
      <c r="I43" s="77"/>
      <c r="J43" s="104"/>
      <c r="K43" s="22"/>
      <c r="L43" s="22"/>
      <c r="M43" s="22"/>
      <c r="N43" s="22"/>
      <c r="O43" s="22"/>
      <c r="P43" s="22"/>
      <c r="Q43" s="31"/>
      <c r="R43" s="31"/>
      <c r="S43" s="104"/>
      <c r="T43" s="22"/>
      <c r="U43" s="6"/>
      <c r="V43" s="6"/>
      <c r="W43" s="104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18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/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customWidth="1"/>
    <col min="15" max="15" width="3.28515625" hidden="1" customWidth="1"/>
    <col min="16" max="16" width="5.2851562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 x14ac:dyDescent="0.2">
      <c r="A1" s="121"/>
      <c r="B1" s="121"/>
      <c r="C1" s="121"/>
      <c r="D1" s="121"/>
      <c r="E1" s="122" t="s">
        <v>0</v>
      </c>
      <c r="F1" s="114"/>
      <c r="G1" s="123"/>
      <c r="H1" s="114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 t="s">
        <v>1</v>
      </c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212" t="s">
        <v>8</v>
      </c>
      <c r="H2" s="207"/>
      <c r="I2" s="207"/>
      <c r="J2" s="101" t="s">
        <v>9</v>
      </c>
      <c r="K2" s="213" t="s">
        <v>10</v>
      </c>
      <c r="L2" s="209"/>
      <c r="M2" s="209"/>
      <c r="N2" s="209"/>
      <c r="O2" s="100"/>
      <c r="P2" s="97"/>
      <c r="Q2" s="214" t="s">
        <v>11</v>
      </c>
      <c r="R2" s="207"/>
      <c r="S2" s="4" t="s">
        <v>12</v>
      </c>
      <c r="T2" s="11" t="s">
        <v>13</v>
      </c>
      <c r="U2" s="215" t="s">
        <v>11</v>
      </c>
      <c r="V2" s="215"/>
      <c r="W2" s="23" t="s">
        <v>12</v>
      </c>
      <c r="X2" s="120" t="s">
        <v>117</v>
      </c>
    </row>
    <row r="3" spans="1:24" ht="12" customHeight="1" x14ac:dyDescent="0.2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>
        <f>IF(G3&gt;I3,1,IF(G3=I3,"X",2))</f>
        <v>1</v>
      </c>
      <c r="G3" s="83">
        <v>1</v>
      </c>
      <c r="H3" s="84" t="s">
        <v>17</v>
      </c>
      <c r="I3" s="85">
        <v>0</v>
      </c>
      <c r="J3" s="126" t="s">
        <v>18</v>
      </c>
      <c r="K3" s="129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0</v>
      </c>
      <c r="P3" s="203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10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21</v>
      </c>
    </row>
    <row r="4" spans="1:24" ht="12" customHeight="1" x14ac:dyDescent="0.2">
      <c r="A4" s="34">
        <v>2</v>
      </c>
      <c r="B4" s="7" t="s">
        <v>22</v>
      </c>
      <c r="C4" s="8">
        <v>41068</v>
      </c>
      <c r="D4" s="14" t="s">
        <v>23</v>
      </c>
      <c r="E4" s="7" t="s">
        <v>24</v>
      </c>
      <c r="F4" s="53">
        <f t="shared" ref="F4:F29" si="2">IF(G4&gt;I4,1,IF(G4=I4,"X",2))</f>
        <v>1</v>
      </c>
      <c r="G4" s="83">
        <v>2</v>
      </c>
      <c r="H4" s="84" t="s">
        <v>17</v>
      </c>
      <c r="I4" s="85">
        <v>0</v>
      </c>
      <c r="J4" s="127" t="s">
        <v>25</v>
      </c>
      <c r="K4" s="130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0</v>
      </c>
      <c r="Q4" s="57">
        <f t="shared" si="1"/>
        <v>3</v>
      </c>
      <c r="R4" s="68" t="s">
        <v>19</v>
      </c>
      <c r="S4" s="10" t="s">
        <v>20</v>
      </c>
      <c r="T4" s="55" t="s">
        <v>26</v>
      </c>
      <c r="U4" s="58"/>
      <c r="V4" s="73" t="s">
        <v>19</v>
      </c>
      <c r="W4" s="16" t="s">
        <v>20</v>
      </c>
      <c r="X4" s="63"/>
    </row>
    <row r="5" spans="1:24" ht="12" customHeight="1" x14ac:dyDescent="0.2">
      <c r="A5" s="34">
        <v>9</v>
      </c>
      <c r="B5" s="7" t="s">
        <v>22</v>
      </c>
      <c r="C5" s="8">
        <v>41072</v>
      </c>
      <c r="D5" s="14" t="s">
        <v>15</v>
      </c>
      <c r="E5" s="7" t="s">
        <v>27</v>
      </c>
      <c r="F5" s="53">
        <f t="shared" si="2"/>
        <v>2</v>
      </c>
      <c r="G5" s="83">
        <v>0</v>
      </c>
      <c r="H5" s="84" t="s">
        <v>17</v>
      </c>
      <c r="I5" s="85">
        <v>1</v>
      </c>
      <c r="J5" s="127" t="s">
        <v>18</v>
      </c>
      <c r="K5" s="130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10" t="s">
        <v>20</v>
      </c>
      <c r="X5" s="56" t="s">
        <v>28</v>
      </c>
    </row>
    <row r="6" spans="1:24" ht="12" customHeight="1" x14ac:dyDescent="0.2">
      <c r="A6" s="34">
        <v>10</v>
      </c>
      <c r="B6" s="7" t="s">
        <v>14</v>
      </c>
      <c r="C6" s="8">
        <v>41072</v>
      </c>
      <c r="D6" s="14" t="s">
        <v>23</v>
      </c>
      <c r="E6" s="7" t="s">
        <v>29</v>
      </c>
      <c r="F6" s="53">
        <f t="shared" si="2"/>
        <v>2</v>
      </c>
      <c r="G6" s="83">
        <v>1</v>
      </c>
      <c r="H6" s="84" t="s">
        <v>17</v>
      </c>
      <c r="I6" s="85">
        <v>2</v>
      </c>
      <c r="J6" s="127" t="s">
        <v>25</v>
      </c>
      <c r="K6" s="130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10" t="s">
        <v>20</v>
      </c>
      <c r="T6" s="5"/>
      <c r="U6" s="6"/>
      <c r="V6" s="6"/>
      <c r="W6" s="4"/>
    </row>
    <row r="7" spans="1:24" ht="12" customHeight="1" x14ac:dyDescent="0.2">
      <c r="A7" s="34">
        <v>17</v>
      </c>
      <c r="B7" s="7" t="s">
        <v>14</v>
      </c>
      <c r="C7" s="8">
        <v>41076</v>
      </c>
      <c r="D7" s="14" t="s">
        <v>23</v>
      </c>
      <c r="E7" s="7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7" t="s">
        <v>25</v>
      </c>
      <c r="K7" s="130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10" t="s">
        <v>20</v>
      </c>
      <c r="T7" s="5"/>
      <c r="U7" s="6"/>
      <c r="V7" s="6"/>
      <c r="W7" s="4"/>
      <c r="X7" s="61" t="s">
        <v>31</v>
      </c>
    </row>
    <row r="8" spans="1:24" ht="12" customHeight="1" x14ac:dyDescent="0.2">
      <c r="A8" s="132">
        <v>18</v>
      </c>
      <c r="B8" s="7" t="s">
        <v>22</v>
      </c>
      <c r="C8" s="8">
        <v>41076</v>
      </c>
      <c r="D8" s="19" t="s">
        <v>23</v>
      </c>
      <c r="E8" s="7" t="s">
        <v>32</v>
      </c>
      <c r="F8" s="53" t="str">
        <f t="shared" si="2"/>
        <v>X</v>
      </c>
      <c r="G8" s="83">
        <v>1</v>
      </c>
      <c r="H8" s="84" t="s">
        <v>17</v>
      </c>
      <c r="I8" s="85">
        <v>1</v>
      </c>
      <c r="J8" s="128" t="s">
        <v>18</v>
      </c>
      <c r="K8" s="131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10" t="s">
        <v>20</v>
      </c>
      <c r="T8" s="5"/>
      <c r="U8" s="6"/>
      <c r="V8" s="6"/>
      <c r="W8" s="4"/>
      <c r="X8" s="62" t="s">
        <v>33</v>
      </c>
    </row>
    <row r="9" spans="1:24" ht="12" customHeight="1" x14ac:dyDescent="0.2">
      <c r="A9" s="52" t="s">
        <v>34</v>
      </c>
      <c r="B9" s="20"/>
      <c r="C9" s="21"/>
      <c r="D9" s="21"/>
      <c r="E9" s="20"/>
      <c r="F9" s="21"/>
      <c r="G9" s="76"/>
      <c r="H9" s="21"/>
      <c r="I9" s="76"/>
      <c r="J9" s="103"/>
      <c r="K9" s="22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71"/>
      <c r="R9" s="31"/>
      <c r="S9" s="4"/>
      <c r="T9" s="11" t="s">
        <v>35</v>
      </c>
      <c r="U9" s="12"/>
      <c r="V9" s="12"/>
      <c r="W9" s="13"/>
      <c r="X9" s="61" t="s">
        <v>36</v>
      </c>
    </row>
    <row r="10" spans="1:24" ht="12" customHeight="1" x14ac:dyDescent="0.2">
      <c r="A10" s="34">
        <v>3</v>
      </c>
      <c r="B10" s="7" t="s">
        <v>37</v>
      </c>
      <c r="C10" s="8">
        <v>41069</v>
      </c>
      <c r="D10" s="9" t="s">
        <v>15</v>
      </c>
      <c r="E10" s="7" t="s">
        <v>38</v>
      </c>
      <c r="F10" s="53">
        <f t="shared" si="2"/>
        <v>1</v>
      </c>
      <c r="G10" s="83">
        <v>2</v>
      </c>
      <c r="H10" s="84" t="s">
        <v>17</v>
      </c>
      <c r="I10" s="85">
        <v>0</v>
      </c>
      <c r="J10" s="104" t="s">
        <v>25</v>
      </c>
      <c r="K10" s="129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10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34">
        <v>4</v>
      </c>
      <c r="B11" s="7" t="s">
        <v>40</v>
      </c>
      <c r="C11" s="8">
        <v>41069</v>
      </c>
      <c r="D11" s="14" t="s">
        <v>23</v>
      </c>
      <c r="E11" s="7" t="s">
        <v>41</v>
      </c>
      <c r="F11" s="53">
        <f t="shared" si="2"/>
        <v>1</v>
      </c>
      <c r="G11" s="83">
        <v>3</v>
      </c>
      <c r="H11" s="84" t="s">
        <v>17</v>
      </c>
      <c r="I11" s="85">
        <v>1</v>
      </c>
      <c r="J11" s="104" t="s">
        <v>18</v>
      </c>
      <c r="K11" s="130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3</v>
      </c>
      <c r="P11" s="204">
        <f t="shared" si="4"/>
        <v>0</v>
      </c>
      <c r="Q11" s="57">
        <f t="shared" si="6"/>
        <v>3</v>
      </c>
      <c r="R11" s="68" t="s">
        <v>19</v>
      </c>
      <c r="S11" s="10" t="s">
        <v>20</v>
      </c>
      <c r="T11" s="55" t="s">
        <v>42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34">
        <v>11</v>
      </c>
      <c r="B12" s="7" t="s">
        <v>40</v>
      </c>
      <c r="C12" s="8">
        <v>41073</v>
      </c>
      <c r="D12" s="14" t="s">
        <v>15</v>
      </c>
      <c r="E12" s="7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4" t="s">
        <v>25</v>
      </c>
      <c r="K12" s="130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10" t="s">
        <v>20</v>
      </c>
      <c r="X12" s="59" t="s">
        <v>45</v>
      </c>
    </row>
    <row r="13" spans="1:24" ht="12" customHeight="1" x14ac:dyDescent="0.2">
      <c r="A13" s="34">
        <v>12</v>
      </c>
      <c r="B13" s="7" t="s">
        <v>37</v>
      </c>
      <c r="C13" s="8">
        <v>41073</v>
      </c>
      <c r="D13" s="14" t="s">
        <v>23</v>
      </c>
      <c r="E13" s="7" t="s">
        <v>46</v>
      </c>
      <c r="F13" s="53">
        <f t="shared" si="2"/>
        <v>2</v>
      </c>
      <c r="G13" s="83">
        <v>1</v>
      </c>
      <c r="H13" s="84" t="s">
        <v>17</v>
      </c>
      <c r="I13" s="85">
        <v>2</v>
      </c>
      <c r="J13" s="104" t="s">
        <v>18</v>
      </c>
      <c r="K13" s="130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10" t="s">
        <v>20</v>
      </c>
      <c r="T13" s="5"/>
      <c r="U13" s="6"/>
      <c r="V13" s="6"/>
      <c r="W13" s="4"/>
      <c r="X13" s="59" t="s">
        <v>47</v>
      </c>
    </row>
    <row r="14" spans="1:24" ht="12" customHeight="1" x14ac:dyDescent="0.2">
      <c r="A14" s="34">
        <v>19</v>
      </c>
      <c r="B14" s="7" t="s">
        <v>37</v>
      </c>
      <c r="C14" s="8">
        <v>41077</v>
      </c>
      <c r="D14" s="14" t="s">
        <v>23</v>
      </c>
      <c r="E14" s="7" t="s">
        <v>48</v>
      </c>
      <c r="F14" s="53">
        <f t="shared" si="2"/>
        <v>2</v>
      </c>
      <c r="G14" s="83">
        <v>1</v>
      </c>
      <c r="H14" s="84" t="s">
        <v>17</v>
      </c>
      <c r="I14" s="85">
        <v>2</v>
      </c>
      <c r="J14" s="104" t="s">
        <v>25</v>
      </c>
      <c r="K14" s="130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10" t="s">
        <v>20</v>
      </c>
      <c r="T14" s="5"/>
      <c r="U14" s="6"/>
      <c r="V14" s="6"/>
      <c r="W14" s="4"/>
      <c r="X14" s="59" t="s">
        <v>49</v>
      </c>
    </row>
    <row r="15" spans="1:24" ht="12" customHeight="1" x14ac:dyDescent="0.2">
      <c r="A15" s="132">
        <v>20</v>
      </c>
      <c r="B15" s="7" t="s">
        <v>40</v>
      </c>
      <c r="C15" s="8">
        <v>41077</v>
      </c>
      <c r="D15" s="19" t="s">
        <v>23</v>
      </c>
      <c r="E15" s="7" t="s">
        <v>50</v>
      </c>
      <c r="F15" s="53">
        <f t="shared" si="2"/>
        <v>2</v>
      </c>
      <c r="G15" s="83">
        <v>0</v>
      </c>
      <c r="H15" s="84" t="s">
        <v>17</v>
      </c>
      <c r="I15" s="85">
        <v>2</v>
      </c>
      <c r="J15" s="104" t="s">
        <v>25</v>
      </c>
      <c r="K15" s="131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10" t="s">
        <v>20</v>
      </c>
      <c r="T15" s="5"/>
      <c r="U15" s="6"/>
      <c r="V15" s="6"/>
      <c r="W15" s="4"/>
    </row>
    <row r="16" spans="1:24" ht="12" customHeight="1" x14ac:dyDescent="0.2">
      <c r="A16" s="52" t="s">
        <v>51</v>
      </c>
      <c r="B16" s="20"/>
      <c r="C16" s="21"/>
      <c r="D16" s="21"/>
      <c r="E16" s="20"/>
      <c r="F16" s="21"/>
      <c r="G16" s="76"/>
      <c r="H16" s="21"/>
      <c r="I16" s="76"/>
      <c r="J16" s="103"/>
      <c r="K16" s="22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71"/>
      <c r="R16" s="31"/>
      <c r="S16" s="4"/>
      <c r="T16" s="11" t="s">
        <v>52</v>
      </c>
      <c r="U16" s="12"/>
      <c r="V16" s="12"/>
      <c r="W16" s="13"/>
      <c r="X16" s="64" t="s">
        <v>53</v>
      </c>
    </row>
    <row r="17" spans="1:24" ht="12" customHeight="1" x14ac:dyDescent="0.2">
      <c r="A17" s="34">
        <v>5</v>
      </c>
      <c r="B17" s="7" t="s">
        <v>54</v>
      </c>
      <c r="C17" s="8">
        <v>41070</v>
      </c>
      <c r="D17" s="9" t="s">
        <v>15</v>
      </c>
      <c r="E17" s="7" t="s">
        <v>55</v>
      </c>
      <c r="F17" s="53">
        <f t="shared" si="2"/>
        <v>1</v>
      </c>
      <c r="G17" s="83">
        <v>2</v>
      </c>
      <c r="H17" s="84" t="s">
        <v>17</v>
      </c>
      <c r="I17" s="85">
        <v>0</v>
      </c>
      <c r="J17" s="104" t="s">
        <v>18</v>
      </c>
      <c r="K17" s="129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0</v>
      </c>
      <c r="P17" s="203">
        <f t="shared" si="4"/>
        <v>0</v>
      </c>
      <c r="Q17" s="57">
        <f t="shared" ref="Q17:Q22" si="8">IF(AND(L17="",N17=""),0,SUM(O17:P17))</f>
        <v>0</v>
      </c>
      <c r="R17" s="69" t="s">
        <v>19</v>
      </c>
      <c r="S17" s="10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34">
        <v>6</v>
      </c>
      <c r="B18" s="7" t="s">
        <v>58</v>
      </c>
      <c r="C18" s="8">
        <v>41070</v>
      </c>
      <c r="D18" s="14" t="s">
        <v>23</v>
      </c>
      <c r="E18" s="7" t="s">
        <v>59</v>
      </c>
      <c r="F18" s="53">
        <f t="shared" si="2"/>
        <v>2</v>
      </c>
      <c r="G18" s="83">
        <v>0</v>
      </c>
      <c r="H18" s="84" t="s">
        <v>17</v>
      </c>
      <c r="I18" s="85">
        <v>2</v>
      </c>
      <c r="J18" s="104" t="s">
        <v>25</v>
      </c>
      <c r="K18" s="130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0</v>
      </c>
      <c r="Q18" s="57">
        <f t="shared" si="8"/>
        <v>3</v>
      </c>
      <c r="R18" s="68" t="s">
        <v>19</v>
      </c>
      <c r="S18" s="10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34">
        <v>13</v>
      </c>
      <c r="B19" s="7" t="s">
        <v>58</v>
      </c>
      <c r="C19" s="8">
        <v>41074</v>
      </c>
      <c r="D19" s="14" t="s">
        <v>15</v>
      </c>
      <c r="E19" s="7" t="s">
        <v>61</v>
      </c>
      <c r="F19" s="53">
        <f t="shared" si="2"/>
        <v>1</v>
      </c>
      <c r="G19" s="83">
        <v>1</v>
      </c>
      <c r="H19" s="84" t="s">
        <v>17</v>
      </c>
      <c r="I19" s="85">
        <v>0</v>
      </c>
      <c r="J19" s="104" t="s">
        <v>25</v>
      </c>
      <c r="K19" s="130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10" t="s">
        <v>20</v>
      </c>
      <c r="X19" s="107" t="s">
        <v>62</v>
      </c>
    </row>
    <row r="20" spans="1:24" ht="12" customHeight="1" x14ac:dyDescent="0.2">
      <c r="A20" s="34">
        <v>14</v>
      </c>
      <c r="B20" s="7" t="s">
        <v>54</v>
      </c>
      <c r="C20" s="8">
        <v>41074</v>
      </c>
      <c r="D20" s="14" t="s">
        <v>23</v>
      </c>
      <c r="E20" s="7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4" t="s">
        <v>18</v>
      </c>
      <c r="K20" s="130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10" t="s">
        <v>20</v>
      </c>
      <c r="T20" s="5"/>
      <c r="U20" s="6"/>
      <c r="V20" s="6"/>
      <c r="W20" s="4"/>
      <c r="X20" s="107" t="s">
        <v>64</v>
      </c>
    </row>
    <row r="21" spans="1:24" ht="12" customHeight="1" x14ac:dyDescent="0.2">
      <c r="A21" s="34">
        <v>21</v>
      </c>
      <c r="B21" s="7" t="s">
        <v>54</v>
      </c>
      <c r="C21" s="8">
        <v>41078</v>
      </c>
      <c r="D21" s="14" t="s">
        <v>23</v>
      </c>
      <c r="E21" s="7" t="s">
        <v>65</v>
      </c>
      <c r="F21" s="53">
        <f t="shared" si="2"/>
        <v>2</v>
      </c>
      <c r="G21" s="83">
        <v>0</v>
      </c>
      <c r="H21" s="84" t="s">
        <v>17</v>
      </c>
      <c r="I21" s="85">
        <v>2</v>
      </c>
      <c r="J21" s="104" t="s">
        <v>25</v>
      </c>
      <c r="K21" s="130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10" t="s">
        <v>20</v>
      </c>
      <c r="T21" s="5"/>
      <c r="U21" s="6"/>
      <c r="V21" s="6"/>
      <c r="W21" s="4"/>
      <c r="X21" s="107" t="s">
        <v>66</v>
      </c>
    </row>
    <row r="22" spans="1:24" ht="12" customHeight="1" x14ac:dyDescent="0.2">
      <c r="A22" s="132">
        <v>22</v>
      </c>
      <c r="B22" s="7" t="s">
        <v>58</v>
      </c>
      <c r="C22" s="8">
        <v>41078</v>
      </c>
      <c r="D22" s="19" t="s">
        <v>23</v>
      </c>
      <c r="E22" s="7" t="s">
        <v>67</v>
      </c>
      <c r="F22" s="53">
        <f t="shared" si="2"/>
        <v>1</v>
      </c>
      <c r="G22" s="83">
        <v>1</v>
      </c>
      <c r="H22" s="84" t="s">
        <v>17</v>
      </c>
      <c r="I22" s="85">
        <v>0</v>
      </c>
      <c r="J22" s="104" t="s">
        <v>25</v>
      </c>
      <c r="K22" s="131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10" t="s">
        <v>20</v>
      </c>
      <c r="T22" s="5"/>
      <c r="U22" s="6"/>
      <c r="V22" s="6"/>
      <c r="W22" s="4"/>
    </row>
    <row r="23" spans="1:24" ht="12" customHeight="1" x14ac:dyDescent="0.2">
      <c r="A23" s="52" t="s">
        <v>68</v>
      </c>
      <c r="B23" s="20"/>
      <c r="C23" s="21"/>
      <c r="D23" s="21"/>
      <c r="E23" s="20"/>
      <c r="F23" s="21"/>
      <c r="G23" s="76"/>
      <c r="H23" s="21"/>
      <c r="I23" s="76"/>
      <c r="J23" s="103"/>
      <c r="K23" s="22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71"/>
      <c r="R23" s="31"/>
      <c r="S23" s="4"/>
      <c r="T23" s="11" t="s">
        <v>69</v>
      </c>
      <c r="U23" s="12"/>
      <c r="V23" s="12"/>
      <c r="W23" s="13"/>
      <c r="X23" s="112" t="s">
        <v>70</v>
      </c>
    </row>
    <row r="24" spans="1:24" ht="12" customHeight="1" x14ac:dyDescent="0.2">
      <c r="A24" s="34">
        <v>7</v>
      </c>
      <c r="B24" s="7" t="s">
        <v>71</v>
      </c>
      <c r="C24" s="8">
        <v>41071</v>
      </c>
      <c r="D24" s="9" t="s">
        <v>15</v>
      </c>
      <c r="E24" s="7" t="s">
        <v>72</v>
      </c>
      <c r="F24" s="53">
        <f t="shared" si="2"/>
        <v>1</v>
      </c>
      <c r="G24" s="83">
        <v>1</v>
      </c>
      <c r="H24" s="84" t="s">
        <v>17</v>
      </c>
      <c r="I24" s="85">
        <v>0</v>
      </c>
      <c r="J24" s="126" t="s">
        <v>25</v>
      </c>
      <c r="K24" s="129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10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34">
        <v>8</v>
      </c>
      <c r="B25" s="7" t="s">
        <v>75</v>
      </c>
      <c r="C25" s="8">
        <v>41071</v>
      </c>
      <c r="D25" s="14" t="s">
        <v>23</v>
      </c>
      <c r="E25" s="7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7" t="s">
        <v>18</v>
      </c>
      <c r="K25" s="130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10" t="s">
        <v>20</v>
      </c>
      <c r="T25" s="55" t="s">
        <v>77</v>
      </c>
      <c r="U25" s="58"/>
      <c r="V25" s="73" t="s">
        <v>19</v>
      </c>
      <c r="W25" s="23" t="s">
        <v>20</v>
      </c>
      <c r="X25" s="24" t="s">
        <v>78</v>
      </c>
    </row>
    <row r="26" spans="1:24" ht="12" customHeight="1" x14ac:dyDescent="0.2">
      <c r="A26" s="34">
        <v>15</v>
      </c>
      <c r="B26" s="7" t="s">
        <v>75</v>
      </c>
      <c r="C26" s="8">
        <v>41075</v>
      </c>
      <c r="D26" s="9" t="s">
        <v>15</v>
      </c>
      <c r="E26" s="7" t="s">
        <v>79</v>
      </c>
      <c r="F26" s="53" t="str">
        <f t="shared" si="2"/>
        <v>X</v>
      </c>
      <c r="G26" s="83">
        <v>1</v>
      </c>
      <c r="H26" s="84" t="s">
        <v>17</v>
      </c>
      <c r="I26" s="85">
        <v>1</v>
      </c>
      <c r="J26" s="127" t="s">
        <v>25</v>
      </c>
      <c r="K26" s="130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10" t="s">
        <v>20</v>
      </c>
      <c r="X26" s="24" t="s">
        <v>80</v>
      </c>
    </row>
    <row r="27" spans="1:24" ht="12" customHeight="1" x14ac:dyDescent="0.2">
      <c r="A27" s="34">
        <v>16</v>
      </c>
      <c r="B27" s="7" t="s">
        <v>71</v>
      </c>
      <c r="C27" s="8">
        <v>41075</v>
      </c>
      <c r="D27" s="14" t="s">
        <v>23</v>
      </c>
      <c r="E27" s="7" t="s">
        <v>81</v>
      </c>
      <c r="F27" s="53">
        <f t="shared" si="2"/>
        <v>2</v>
      </c>
      <c r="G27" s="83">
        <v>0</v>
      </c>
      <c r="H27" s="84" t="s">
        <v>17</v>
      </c>
      <c r="I27" s="85">
        <v>2</v>
      </c>
      <c r="J27" s="127" t="s">
        <v>18</v>
      </c>
      <c r="K27" s="130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spans="1:24" ht="12" customHeight="1" x14ac:dyDescent="0.2">
      <c r="A28" s="34">
        <v>23</v>
      </c>
      <c r="B28" s="7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1</v>
      </c>
      <c r="H28" s="84" t="s">
        <v>17</v>
      </c>
      <c r="I28" s="85">
        <v>3</v>
      </c>
      <c r="J28" s="127" t="s">
        <v>18</v>
      </c>
      <c r="K28" s="130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10" t="s">
        <v>20</v>
      </c>
      <c r="T28" s="5"/>
      <c r="U28" s="6"/>
      <c r="V28" s="6"/>
      <c r="W28" s="4"/>
      <c r="X28" s="42" t="s">
        <v>83</v>
      </c>
    </row>
    <row r="29" spans="1:24" ht="12" customHeight="1" x14ac:dyDescent="0.2">
      <c r="A29" s="133">
        <v>24</v>
      </c>
      <c r="B29" s="2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1</v>
      </c>
      <c r="H29" s="84" t="s">
        <v>17</v>
      </c>
      <c r="I29" s="85">
        <v>0</v>
      </c>
      <c r="J29" s="128" t="s">
        <v>25</v>
      </c>
      <c r="K29" s="131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10" t="s">
        <v>20</v>
      </c>
      <c r="T29" s="11" t="s">
        <v>85</v>
      </c>
      <c r="U29" s="66">
        <f>SUM(Q3:Q29)+SUM(U3:U25)</f>
        <v>10</v>
      </c>
      <c r="V29" s="74" t="s">
        <v>19</v>
      </c>
      <c r="W29" s="27" t="s">
        <v>86</v>
      </c>
      <c r="X29" s="42" t="s">
        <v>87</v>
      </c>
    </row>
    <row r="30" spans="1:24" s="48" customFormat="1" ht="12" customHeight="1" x14ac:dyDescent="0.2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88</v>
      </c>
    </row>
    <row r="31" spans="1:24" ht="12" customHeight="1" x14ac:dyDescent="0.2">
      <c r="A31" s="49" t="s">
        <v>89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39</v>
      </c>
      <c r="U31" s="33"/>
      <c r="V31" s="6"/>
      <c r="W31" s="4"/>
    </row>
    <row r="32" spans="1:24" ht="12" customHeight="1" x14ac:dyDescent="0.2">
      <c r="A32" s="134">
        <v>25</v>
      </c>
      <c r="B32" s="7" t="s">
        <v>14</v>
      </c>
      <c r="C32" s="8">
        <v>41081</v>
      </c>
      <c r="D32" s="9" t="s">
        <v>23</v>
      </c>
      <c r="E32" s="7" t="s">
        <v>90</v>
      </c>
      <c r="F32" s="90"/>
      <c r="G32" s="110"/>
      <c r="H32" s="117"/>
      <c r="I32" s="110" t="s">
        <v>91</v>
      </c>
      <c r="J32" s="108"/>
      <c r="K32" s="106"/>
      <c r="L32" s="91"/>
      <c r="M32" s="88" t="s">
        <v>17</v>
      </c>
      <c r="N32" s="92"/>
      <c r="O32" s="39"/>
      <c r="P32" s="39"/>
      <c r="Q32" s="35"/>
      <c r="R32" s="31"/>
      <c r="S32" s="15"/>
      <c r="T32" s="55" t="s">
        <v>42</v>
      </c>
      <c r="U32" s="57"/>
      <c r="V32" s="70" t="s">
        <v>19</v>
      </c>
      <c r="W32" s="36" t="s">
        <v>92</v>
      </c>
      <c r="X32" s="59" t="s">
        <v>93</v>
      </c>
    </row>
    <row r="33" spans="1:24" ht="12" customHeight="1" x14ac:dyDescent="0.2">
      <c r="A33" s="134">
        <v>26</v>
      </c>
      <c r="B33" s="7" t="s">
        <v>54</v>
      </c>
      <c r="C33" s="8">
        <v>41082</v>
      </c>
      <c r="D33" s="9" t="s">
        <v>23</v>
      </c>
      <c r="E33" s="7" t="s">
        <v>94</v>
      </c>
      <c r="F33" s="30"/>
      <c r="G33" s="77"/>
      <c r="H33" s="118"/>
      <c r="I33" s="77" t="s">
        <v>91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4">
        <v>27</v>
      </c>
      <c r="B34" s="7" t="s">
        <v>71</v>
      </c>
      <c r="C34" s="8">
        <v>41083</v>
      </c>
      <c r="D34" s="9" t="s">
        <v>23</v>
      </c>
      <c r="E34" s="7" t="s">
        <v>96</v>
      </c>
      <c r="F34" s="30"/>
      <c r="G34" s="77"/>
      <c r="H34" s="118"/>
      <c r="I34" s="77" t="s">
        <v>91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6" t="s">
        <v>92</v>
      </c>
      <c r="X34" s="24" t="s">
        <v>97</v>
      </c>
    </row>
    <row r="35" spans="1:24" ht="12" customHeight="1" x14ac:dyDescent="0.2">
      <c r="A35" s="135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1"/>
      <c r="G35" s="78"/>
      <c r="H35" s="119"/>
      <c r="I35" s="113" t="s">
        <v>91</v>
      </c>
      <c r="J35" s="109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 t="s">
        <v>73</v>
      </c>
      <c r="U35" s="57"/>
      <c r="V35" s="68" t="s">
        <v>19</v>
      </c>
      <c r="W35" s="16" t="s">
        <v>92</v>
      </c>
      <c r="X35" s="24" t="s">
        <v>99</v>
      </c>
    </row>
    <row r="36" spans="1:24" ht="12" customHeight="1" x14ac:dyDescent="0.2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 x14ac:dyDescent="0.2">
      <c r="A37" s="49" t="s">
        <v>100</v>
      </c>
      <c r="B37" s="50"/>
      <c r="C37" s="1"/>
      <c r="D37" s="1"/>
      <c r="E37" s="2"/>
      <c r="F37" s="30"/>
      <c r="G37" s="77"/>
      <c r="H37" s="30"/>
      <c r="I37" s="77"/>
      <c r="J37" s="101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101</v>
      </c>
      <c r="U37" s="6"/>
      <c r="V37" s="6"/>
      <c r="W37" s="4"/>
    </row>
    <row r="38" spans="1:24" ht="12" customHeight="1" x14ac:dyDescent="0.2">
      <c r="A38" s="34">
        <v>29</v>
      </c>
      <c r="B38" s="7" t="s">
        <v>71</v>
      </c>
      <c r="C38" s="8">
        <v>41087</v>
      </c>
      <c r="D38" s="9" t="s">
        <v>23</v>
      </c>
      <c r="E38" s="7" t="s">
        <v>102</v>
      </c>
      <c r="F38" s="90"/>
      <c r="G38" s="90"/>
      <c r="H38" s="117"/>
      <c r="I38" s="110" t="s">
        <v>91</v>
      </c>
      <c r="J38" s="108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24" t="s">
        <v>104</v>
      </c>
    </row>
    <row r="39" spans="1:24" ht="12" customHeight="1" x14ac:dyDescent="0.2">
      <c r="A39" s="37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1"/>
      <c r="G39" s="1"/>
      <c r="H39" s="119"/>
      <c r="I39" s="113" t="s">
        <v>91</v>
      </c>
      <c r="J39" s="109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 t="s">
        <v>39</v>
      </c>
      <c r="U39" s="57"/>
      <c r="V39" s="68" t="s">
        <v>19</v>
      </c>
      <c r="W39" s="16" t="s">
        <v>103</v>
      </c>
      <c r="X39" s="24" t="s">
        <v>106</v>
      </c>
    </row>
    <row r="40" spans="1:24" ht="12" customHeight="1" x14ac:dyDescent="0.2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 x14ac:dyDescent="0.2">
      <c r="A41" s="49" t="s">
        <v>107</v>
      </c>
      <c r="B41" s="50"/>
      <c r="C41" s="43"/>
      <c r="D41" s="1"/>
      <c r="E41" s="2"/>
      <c r="F41" s="1"/>
      <c r="G41" s="1"/>
      <c r="H41" s="1"/>
      <c r="I41" s="1"/>
      <c r="J41" s="101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108</v>
      </c>
      <c r="U41" s="6"/>
      <c r="V41" s="6"/>
      <c r="W41" s="4"/>
    </row>
    <row r="42" spans="1:24" ht="12" customHeight="1" x14ac:dyDescent="0.2">
      <c r="A42" s="37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1"/>
      <c r="G42" s="1"/>
      <c r="H42" s="1"/>
      <c r="I42" s="111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5"/>
      <c r="S42" s="15"/>
      <c r="T42" s="55" t="s">
        <v>56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112</v>
      </c>
    </row>
    <row r="44" spans="1:24" ht="12" customHeight="1" x14ac:dyDescent="0.2">
      <c r="A44" s="44" t="s">
        <v>113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10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customFormat="1" ht="12" customHeight="1" x14ac:dyDescent="0.2"/>
    <row r="50" spans="20:24" customFormat="1" ht="12" customHeight="1" x14ac:dyDescent="0.2"/>
    <row r="51" spans="20:24" customFormat="1" ht="12" customHeight="1" x14ac:dyDescent="0.2"/>
    <row r="52" spans="20:24" customFormat="1" ht="12" customHeight="1" x14ac:dyDescent="0.2"/>
    <row r="53" spans="20:24" customFormat="1" ht="12" customHeight="1" x14ac:dyDescent="0.2"/>
    <row r="54" spans="20:24" customFormat="1" ht="12" customHeight="1" x14ac:dyDescent="0.2">
      <c r="X54" s="42"/>
    </row>
    <row r="55" spans="20:24" customFormat="1" ht="12" customHeight="1" x14ac:dyDescent="0.2">
      <c r="X55" s="28"/>
    </row>
    <row r="61" spans="20:24" customFormat="1" x14ac:dyDescent="0.2">
      <c r="T61" t="s">
        <v>116</v>
      </c>
    </row>
    <row r="62" spans="20:24" customFormat="1" x14ac:dyDescent="0.2">
      <c r="T62" t="s">
        <v>116</v>
      </c>
    </row>
    <row r="63" spans="20:24" customFormat="1" x14ac:dyDescent="0.2">
      <c r="T63" t="s">
        <v>116</v>
      </c>
    </row>
    <row r="64" spans="20:24" customFormat="1" x14ac:dyDescent="0.2">
      <c r="T64" t="s">
        <v>116</v>
      </c>
    </row>
    <row r="65" spans="20:20" customFormat="1" x14ac:dyDescent="0.2">
      <c r="T65" t="s">
        <v>116</v>
      </c>
    </row>
    <row r="66" spans="20:20" customFormat="1" x14ac:dyDescent="0.2">
      <c r="T66" t="s">
        <v>116</v>
      </c>
    </row>
    <row r="67" spans="20:20" customFormat="1" x14ac:dyDescent="0.2">
      <c r="T67" t="s">
        <v>116</v>
      </c>
    </row>
    <row r="68" spans="20:20" customFormat="1" x14ac:dyDescent="0.2">
      <c r="T68" t="s">
        <v>116</v>
      </c>
    </row>
    <row r="71" spans="20:20" customFormat="1" x14ac:dyDescent="0.2">
      <c r="T71" t="s">
        <v>116</v>
      </c>
    </row>
    <row r="72" spans="20:20" customFormat="1" x14ac:dyDescent="0.2">
      <c r="T72" t="s">
        <v>116</v>
      </c>
    </row>
    <row r="73" spans="20:20" customFormat="1" x14ac:dyDescent="0.2">
      <c r="T73" t="s">
        <v>116</v>
      </c>
    </row>
    <row r="74" spans="20:20" customFormat="1" x14ac:dyDescent="0.2">
      <c r="T74" t="s">
        <v>116</v>
      </c>
    </row>
    <row r="77" spans="20:20" customFormat="1" x14ac:dyDescent="0.2">
      <c r="T77" t="s">
        <v>116</v>
      </c>
    </row>
    <row r="78" spans="20:20" customFormat="1" x14ac:dyDescent="0.2">
      <c r="T78" t="s">
        <v>116</v>
      </c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5" width="3.5703125" style="48" hidden="1" customWidth="1"/>
    <col min="16" max="16" width="4.57031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 t="s">
        <v>1</v>
      </c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212" t="s">
        <v>8</v>
      </c>
      <c r="H2" s="207"/>
      <c r="I2" s="207"/>
      <c r="J2" s="101" t="s">
        <v>9</v>
      </c>
      <c r="K2" s="213" t="s">
        <v>10</v>
      </c>
      <c r="L2" s="209"/>
      <c r="M2" s="209"/>
      <c r="N2" s="209"/>
      <c r="O2" s="100"/>
      <c r="P2" s="97"/>
      <c r="Q2" s="214" t="s">
        <v>11</v>
      </c>
      <c r="R2" s="207"/>
      <c r="S2" s="104" t="s">
        <v>12</v>
      </c>
      <c r="T2" s="11" t="s">
        <v>13</v>
      </c>
      <c r="U2" s="215" t="s">
        <v>11</v>
      </c>
      <c r="V2" s="215"/>
      <c r="W2" s="23" t="s">
        <v>12</v>
      </c>
      <c r="X2" s="120" t="s">
        <v>142</v>
      </c>
    </row>
    <row r="3" spans="1:24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 t="str">
        <f>IF(G3&gt;I3,1,IF(G3=I3,"X",2))</f>
        <v>X</v>
      </c>
      <c r="G3" s="83">
        <v>1</v>
      </c>
      <c r="H3" s="84" t="s">
        <v>17</v>
      </c>
      <c r="I3" s="85">
        <v>1</v>
      </c>
      <c r="J3" s="126" t="s">
        <v>18</v>
      </c>
      <c r="K3" s="129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3</v>
      </c>
      <c r="P3" s="203">
        <f>IF(AND(L3="",N3=""),0,(IF(AND(L3=G3,N3=I3),2,IF(OR(L3=G3,N3=I3),1,0))))</f>
        <v>2</v>
      </c>
      <c r="Q3" s="57">
        <f t="shared" ref="Q3:Q8" si="1">IF(AND(L3="",N3=""),0,SUM(O3:P3))</f>
        <v>5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143</v>
      </c>
    </row>
    <row r="4" spans="1:24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1</v>
      </c>
      <c r="J4" s="127" t="s">
        <v>25</v>
      </c>
      <c r="K4" s="130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1</v>
      </c>
      <c r="Q4" s="57">
        <f>IF(AND(L4="",N4=""),0,SUM(O4:P4))</f>
        <v>4</v>
      </c>
      <c r="R4" s="68" t="s">
        <v>19</v>
      </c>
      <c r="S4" s="23" t="s">
        <v>20</v>
      </c>
      <c r="T4" s="55" t="s">
        <v>131</v>
      </c>
      <c r="U4" s="58"/>
      <c r="V4" s="73" t="s">
        <v>19</v>
      </c>
      <c r="W4" s="109" t="s">
        <v>20</v>
      </c>
      <c r="X4" s="63"/>
    </row>
    <row r="5" spans="1:24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0</v>
      </c>
      <c r="H5" s="84" t="s">
        <v>17</v>
      </c>
      <c r="I5" s="85">
        <v>1</v>
      </c>
      <c r="J5" s="127" t="s">
        <v>18</v>
      </c>
      <c r="K5" s="130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144</v>
      </c>
    </row>
    <row r="6" spans="1:24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2</v>
      </c>
      <c r="G6" s="83">
        <v>0</v>
      </c>
      <c r="H6" s="84" t="s">
        <v>17</v>
      </c>
      <c r="I6" s="85">
        <v>2</v>
      </c>
      <c r="J6" s="127" t="s">
        <v>25</v>
      </c>
      <c r="K6" s="130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4"/>
    </row>
    <row r="7" spans="1:24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7" t="s">
        <v>25</v>
      </c>
      <c r="K7" s="130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4"/>
      <c r="X7" s="61" t="s">
        <v>31</v>
      </c>
    </row>
    <row r="8" spans="1:24" ht="12" customHeight="1" x14ac:dyDescent="0.2">
      <c r="A8" s="132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1</v>
      </c>
      <c r="G8" s="83">
        <v>2</v>
      </c>
      <c r="H8" s="84" t="s">
        <v>17</v>
      </c>
      <c r="I8" s="85">
        <v>1</v>
      </c>
      <c r="J8" s="128" t="s">
        <v>18</v>
      </c>
      <c r="K8" s="131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4"/>
      <c r="X8" s="62" t="s">
        <v>33</v>
      </c>
    </row>
    <row r="9" spans="1:24" ht="12" customHeight="1" x14ac:dyDescent="0.2">
      <c r="A9" s="52" t="s">
        <v>34</v>
      </c>
      <c r="B9" s="40"/>
      <c r="C9" s="115"/>
      <c r="D9" s="115"/>
      <c r="E9" s="40"/>
      <c r="F9" s="115"/>
      <c r="G9" s="76"/>
      <c r="H9" s="115"/>
      <c r="I9" s="76"/>
      <c r="J9" s="103"/>
      <c r="K9" s="22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71"/>
      <c r="R9" s="31"/>
      <c r="S9" s="104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3</v>
      </c>
      <c r="H10" s="84" t="s">
        <v>17</v>
      </c>
      <c r="I10" s="85">
        <v>0</v>
      </c>
      <c r="J10" s="104" t="s">
        <v>25</v>
      </c>
      <c r="K10" s="129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145</v>
      </c>
      <c r="U10" s="58"/>
      <c r="V10" s="72" t="s">
        <v>19</v>
      </c>
      <c r="W10" s="23" t="s">
        <v>20</v>
      </c>
    </row>
    <row r="11" spans="1:24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 t="str">
        <f t="shared" si="2"/>
        <v>X</v>
      </c>
      <c r="G11" s="83">
        <v>2</v>
      </c>
      <c r="H11" s="84" t="s">
        <v>17</v>
      </c>
      <c r="I11" s="85">
        <v>2</v>
      </c>
      <c r="J11" s="104" t="s">
        <v>18</v>
      </c>
      <c r="K11" s="130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0</v>
      </c>
      <c r="P11" s="204">
        <f t="shared" si="4"/>
        <v>0</v>
      </c>
      <c r="Q11" s="57">
        <f t="shared" si="6"/>
        <v>0</v>
      </c>
      <c r="R11" s="68" t="s">
        <v>19</v>
      </c>
      <c r="S11" s="23" t="s">
        <v>20</v>
      </c>
      <c r="T11" s="55" t="s">
        <v>39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4" t="s">
        <v>25</v>
      </c>
      <c r="K12" s="130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1</v>
      </c>
      <c r="G13" s="83">
        <v>3</v>
      </c>
      <c r="H13" s="84" t="s">
        <v>17</v>
      </c>
      <c r="I13" s="85">
        <v>2</v>
      </c>
      <c r="J13" s="104" t="s">
        <v>18</v>
      </c>
      <c r="K13" s="130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4"/>
      <c r="X13" s="59" t="s">
        <v>47</v>
      </c>
    </row>
    <row r="14" spans="1:24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1</v>
      </c>
      <c r="H14" s="84" t="s">
        <v>17</v>
      </c>
      <c r="I14" s="85">
        <v>3</v>
      </c>
      <c r="J14" s="104" t="s">
        <v>25</v>
      </c>
      <c r="K14" s="130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4"/>
      <c r="X14" s="59" t="s">
        <v>49</v>
      </c>
    </row>
    <row r="15" spans="1:24" ht="12" customHeight="1" x14ac:dyDescent="0.2">
      <c r="A15" s="132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0</v>
      </c>
      <c r="H15" s="84" t="s">
        <v>17</v>
      </c>
      <c r="I15" s="85">
        <v>1</v>
      </c>
      <c r="J15" s="104" t="s">
        <v>25</v>
      </c>
      <c r="K15" s="131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4"/>
    </row>
    <row r="16" spans="1:24" ht="12" customHeight="1" x14ac:dyDescent="0.2">
      <c r="A16" s="52" t="s">
        <v>51</v>
      </c>
      <c r="B16" s="40"/>
      <c r="C16" s="115"/>
      <c r="D16" s="115"/>
      <c r="E16" s="40"/>
      <c r="F16" s="115"/>
      <c r="G16" s="76"/>
      <c r="H16" s="115"/>
      <c r="I16" s="76"/>
      <c r="J16" s="103"/>
      <c r="K16" s="22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71"/>
      <c r="R16" s="31"/>
      <c r="S16" s="104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3</v>
      </c>
      <c r="H17" s="84" t="s">
        <v>17</v>
      </c>
      <c r="I17" s="85">
        <v>1</v>
      </c>
      <c r="J17" s="104" t="s">
        <v>18</v>
      </c>
      <c r="K17" s="129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0</v>
      </c>
      <c r="P17" s="203">
        <f t="shared" si="4"/>
        <v>1</v>
      </c>
      <c r="Q17" s="57">
        <f t="shared" ref="Q17:Q22" si="8">IF(AND(L17="",N17=""),0,SUM(O17:P17))</f>
        <v>1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2</v>
      </c>
      <c r="J18" s="104" t="s">
        <v>25</v>
      </c>
      <c r="K18" s="130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0</v>
      </c>
      <c r="Q18" s="57">
        <f t="shared" si="8"/>
        <v>3</v>
      </c>
      <c r="R18" s="68" t="s">
        <v>19</v>
      </c>
      <c r="S18" s="23" t="s">
        <v>20</v>
      </c>
      <c r="T18" s="55" t="s">
        <v>146</v>
      </c>
      <c r="U18" s="58"/>
      <c r="V18" s="73" t="s">
        <v>19</v>
      </c>
      <c r="W18" s="23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2</v>
      </c>
      <c r="G19" s="83">
        <v>1</v>
      </c>
      <c r="H19" s="84" t="s">
        <v>17</v>
      </c>
      <c r="I19" s="85">
        <v>2</v>
      </c>
      <c r="J19" s="104" t="s">
        <v>25</v>
      </c>
      <c r="K19" s="130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23" t="s">
        <v>20</v>
      </c>
      <c r="X19" s="107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4</v>
      </c>
      <c r="H20" s="84" t="s">
        <v>17</v>
      </c>
      <c r="I20" s="85">
        <v>0</v>
      </c>
      <c r="J20" s="104" t="s">
        <v>18</v>
      </c>
      <c r="K20" s="130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23" t="s">
        <v>20</v>
      </c>
      <c r="T20" s="22"/>
      <c r="U20" s="6"/>
      <c r="V20" s="6"/>
      <c r="W20" s="104"/>
      <c r="X20" s="107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4" t="s">
        <v>25</v>
      </c>
      <c r="K21" s="130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23" t="s">
        <v>20</v>
      </c>
      <c r="T21" s="22"/>
      <c r="U21" s="6"/>
      <c r="V21" s="6"/>
      <c r="W21" s="104"/>
      <c r="X21" s="107" t="s">
        <v>66</v>
      </c>
    </row>
    <row r="22" spans="1:24" ht="12" customHeight="1" x14ac:dyDescent="0.2">
      <c r="A22" s="132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4" t="s">
        <v>25</v>
      </c>
      <c r="K22" s="131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23" t="s">
        <v>20</v>
      </c>
      <c r="T22" s="22"/>
      <c r="U22" s="6"/>
      <c r="V22" s="6"/>
      <c r="W22" s="104"/>
    </row>
    <row r="23" spans="1:24" ht="12" customHeight="1" x14ac:dyDescent="0.2">
      <c r="A23" s="52" t="s">
        <v>68</v>
      </c>
      <c r="B23" s="40"/>
      <c r="C23" s="115"/>
      <c r="D23" s="115"/>
      <c r="E23" s="40"/>
      <c r="F23" s="115"/>
      <c r="G23" s="76"/>
      <c r="H23" s="115"/>
      <c r="I23" s="76"/>
      <c r="J23" s="103"/>
      <c r="K23" s="22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71"/>
      <c r="R23" s="31"/>
      <c r="S23" s="104"/>
      <c r="T23" s="11" t="s">
        <v>69</v>
      </c>
      <c r="U23" s="12"/>
      <c r="V23" s="12"/>
      <c r="W23" s="47"/>
      <c r="X23" s="112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2</v>
      </c>
      <c r="J24" s="126" t="s">
        <v>25</v>
      </c>
      <c r="K24" s="129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23" t="s">
        <v>20</v>
      </c>
      <c r="T24" s="55" t="s">
        <v>77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0</v>
      </c>
      <c r="H25" s="84" t="s">
        <v>17</v>
      </c>
      <c r="I25" s="85">
        <v>1</v>
      </c>
      <c r="J25" s="127" t="s">
        <v>18</v>
      </c>
      <c r="K25" s="130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23" t="s">
        <v>20</v>
      </c>
      <c r="T25" s="55" t="s">
        <v>73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2</v>
      </c>
      <c r="G26" s="83">
        <v>1</v>
      </c>
      <c r="H26" s="84" t="s">
        <v>17</v>
      </c>
      <c r="I26" s="85">
        <v>2</v>
      </c>
      <c r="J26" s="127" t="s">
        <v>25</v>
      </c>
      <c r="K26" s="130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0</v>
      </c>
      <c r="H27" s="84" t="s">
        <v>17</v>
      </c>
      <c r="I27" s="85">
        <v>1</v>
      </c>
      <c r="J27" s="127" t="s">
        <v>18</v>
      </c>
      <c r="K27" s="130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23" t="s">
        <v>20</v>
      </c>
      <c r="T27" s="22"/>
      <c r="U27" s="6"/>
      <c r="V27" s="6"/>
      <c r="W27" s="104"/>
      <c r="X27" s="17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0</v>
      </c>
      <c r="H28" s="84" t="s">
        <v>17</v>
      </c>
      <c r="I28" s="85">
        <v>1</v>
      </c>
      <c r="J28" s="127" t="s">
        <v>18</v>
      </c>
      <c r="K28" s="130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23" t="s">
        <v>20</v>
      </c>
      <c r="T28" s="22"/>
      <c r="U28" s="6"/>
      <c r="V28" s="6"/>
      <c r="W28" s="104"/>
      <c r="X28" s="42" t="s">
        <v>83</v>
      </c>
    </row>
    <row r="29" spans="1:24" ht="12" customHeight="1" x14ac:dyDescent="0.2">
      <c r="A29" s="133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1</v>
      </c>
      <c r="J29" s="128" t="s">
        <v>25</v>
      </c>
      <c r="K29" s="131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13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8"/>
      <c r="D30" s="138"/>
      <c r="E30" s="22"/>
      <c r="F30" s="138"/>
      <c r="G30" s="77"/>
      <c r="H30" s="138"/>
      <c r="I30" s="77"/>
      <c r="J30" s="104"/>
      <c r="K30" s="22"/>
      <c r="L30" s="22"/>
      <c r="M30" s="22"/>
      <c r="N30" s="22"/>
      <c r="O30" s="22"/>
      <c r="P30" s="22"/>
      <c r="Q30" s="31"/>
      <c r="R30" s="31"/>
      <c r="S30" s="104"/>
      <c r="T30" s="22"/>
      <c r="U30" s="6"/>
      <c r="V30" s="6"/>
      <c r="W30" s="104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8"/>
      <c r="G31" s="77"/>
      <c r="H31" s="138"/>
      <c r="I31" s="77"/>
      <c r="J31" s="104"/>
      <c r="K31" s="22"/>
      <c r="L31" s="22"/>
      <c r="M31" s="22"/>
      <c r="N31" s="22"/>
      <c r="O31" s="22"/>
      <c r="P31" s="22"/>
      <c r="Q31" s="31"/>
      <c r="R31" s="31"/>
      <c r="S31" s="104"/>
      <c r="T31" s="11" t="s">
        <v>39</v>
      </c>
      <c r="U31" s="33"/>
      <c r="V31" s="6"/>
      <c r="W31" s="104"/>
    </row>
    <row r="32" spans="1:24" ht="12" customHeight="1" x14ac:dyDescent="0.2">
      <c r="A32" s="134">
        <v>25</v>
      </c>
      <c r="B32" s="22" t="s">
        <v>14</v>
      </c>
      <c r="C32" s="8">
        <v>41081</v>
      </c>
      <c r="D32" s="9" t="s">
        <v>23</v>
      </c>
      <c r="E32" s="22" t="s">
        <v>147</v>
      </c>
      <c r="F32" s="90"/>
      <c r="G32" s="110"/>
      <c r="H32" s="117"/>
      <c r="I32" s="110" t="s">
        <v>91</v>
      </c>
      <c r="J32" s="108"/>
      <c r="K32" s="106"/>
      <c r="L32" s="117"/>
      <c r="M32" s="90" t="s">
        <v>17</v>
      </c>
      <c r="N32" s="92"/>
      <c r="O32" s="39"/>
      <c r="P32" s="39"/>
      <c r="Q32" s="35"/>
      <c r="R32" s="31"/>
      <c r="S32" s="15"/>
      <c r="T32" s="55" t="s">
        <v>148</v>
      </c>
      <c r="U32" s="57"/>
      <c r="V32" s="70" t="s">
        <v>19</v>
      </c>
      <c r="W32" s="108" t="s">
        <v>92</v>
      </c>
      <c r="X32" s="59" t="s">
        <v>93</v>
      </c>
    </row>
    <row r="33" spans="1:24" ht="12" customHeight="1" x14ac:dyDescent="0.2">
      <c r="A33" s="134">
        <v>26</v>
      </c>
      <c r="B33" s="22" t="s">
        <v>54</v>
      </c>
      <c r="C33" s="8">
        <v>41082</v>
      </c>
      <c r="D33" s="9" t="s">
        <v>23</v>
      </c>
      <c r="E33" s="22" t="s">
        <v>149</v>
      </c>
      <c r="F33" s="138"/>
      <c r="G33" s="77"/>
      <c r="H33" s="118"/>
      <c r="I33" s="77" t="s">
        <v>91</v>
      </c>
      <c r="J33" s="15"/>
      <c r="K33" s="22"/>
      <c r="L33" s="118"/>
      <c r="M33" s="138" t="s">
        <v>17</v>
      </c>
      <c r="N33" s="94"/>
      <c r="O33" s="39"/>
      <c r="P33" s="39"/>
      <c r="Q33" s="35"/>
      <c r="R33" s="31"/>
      <c r="S33" s="15"/>
      <c r="T33" s="55" t="s">
        <v>150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4">
        <v>27</v>
      </c>
      <c r="B34" s="22" t="s">
        <v>71</v>
      </c>
      <c r="C34" s="8">
        <v>41083</v>
      </c>
      <c r="D34" s="9" t="s">
        <v>23</v>
      </c>
      <c r="E34" s="22" t="s">
        <v>151</v>
      </c>
      <c r="F34" s="138"/>
      <c r="G34" s="77"/>
      <c r="H34" s="118"/>
      <c r="I34" s="77" t="s">
        <v>91</v>
      </c>
      <c r="J34" s="15"/>
      <c r="K34" s="22"/>
      <c r="L34" s="118"/>
      <c r="M34" s="138" t="s">
        <v>17</v>
      </c>
      <c r="N34" s="94"/>
      <c r="O34" s="39"/>
      <c r="P34" s="39"/>
      <c r="Q34" s="35"/>
      <c r="R34" s="31"/>
      <c r="S34" s="15"/>
      <c r="T34" s="55" t="s">
        <v>152</v>
      </c>
      <c r="U34" s="57"/>
      <c r="V34" s="68" t="s">
        <v>19</v>
      </c>
      <c r="W34" s="109" t="s">
        <v>92</v>
      </c>
      <c r="X34" s="42" t="s">
        <v>97</v>
      </c>
    </row>
    <row r="35" spans="1:24" ht="12" customHeight="1" x14ac:dyDescent="0.2">
      <c r="A35" s="135">
        <v>28</v>
      </c>
      <c r="B35" s="25" t="s">
        <v>75</v>
      </c>
      <c r="C35" s="26">
        <v>41084</v>
      </c>
      <c r="D35" s="9" t="s">
        <v>23</v>
      </c>
      <c r="E35" s="25" t="s">
        <v>153</v>
      </c>
      <c r="F35" s="43"/>
      <c r="G35" s="136"/>
      <c r="H35" s="119"/>
      <c r="I35" s="136" t="s">
        <v>91</v>
      </c>
      <c r="J35" s="109"/>
      <c r="K35" s="25"/>
      <c r="L35" s="119"/>
      <c r="M35" s="43" t="s">
        <v>17</v>
      </c>
      <c r="N35" s="111"/>
      <c r="O35" s="39"/>
      <c r="P35" s="39"/>
      <c r="Q35" s="39"/>
      <c r="R35" s="22"/>
      <c r="S35" s="22"/>
      <c r="T35" s="54" t="s">
        <v>145</v>
      </c>
      <c r="U35" s="57"/>
      <c r="V35" s="68" t="s">
        <v>19</v>
      </c>
      <c r="W35" s="109" t="s">
        <v>92</v>
      </c>
      <c r="X35" s="42" t="s">
        <v>99</v>
      </c>
    </row>
    <row r="36" spans="1:24" ht="12" customHeight="1" x14ac:dyDescent="0.2">
      <c r="A36" s="29"/>
      <c r="B36" s="22"/>
      <c r="C36" s="138"/>
      <c r="D36" s="138"/>
      <c r="E36" s="22"/>
      <c r="F36" s="138"/>
      <c r="G36" s="77"/>
      <c r="H36" s="138"/>
      <c r="I36" s="77"/>
      <c r="J36" s="104"/>
      <c r="K36" s="22"/>
      <c r="L36" s="22"/>
      <c r="M36" s="138"/>
      <c r="N36" s="22"/>
      <c r="O36" s="22"/>
      <c r="P36" s="22"/>
      <c r="Q36" s="31"/>
      <c r="R36" s="31"/>
      <c r="S36" s="104"/>
      <c r="T36" s="22"/>
      <c r="U36" s="6"/>
      <c r="V36" s="6"/>
      <c r="W36" s="104"/>
    </row>
    <row r="37" spans="1:24" ht="12" customHeight="1" x14ac:dyDescent="0.2">
      <c r="A37" s="49" t="s">
        <v>100</v>
      </c>
      <c r="B37" s="50"/>
      <c r="C37" s="43"/>
      <c r="D37" s="43"/>
      <c r="E37" s="25"/>
      <c r="F37" s="138"/>
      <c r="G37" s="77"/>
      <c r="H37" s="138"/>
      <c r="I37" s="77"/>
      <c r="J37" s="101"/>
      <c r="K37" s="22"/>
      <c r="L37" s="22"/>
      <c r="M37" s="138"/>
      <c r="N37" s="22"/>
      <c r="O37" s="22"/>
      <c r="P37" s="22"/>
      <c r="Q37" s="31"/>
      <c r="R37" s="31"/>
      <c r="S37" s="104"/>
      <c r="T37" s="11" t="s">
        <v>101</v>
      </c>
      <c r="U37" s="6"/>
      <c r="V37" s="6"/>
      <c r="W37" s="10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154</v>
      </c>
      <c r="F38" s="90"/>
      <c r="G38" s="90"/>
      <c r="H38" s="117"/>
      <c r="I38" s="110" t="s">
        <v>91</v>
      </c>
      <c r="J38" s="108"/>
      <c r="K38" s="86"/>
      <c r="L38" s="117"/>
      <c r="M38" s="90" t="s">
        <v>17</v>
      </c>
      <c r="N38" s="92"/>
      <c r="O38" s="39"/>
      <c r="P38" s="39"/>
      <c r="Q38" s="35"/>
      <c r="R38" s="31"/>
      <c r="S38" s="15"/>
      <c r="T38" s="55" t="s">
        <v>145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155</v>
      </c>
      <c r="F39" s="43"/>
      <c r="G39" s="43"/>
      <c r="H39" s="119"/>
      <c r="I39" s="136" t="s">
        <v>91</v>
      </c>
      <c r="J39" s="109"/>
      <c r="K39" s="87"/>
      <c r="L39" s="119"/>
      <c r="M39" s="43" t="s">
        <v>17</v>
      </c>
      <c r="N39" s="111"/>
      <c r="O39" s="39"/>
      <c r="P39" s="39"/>
      <c r="Q39" s="39"/>
      <c r="R39" s="22"/>
      <c r="S39" s="15"/>
      <c r="T39" s="55" t="s">
        <v>150</v>
      </c>
      <c r="U39" s="57"/>
      <c r="V39" s="68" t="s">
        <v>19</v>
      </c>
      <c r="W39" s="109" t="s">
        <v>103</v>
      </c>
      <c r="X39" s="42" t="s">
        <v>106</v>
      </c>
    </row>
    <row r="40" spans="1:24" ht="12" customHeight="1" x14ac:dyDescent="0.2">
      <c r="A40" s="29"/>
      <c r="B40" s="22"/>
      <c r="C40" s="138"/>
      <c r="D40" s="138"/>
      <c r="E40" s="22"/>
      <c r="F40" s="138"/>
      <c r="G40" s="138"/>
      <c r="H40" s="138"/>
      <c r="I40" s="138"/>
      <c r="J40" s="104"/>
      <c r="K40" s="22"/>
      <c r="L40" s="22"/>
      <c r="M40" s="138"/>
      <c r="N40" s="22"/>
      <c r="O40" s="22"/>
      <c r="P40" s="22"/>
      <c r="Q40" s="31"/>
      <c r="R40" s="31"/>
      <c r="S40" s="104"/>
      <c r="T40" s="22"/>
      <c r="U40" s="6"/>
      <c r="V40" s="6"/>
      <c r="W40" s="104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1"/>
      <c r="K41" s="22"/>
      <c r="L41" s="22"/>
      <c r="M41" s="138"/>
      <c r="N41" s="22"/>
      <c r="O41" s="22"/>
      <c r="P41" s="22"/>
      <c r="Q41" s="31"/>
      <c r="R41" s="31"/>
      <c r="S41" s="104"/>
      <c r="T41" s="11" t="s">
        <v>108</v>
      </c>
      <c r="U41" s="6"/>
      <c r="V41" s="6"/>
      <c r="W41" s="10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156</v>
      </c>
      <c r="F42" s="43"/>
      <c r="G42" s="43"/>
      <c r="H42" s="43"/>
      <c r="I42" s="111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22"/>
      <c r="S42" s="15"/>
      <c r="T42" s="55" t="s">
        <v>145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8"/>
      <c r="D43" s="138"/>
      <c r="E43" s="22"/>
      <c r="F43" s="138"/>
      <c r="G43" s="77"/>
      <c r="H43" s="138"/>
      <c r="I43" s="77"/>
      <c r="J43" s="104"/>
      <c r="K43" s="22"/>
      <c r="L43" s="22"/>
      <c r="M43" s="22"/>
      <c r="N43" s="22"/>
      <c r="O43" s="22"/>
      <c r="P43" s="22"/>
      <c r="Q43" s="31"/>
      <c r="R43" s="31"/>
      <c r="S43" s="104"/>
      <c r="T43" s="22"/>
      <c r="U43" s="6"/>
      <c r="V43" s="6"/>
      <c r="W43" s="104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13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5" width="5.28515625" style="48" hidden="1" customWidth="1"/>
    <col min="16" max="16" width="5.425781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2" customHeight="1" x14ac:dyDescent="0.2">
      <c r="A2" s="52" t="s">
        <v>2</v>
      </c>
      <c r="B2" s="51" t="s">
        <v>3</v>
      </c>
      <c r="C2" s="139" t="s">
        <v>4</v>
      </c>
      <c r="D2" s="139" t="s">
        <v>5</v>
      </c>
      <c r="E2" s="140" t="s">
        <v>6</v>
      </c>
      <c r="F2" s="141" t="s">
        <v>7</v>
      </c>
      <c r="G2" s="206" t="s">
        <v>8</v>
      </c>
      <c r="H2" s="207"/>
      <c r="I2" s="207"/>
      <c r="J2" s="142" t="s">
        <v>9</v>
      </c>
      <c r="K2" s="208" t="s">
        <v>10</v>
      </c>
      <c r="L2" s="209"/>
      <c r="M2" s="209"/>
      <c r="N2" s="209"/>
      <c r="O2" s="143"/>
      <c r="P2" s="97"/>
      <c r="Q2" s="210" t="s">
        <v>11</v>
      </c>
      <c r="R2" s="207"/>
      <c r="S2" s="144" t="s">
        <v>12</v>
      </c>
      <c r="T2" s="145" t="s">
        <v>118</v>
      </c>
      <c r="U2" s="211" t="s">
        <v>11</v>
      </c>
      <c r="V2" s="211"/>
      <c r="W2" s="146" t="s">
        <v>12</v>
      </c>
      <c r="X2" s="120" t="s">
        <v>157</v>
      </c>
    </row>
    <row r="3" spans="1:24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2</v>
      </c>
      <c r="H3" s="84" t="s">
        <v>17</v>
      </c>
      <c r="I3" s="85">
        <v>1</v>
      </c>
      <c r="J3" s="126" t="s">
        <v>18</v>
      </c>
      <c r="K3" s="147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117">
        <f>IF(F3=K3,3,0)</f>
        <v>0</v>
      </c>
      <c r="P3" s="203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146" t="s">
        <v>20</v>
      </c>
      <c r="X3" s="56" t="s">
        <v>158</v>
      </c>
    </row>
    <row r="4" spans="1:24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2</v>
      </c>
      <c r="H4" s="84" t="s">
        <v>17</v>
      </c>
      <c r="I4" s="85">
        <v>0</v>
      </c>
      <c r="J4" s="127" t="s">
        <v>25</v>
      </c>
      <c r="K4" s="148">
        <f t="shared" si="0"/>
        <v>1</v>
      </c>
      <c r="L4" s="118">
        <f>IF(Facit!L4="","",Facit!L4)</f>
        <v>4</v>
      </c>
      <c r="M4" s="138" t="s">
        <v>17</v>
      </c>
      <c r="N4" s="149">
        <f>IF(Facit!N4="","",Facit!N4)</f>
        <v>1</v>
      </c>
      <c r="O4" s="118">
        <f>IF(F4=K4,3,0)</f>
        <v>3</v>
      </c>
      <c r="P4" s="204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26</v>
      </c>
      <c r="U4" s="58"/>
      <c r="V4" s="73" t="s">
        <v>19</v>
      </c>
      <c r="W4" s="150" t="s">
        <v>20</v>
      </c>
      <c r="X4" s="63"/>
    </row>
    <row r="5" spans="1:24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 t="str">
        <f t="shared" si="2"/>
        <v>X</v>
      </c>
      <c r="G5" s="83">
        <v>1</v>
      </c>
      <c r="H5" s="84" t="s">
        <v>17</v>
      </c>
      <c r="I5" s="85">
        <v>1</v>
      </c>
      <c r="J5" s="127" t="s">
        <v>18</v>
      </c>
      <c r="K5" s="148" t="str">
        <f t="shared" si="0"/>
        <v/>
      </c>
      <c r="L5" s="149" t="str">
        <f>IF(Facit!L5="","",Facit!L5)</f>
        <v/>
      </c>
      <c r="M5" s="138" t="s">
        <v>17</v>
      </c>
      <c r="N5" s="149" t="str">
        <f>IF(Facit!N5="","",Facit!N5)</f>
        <v/>
      </c>
      <c r="O5" s="118">
        <f t="shared" ref="O5:O29" si="3">IF(F5=K5,3,0)</f>
        <v>0</v>
      </c>
      <c r="P5" s="204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159</v>
      </c>
    </row>
    <row r="6" spans="1:24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2"/>
        <v>X</v>
      </c>
      <c r="G6" s="83">
        <v>2</v>
      </c>
      <c r="H6" s="84" t="s">
        <v>17</v>
      </c>
      <c r="I6" s="85">
        <v>2</v>
      </c>
      <c r="J6" s="127" t="s">
        <v>25</v>
      </c>
      <c r="K6" s="148" t="str">
        <f t="shared" si="0"/>
        <v/>
      </c>
      <c r="L6" s="118" t="str">
        <f>IF(Facit!L6="","",Facit!L6)</f>
        <v/>
      </c>
      <c r="M6" s="138" t="s">
        <v>17</v>
      </c>
      <c r="N6" s="149" t="str">
        <f>IF(Facit!N6="","",Facit!N6)</f>
        <v/>
      </c>
      <c r="O6" s="118">
        <f t="shared" si="3"/>
        <v>0</v>
      </c>
      <c r="P6" s="204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151"/>
      <c r="U6" s="152"/>
      <c r="V6" s="152"/>
      <c r="W6" s="144"/>
    </row>
    <row r="7" spans="1:24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1</v>
      </c>
      <c r="J7" s="127" t="s">
        <v>25</v>
      </c>
      <c r="K7" s="148" t="str">
        <f t="shared" si="0"/>
        <v/>
      </c>
      <c r="L7" s="149" t="str">
        <f>IF(Facit!L7="","",Facit!L7)</f>
        <v/>
      </c>
      <c r="M7" s="138" t="s">
        <v>17</v>
      </c>
      <c r="N7" s="149" t="str">
        <f>IF(Facit!N7="","",Facit!N7)</f>
        <v/>
      </c>
      <c r="O7" s="118">
        <f t="shared" si="3"/>
        <v>0</v>
      </c>
      <c r="P7" s="204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151"/>
      <c r="U7" s="152"/>
      <c r="V7" s="152"/>
      <c r="W7" s="144"/>
      <c r="X7" s="61" t="s">
        <v>31</v>
      </c>
    </row>
    <row r="8" spans="1:24" ht="12" customHeight="1" x14ac:dyDescent="0.2">
      <c r="A8" s="15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2</v>
      </c>
      <c r="G8" s="83">
        <v>0</v>
      </c>
      <c r="H8" s="84" t="s">
        <v>17</v>
      </c>
      <c r="I8" s="85">
        <v>1</v>
      </c>
      <c r="J8" s="128" t="s">
        <v>18</v>
      </c>
      <c r="K8" s="154" t="str">
        <f t="shared" si="0"/>
        <v/>
      </c>
      <c r="L8" s="119" t="str">
        <f>IF(Facit!L8="","",Facit!L8)</f>
        <v/>
      </c>
      <c r="M8" s="43" t="s">
        <v>17</v>
      </c>
      <c r="N8" s="43" t="str">
        <f>IF(Facit!N8="","",Facit!N8)</f>
        <v/>
      </c>
      <c r="O8" s="119">
        <f t="shared" si="3"/>
        <v>0</v>
      </c>
      <c r="P8" s="205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151"/>
      <c r="U8" s="152"/>
      <c r="V8" s="152"/>
      <c r="W8" s="144"/>
      <c r="X8" s="62" t="s">
        <v>33</v>
      </c>
    </row>
    <row r="9" spans="1:24" ht="12" customHeight="1" x14ac:dyDescent="0.2">
      <c r="A9" s="52" t="s">
        <v>34</v>
      </c>
      <c r="B9" s="155"/>
      <c r="C9" s="156"/>
      <c r="D9" s="156"/>
      <c r="E9" s="155"/>
      <c r="F9" s="156"/>
      <c r="G9" s="157"/>
      <c r="H9" s="156"/>
      <c r="I9" s="157"/>
      <c r="J9" s="158"/>
      <c r="K9" s="159"/>
      <c r="L9" s="149" t="str">
        <f>IF(Facit!L9="","",Facit!L9)</f>
        <v/>
      </c>
      <c r="M9" s="149"/>
      <c r="N9" s="149" t="str">
        <f>IF(Facit!N9="","",Facit!N9)</f>
        <v/>
      </c>
      <c r="O9" s="149"/>
      <c r="P9" s="204"/>
      <c r="Q9" s="161"/>
      <c r="R9" s="162"/>
      <c r="S9" s="144"/>
      <c r="T9" s="145" t="s">
        <v>35</v>
      </c>
      <c r="U9" s="163"/>
      <c r="V9" s="163"/>
      <c r="W9" s="164"/>
      <c r="X9" s="61" t="s">
        <v>36</v>
      </c>
    </row>
    <row r="10" spans="1:24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3</v>
      </c>
      <c r="H10" s="84" t="s">
        <v>17</v>
      </c>
      <c r="I10" s="85">
        <v>0</v>
      </c>
      <c r="J10" s="104" t="s">
        <v>25</v>
      </c>
      <c r="K10" s="147">
        <f t="shared" ref="K10:K15" si="5">IF(AND(L10="",N10=""),"",IF(L10&gt;N10,1,IF(L10=N10,"X",2)))</f>
        <v>2</v>
      </c>
      <c r="L10" s="117">
        <f>IF(Facit!L10="","",Facit!L10)</f>
        <v>0</v>
      </c>
      <c r="M10" s="90" t="s">
        <v>17</v>
      </c>
      <c r="N10" s="92">
        <f>IF(Facit!N10="","",Facit!N10)</f>
        <v>1</v>
      </c>
      <c r="O10" s="117">
        <f t="shared" si="3"/>
        <v>0</v>
      </c>
      <c r="P10" s="203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146" t="s">
        <v>20</v>
      </c>
    </row>
    <row r="11" spans="1:24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2</v>
      </c>
      <c r="H11" s="84" t="s">
        <v>17</v>
      </c>
      <c r="I11" s="85">
        <v>1</v>
      </c>
      <c r="J11" s="104" t="s">
        <v>18</v>
      </c>
      <c r="K11" s="148">
        <f t="shared" si="5"/>
        <v>1</v>
      </c>
      <c r="L11" s="149">
        <f>IF(Facit!L11="","",Facit!L11)</f>
        <v>1</v>
      </c>
      <c r="M11" s="138" t="s">
        <v>17</v>
      </c>
      <c r="N11" s="149">
        <f>IF(Facit!N11="","",Facit!N11)</f>
        <v>0</v>
      </c>
      <c r="O11" s="118">
        <f t="shared" si="3"/>
        <v>3</v>
      </c>
      <c r="P11" s="204">
        <f t="shared" si="4"/>
        <v>0</v>
      </c>
      <c r="Q11" s="57">
        <f t="shared" si="6"/>
        <v>3</v>
      </c>
      <c r="R11" s="68" t="s">
        <v>19</v>
      </c>
      <c r="S11" s="23" t="s">
        <v>20</v>
      </c>
      <c r="T11" s="55" t="s">
        <v>42</v>
      </c>
      <c r="U11" s="58"/>
      <c r="V11" s="73" t="s">
        <v>19</v>
      </c>
      <c r="W11" s="146" t="s">
        <v>20</v>
      </c>
      <c r="X11" s="165" t="s">
        <v>43</v>
      </c>
    </row>
    <row r="12" spans="1:24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>
        <f t="shared" si="2"/>
        <v>2</v>
      </c>
      <c r="G12" s="83">
        <v>1</v>
      </c>
      <c r="H12" s="84" t="s">
        <v>17</v>
      </c>
      <c r="I12" s="85">
        <v>2</v>
      </c>
      <c r="J12" s="104" t="s">
        <v>25</v>
      </c>
      <c r="K12" s="148" t="str">
        <f t="shared" si="5"/>
        <v/>
      </c>
      <c r="L12" s="118" t="str">
        <f>IF(Facit!L12="","",Facit!L12)</f>
        <v/>
      </c>
      <c r="M12" s="138" t="s">
        <v>17</v>
      </c>
      <c r="N12" s="149" t="str">
        <f>IF(Facit!N12="","",Facit!N12)</f>
        <v/>
      </c>
      <c r="O12" s="118">
        <f t="shared" si="3"/>
        <v>0</v>
      </c>
      <c r="P12" s="204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166" t="s">
        <v>45</v>
      </c>
    </row>
    <row r="13" spans="1:24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2</v>
      </c>
      <c r="G13" s="83">
        <v>0</v>
      </c>
      <c r="H13" s="84" t="s">
        <v>17</v>
      </c>
      <c r="I13" s="85">
        <v>1</v>
      </c>
      <c r="J13" s="104" t="s">
        <v>18</v>
      </c>
      <c r="K13" s="148" t="str">
        <f t="shared" si="5"/>
        <v/>
      </c>
      <c r="L13" s="149" t="str">
        <f>IF(Facit!L13="","",Facit!L13)</f>
        <v/>
      </c>
      <c r="M13" s="138" t="s">
        <v>17</v>
      </c>
      <c r="N13" s="149" t="str">
        <f>IF(Facit!N13="","",Facit!N13)</f>
        <v/>
      </c>
      <c r="O13" s="118">
        <f t="shared" si="3"/>
        <v>0</v>
      </c>
      <c r="P13" s="204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151"/>
      <c r="U13" s="152"/>
      <c r="V13" s="152"/>
      <c r="W13" s="144"/>
      <c r="X13" s="166" t="s">
        <v>47</v>
      </c>
    </row>
    <row r="14" spans="1:24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0</v>
      </c>
      <c r="H14" s="84" t="s">
        <v>17</v>
      </c>
      <c r="I14" s="85">
        <v>1</v>
      </c>
      <c r="J14" s="104" t="s">
        <v>25</v>
      </c>
      <c r="K14" s="148" t="str">
        <f t="shared" si="5"/>
        <v/>
      </c>
      <c r="L14" s="118" t="str">
        <f>IF(Facit!L14="","",Facit!L14)</f>
        <v/>
      </c>
      <c r="M14" s="138" t="s">
        <v>17</v>
      </c>
      <c r="N14" s="149" t="str">
        <f>IF(Facit!N14="","",Facit!N14)</f>
        <v/>
      </c>
      <c r="O14" s="118">
        <f t="shared" si="3"/>
        <v>0</v>
      </c>
      <c r="P14" s="204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151"/>
      <c r="U14" s="152"/>
      <c r="V14" s="152"/>
      <c r="W14" s="144"/>
      <c r="X14" s="166" t="s">
        <v>49</v>
      </c>
    </row>
    <row r="15" spans="1:24" ht="12" customHeight="1" x14ac:dyDescent="0.2">
      <c r="A15" s="15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1</v>
      </c>
      <c r="H15" s="84" t="s">
        <v>17</v>
      </c>
      <c r="I15" s="85">
        <v>3</v>
      </c>
      <c r="J15" s="104" t="s">
        <v>25</v>
      </c>
      <c r="K15" s="154" t="str">
        <f t="shared" si="5"/>
        <v/>
      </c>
      <c r="L15" s="119" t="str">
        <f>IF(Facit!L15="","",Facit!L15)</f>
        <v/>
      </c>
      <c r="M15" s="43" t="s">
        <v>17</v>
      </c>
      <c r="N15" s="111" t="str">
        <f>IF(Facit!N15="","",Facit!N15)</f>
        <v/>
      </c>
      <c r="O15" s="119">
        <f t="shared" si="3"/>
        <v>0</v>
      </c>
      <c r="P15" s="205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151"/>
      <c r="U15" s="152"/>
      <c r="V15" s="152"/>
      <c r="W15" s="144"/>
    </row>
    <row r="16" spans="1:24" ht="12" customHeight="1" x14ac:dyDescent="0.2">
      <c r="A16" s="52" t="s">
        <v>51</v>
      </c>
      <c r="B16" s="155"/>
      <c r="C16" s="156"/>
      <c r="D16" s="156"/>
      <c r="E16" s="155"/>
      <c r="F16" s="156"/>
      <c r="G16" s="157"/>
      <c r="H16" s="156"/>
      <c r="I16" s="157"/>
      <c r="J16" s="158"/>
      <c r="K16" s="159"/>
      <c r="L16" s="118" t="str">
        <f>IF(Facit!L16="","",Facit!L16)</f>
        <v/>
      </c>
      <c r="M16" s="149"/>
      <c r="N16" s="149" t="str">
        <f>IF(Facit!N16="","",Facit!N16)</f>
        <v/>
      </c>
      <c r="O16" s="149"/>
      <c r="P16" s="204"/>
      <c r="Q16" s="161"/>
      <c r="R16" s="162"/>
      <c r="S16" s="144"/>
      <c r="T16" s="145" t="s">
        <v>52</v>
      </c>
      <c r="U16" s="163"/>
      <c r="V16" s="163"/>
      <c r="W16" s="164"/>
      <c r="X16" s="167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2</v>
      </c>
      <c r="H17" s="84" t="s">
        <v>17</v>
      </c>
      <c r="I17" s="85">
        <v>1</v>
      </c>
      <c r="J17" s="104" t="s">
        <v>18</v>
      </c>
      <c r="K17" s="147" t="str">
        <f t="shared" ref="K17:K22" si="7">IF(AND(L17="",N17=""),"",IF(L17&gt;N17,1,IF(L17=N17,"X",2)))</f>
        <v>X</v>
      </c>
      <c r="L17" s="117">
        <f>IF(Facit!L17="","",Facit!L17)</f>
        <v>1</v>
      </c>
      <c r="M17" s="90" t="s">
        <v>17</v>
      </c>
      <c r="N17" s="92">
        <f>IF(Facit!N17="","",Facit!N17)</f>
        <v>1</v>
      </c>
      <c r="O17" s="117">
        <f t="shared" si="3"/>
        <v>0</v>
      </c>
      <c r="P17" s="203">
        <f t="shared" si="4"/>
        <v>1</v>
      </c>
      <c r="Q17" s="57">
        <f t="shared" ref="Q17:Q22" si="8">IF(AND(L17="",N17=""),0,SUM(O17:P17))</f>
        <v>1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146" t="s">
        <v>20</v>
      </c>
      <c r="X17" s="168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1</v>
      </c>
      <c r="H18" s="84" t="s">
        <v>17</v>
      </c>
      <c r="I18" s="85">
        <v>2</v>
      </c>
      <c r="J18" s="104" t="s">
        <v>25</v>
      </c>
      <c r="K18" s="148">
        <f t="shared" si="7"/>
        <v>2</v>
      </c>
      <c r="L18" s="118">
        <f>IF(Facit!L18="","",Facit!L18)</f>
        <v>1</v>
      </c>
      <c r="M18" s="138" t="s">
        <v>17</v>
      </c>
      <c r="N18" s="149">
        <f>IF(Facit!N18="","",Facit!N18)</f>
        <v>3</v>
      </c>
      <c r="O18" s="118">
        <f t="shared" si="3"/>
        <v>3</v>
      </c>
      <c r="P18" s="204">
        <f t="shared" si="4"/>
        <v>1</v>
      </c>
      <c r="Q18" s="57">
        <f t="shared" si="8"/>
        <v>4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146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 t="str">
        <f t="shared" si="2"/>
        <v>X</v>
      </c>
      <c r="G19" s="83">
        <v>1</v>
      </c>
      <c r="H19" s="84" t="s">
        <v>17</v>
      </c>
      <c r="I19" s="85">
        <v>1</v>
      </c>
      <c r="J19" s="104" t="s">
        <v>25</v>
      </c>
      <c r="K19" s="148" t="str">
        <f t="shared" si="7"/>
        <v/>
      </c>
      <c r="L19" s="149" t="str">
        <f>IF(Facit!L19="","",Facit!L19)</f>
        <v/>
      </c>
      <c r="M19" s="138" t="s">
        <v>17</v>
      </c>
      <c r="N19" s="149" t="str">
        <f>IF(Facit!N19="","",Facit!N19)</f>
        <v/>
      </c>
      <c r="O19" s="118">
        <f t="shared" si="3"/>
        <v>0</v>
      </c>
      <c r="P19" s="204">
        <f t="shared" si="4"/>
        <v>0</v>
      </c>
      <c r="Q19" s="57">
        <f t="shared" si="8"/>
        <v>0</v>
      </c>
      <c r="R19" s="68" t="s">
        <v>19</v>
      </c>
      <c r="S19" s="23" t="s">
        <v>20</v>
      </c>
      <c r="X19" s="169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4" t="s">
        <v>18</v>
      </c>
      <c r="K20" s="148" t="str">
        <f t="shared" si="7"/>
        <v/>
      </c>
      <c r="L20" s="118" t="str">
        <f>IF(Facit!L20="","",Facit!L20)</f>
        <v/>
      </c>
      <c r="M20" s="138" t="s">
        <v>17</v>
      </c>
      <c r="N20" s="149" t="str">
        <f>IF(Facit!N20="","",Facit!N20)</f>
        <v/>
      </c>
      <c r="O20" s="118">
        <f t="shared" si="3"/>
        <v>0</v>
      </c>
      <c r="P20" s="204">
        <f t="shared" si="4"/>
        <v>0</v>
      </c>
      <c r="Q20" s="57">
        <f t="shared" si="8"/>
        <v>0</v>
      </c>
      <c r="R20" s="68" t="s">
        <v>19</v>
      </c>
      <c r="S20" s="23" t="s">
        <v>20</v>
      </c>
      <c r="T20" s="151"/>
      <c r="U20" s="152"/>
      <c r="V20" s="152"/>
      <c r="W20" s="144"/>
      <c r="X20" s="169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4" t="s">
        <v>25</v>
      </c>
      <c r="K21" s="148" t="str">
        <f t="shared" si="7"/>
        <v/>
      </c>
      <c r="L21" s="149" t="str">
        <f>IF(Facit!L21="","",Facit!L21)</f>
        <v/>
      </c>
      <c r="M21" s="138" t="s">
        <v>17</v>
      </c>
      <c r="N21" s="149" t="str">
        <f>IF(Facit!N21="","",Facit!N21)</f>
        <v/>
      </c>
      <c r="O21" s="118">
        <f t="shared" si="3"/>
        <v>0</v>
      </c>
      <c r="P21" s="204">
        <f t="shared" si="4"/>
        <v>0</v>
      </c>
      <c r="Q21" s="57">
        <f t="shared" si="8"/>
        <v>0</v>
      </c>
      <c r="R21" s="68" t="s">
        <v>19</v>
      </c>
      <c r="S21" s="23" t="s">
        <v>20</v>
      </c>
      <c r="T21" s="151"/>
      <c r="U21" s="152"/>
      <c r="V21" s="152"/>
      <c r="W21" s="144"/>
      <c r="X21" s="169" t="s">
        <v>66</v>
      </c>
    </row>
    <row r="22" spans="1:24" ht="12" customHeight="1" x14ac:dyDescent="0.2">
      <c r="A22" s="15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4" t="s">
        <v>25</v>
      </c>
      <c r="K22" s="154" t="str">
        <f t="shared" si="7"/>
        <v/>
      </c>
      <c r="L22" s="119" t="str">
        <f>IF(Facit!L22="","",Facit!L22)</f>
        <v/>
      </c>
      <c r="M22" s="43" t="s">
        <v>17</v>
      </c>
      <c r="N22" s="111" t="str">
        <f>IF(Facit!N22="","",Facit!N22)</f>
        <v/>
      </c>
      <c r="O22" s="119">
        <f t="shared" si="3"/>
        <v>0</v>
      </c>
      <c r="P22" s="205">
        <f t="shared" si="4"/>
        <v>0</v>
      </c>
      <c r="Q22" s="57">
        <f t="shared" si="8"/>
        <v>0</v>
      </c>
      <c r="R22" s="68" t="s">
        <v>19</v>
      </c>
      <c r="S22" s="23" t="s">
        <v>20</v>
      </c>
      <c r="T22" s="151"/>
      <c r="U22" s="152"/>
      <c r="V22" s="152"/>
      <c r="W22" s="144"/>
    </row>
    <row r="23" spans="1:24" ht="12" customHeight="1" x14ac:dyDescent="0.2">
      <c r="A23" s="52" t="s">
        <v>68</v>
      </c>
      <c r="B23" s="155"/>
      <c r="C23" s="156"/>
      <c r="D23" s="156"/>
      <c r="E23" s="155"/>
      <c r="F23" s="156"/>
      <c r="G23" s="157"/>
      <c r="H23" s="156"/>
      <c r="I23" s="157"/>
      <c r="J23" s="158"/>
      <c r="K23" s="159"/>
      <c r="L23" s="149" t="str">
        <f>IF(Facit!L23="","",Facit!L23)</f>
        <v/>
      </c>
      <c r="M23" s="138"/>
      <c r="N23" s="149" t="str">
        <f>IF(Facit!N23="","",Facit!N23)</f>
        <v/>
      </c>
      <c r="O23" s="149"/>
      <c r="P23" s="204"/>
      <c r="Q23" s="161"/>
      <c r="R23" s="162"/>
      <c r="S23" s="144"/>
      <c r="T23" s="145" t="s">
        <v>69</v>
      </c>
      <c r="U23" s="163"/>
      <c r="V23" s="163"/>
      <c r="W23" s="164"/>
      <c r="X23" s="171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2</v>
      </c>
      <c r="J24" s="126" t="s">
        <v>25</v>
      </c>
      <c r="K24" s="147" t="str">
        <f t="shared" ref="K24:K29" si="9">IF(AND(L24="",N24=""),"",IF(L24&gt;N24,1,IF(L24=N24,"X",2)))</f>
        <v/>
      </c>
      <c r="L24" s="117" t="str">
        <f>IF(Facit!L24="","",Facit!L24)</f>
        <v/>
      </c>
      <c r="M24" s="90" t="s">
        <v>17</v>
      </c>
      <c r="N24" s="92" t="str">
        <f>IF(Facit!N24="","",Facit!N24)</f>
        <v/>
      </c>
      <c r="O24" s="117">
        <f t="shared" si="3"/>
        <v>0</v>
      </c>
      <c r="P24" s="203">
        <f t="shared" si="4"/>
        <v>0</v>
      </c>
      <c r="Q24" s="57">
        <f t="shared" ref="Q24:Q29" si="10">IF(AND(L24="",N24=""),0,SUM(O24:P24))</f>
        <v>0</v>
      </c>
      <c r="R24" s="69" t="s">
        <v>19</v>
      </c>
      <c r="S24" s="23" t="s">
        <v>20</v>
      </c>
      <c r="T24" s="55" t="s">
        <v>121</v>
      </c>
      <c r="U24" s="58"/>
      <c r="V24" s="72" t="s">
        <v>19</v>
      </c>
      <c r="W24" s="146" t="s">
        <v>20</v>
      </c>
      <c r="X24" s="17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7" t="s">
        <v>18</v>
      </c>
      <c r="K25" s="148" t="str">
        <f t="shared" si="9"/>
        <v/>
      </c>
      <c r="L25" s="149" t="str">
        <f>IF(Facit!L25="","",Facit!L25)</f>
        <v/>
      </c>
      <c r="M25" s="138" t="s">
        <v>17</v>
      </c>
      <c r="N25" s="149" t="str">
        <f>IF(Facit!N25="","",Facit!N25)</f>
        <v/>
      </c>
      <c r="O25" s="118">
        <f t="shared" si="3"/>
        <v>0</v>
      </c>
      <c r="P25" s="204">
        <f t="shared" si="4"/>
        <v>0</v>
      </c>
      <c r="Q25" s="57">
        <f t="shared" si="10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146" t="s">
        <v>20</v>
      </c>
      <c r="X25" s="173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1</v>
      </c>
      <c r="G26" s="83">
        <v>2</v>
      </c>
      <c r="H26" s="84" t="s">
        <v>17</v>
      </c>
      <c r="I26" s="85">
        <v>1</v>
      </c>
      <c r="J26" s="127" t="s">
        <v>25</v>
      </c>
      <c r="K26" s="148" t="str">
        <f t="shared" si="9"/>
        <v/>
      </c>
      <c r="L26" s="118" t="str">
        <f>IF(Facit!L26="","",Facit!L26)</f>
        <v/>
      </c>
      <c r="M26" s="138" t="s">
        <v>17</v>
      </c>
      <c r="N26" s="149" t="str">
        <f>IF(Facit!N26="","",Facit!N26)</f>
        <v/>
      </c>
      <c r="O26" s="118">
        <f t="shared" si="3"/>
        <v>0</v>
      </c>
      <c r="P26" s="204">
        <f t="shared" si="4"/>
        <v>0</v>
      </c>
      <c r="Q26" s="57">
        <f t="shared" si="10"/>
        <v>0</v>
      </c>
      <c r="R26" s="68" t="s">
        <v>19</v>
      </c>
      <c r="S26" s="23" t="s">
        <v>20</v>
      </c>
      <c r="X26" s="173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 t="str">
        <f t="shared" si="2"/>
        <v>X</v>
      </c>
      <c r="G27" s="83">
        <v>1</v>
      </c>
      <c r="H27" s="84" t="s">
        <v>17</v>
      </c>
      <c r="I27" s="85">
        <v>1</v>
      </c>
      <c r="J27" s="127" t="s">
        <v>18</v>
      </c>
      <c r="K27" s="148" t="str">
        <f t="shared" si="9"/>
        <v/>
      </c>
      <c r="L27" s="149" t="str">
        <f>IF(Facit!L27="","",Facit!L27)</f>
        <v/>
      </c>
      <c r="M27" s="138" t="s">
        <v>17</v>
      </c>
      <c r="N27" s="149" t="str">
        <f>IF(Facit!N27="","",Facit!N27)</f>
        <v/>
      </c>
      <c r="O27" s="118">
        <f t="shared" si="3"/>
        <v>0</v>
      </c>
      <c r="P27" s="204">
        <f t="shared" si="4"/>
        <v>0</v>
      </c>
      <c r="Q27" s="57">
        <f t="shared" si="10"/>
        <v>0</v>
      </c>
      <c r="R27" s="68" t="s">
        <v>19</v>
      </c>
      <c r="S27" s="23" t="s">
        <v>20</v>
      </c>
      <c r="T27" s="151"/>
      <c r="U27" s="152"/>
      <c r="V27" s="152"/>
      <c r="W27" s="144"/>
      <c r="X27" s="174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159" t="s">
        <v>82</v>
      </c>
      <c r="F28" s="53">
        <f t="shared" si="2"/>
        <v>1</v>
      </c>
      <c r="G28" s="83">
        <v>1</v>
      </c>
      <c r="H28" s="84" t="s">
        <v>17</v>
      </c>
      <c r="I28" s="85">
        <v>0</v>
      </c>
      <c r="J28" s="127" t="s">
        <v>18</v>
      </c>
      <c r="K28" s="148" t="str">
        <f t="shared" si="9"/>
        <v/>
      </c>
      <c r="L28" s="118" t="str">
        <f>IF(Facit!L28="","",Facit!L28)</f>
        <v/>
      </c>
      <c r="M28" s="138" t="s">
        <v>17</v>
      </c>
      <c r="N28" s="149" t="str">
        <f>IF(Facit!N28="","",Facit!N28)</f>
        <v/>
      </c>
      <c r="O28" s="118">
        <f t="shared" si="3"/>
        <v>0</v>
      </c>
      <c r="P28" s="204">
        <f t="shared" si="4"/>
        <v>0</v>
      </c>
      <c r="Q28" s="57">
        <f t="shared" si="10"/>
        <v>0</v>
      </c>
      <c r="R28" s="68" t="s">
        <v>19</v>
      </c>
      <c r="S28" s="23" t="s">
        <v>20</v>
      </c>
      <c r="T28" s="151"/>
      <c r="U28" s="152"/>
      <c r="V28" s="152"/>
      <c r="W28" s="144"/>
      <c r="X28" s="172" t="s">
        <v>83</v>
      </c>
    </row>
    <row r="29" spans="1:24" ht="12" customHeight="1" x14ac:dyDescent="0.2">
      <c r="A29" s="175">
        <v>24</v>
      </c>
      <c r="B29" s="140" t="s">
        <v>71</v>
      </c>
      <c r="C29" s="26">
        <v>41079</v>
      </c>
      <c r="D29" s="14" t="s">
        <v>23</v>
      </c>
      <c r="E29" s="60" t="s">
        <v>84</v>
      </c>
      <c r="F29" s="53" t="str">
        <f t="shared" si="2"/>
        <v>X</v>
      </c>
      <c r="G29" s="83">
        <v>0</v>
      </c>
      <c r="H29" s="84" t="s">
        <v>17</v>
      </c>
      <c r="I29" s="85">
        <v>0</v>
      </c>
      <c r="J29" s="128" t="s">
        <v>25</v>
      </c>
      <c r="K29" s="154" t="str">
        <f t="shared" si="9"/>
        <v/>
      </c>
      <c r="L29" s="119" t="str">
        <f>IF(Facit!L29="","",Facit!L29)</f>
        <v/>
      </c>
      <c r="M29" s="43" t="s">
        <v>17</v>
      </c>
      <c r="N29" s="111" t="str">
        <f>IF(Facit!N29="","",Facit!N29)</f>
        <v/>
      </c>
      <c r="O29" s="119">
        <f t="shared" si="3"/>
        <v>0</v>
      </c>
      <c r="P29" s="205">
        <f t="shared" si="4"/>
        <v>0</v>
      </c>
      <c r="Q29" s="57">
        <f t="shared" si="10"/>
        <v>0</v>
      </c>
      <c r="R29" s="68" t="s">
        <v>19</v>
      </c>
      <c r="S29" s="23" t="s">
        <v>20</v>
      </c>
      <c r="T29" s="145" t="s">
        <v>85</v>
      </c>
      <c r="U29" s="66">
        <f>SUM(Q3:Q29)+SUM(U3:U25)</f>
        <v>12</v>
      </c>
      <c r="V29" s="74" t="s">
        <v>19</v>
      </c>
      <c r="W29" s="176" t="s">
        <v>86</v>
      </c>
      <c r="X29" s="172" t="s">
        <v>87</v>
      </c>
    </row>
    <row r="30" spans="1:24" s="178" customFormat="1" ht="12" customHeight="1" x14ac:dyDescent="0.2">
      <c r="A30" s="164"/>
      <c r="B30" s="159"/>
      <c r="C30" s="170"/>
      <c r="D30" s="170"/>
      <c r="E30" s="159"/>
      <c r="F30" s="170"/>
      <c r="G30" s="177"/>
      <c r="H30" s="170"/>
      <c r="I30" s="177"/>
      <c r="J30" s="144"/>
      <c r="K30" s="159"/>
      <c r="L30" s="159"/>
      <c r="M30" s="159"/>
      <c r="N30" s="159"/>
      <c r="O30" s="159"/>
      <c r="P30" s="159"/>
      <c r="Q30" s="162"/>
      <c r="R30" s="162"/>
      <c r="S30" s="144"/>
      <c r="T30" s="159"/>
      <c r="U30" s="152"/>
      <c r="V30" s="152"/>
      <c r="W30" s="144"/>
      <c r="X30" s="173" t="s">
        <v>88</v>
      </c>
    </row>
    <row r="31" spans="1:24" ht="12" customHeight="1" x14ac:dyDescent="0.2">
      <c r="A31" s="49" t="s">
        <v>89</v>
      </c>
      <c r="B31" s="50"/>
      <c r="C31" s="139"/>
      <c r="D31" s="139"/>
      <c r="E31" s="140"/>
      <c r="F31" s="170"/>
      <c r="G31" s="177"/>
      <c r="H31" s="170"/>
      <c r="I31" s="177"/>
      <c r="J31" s="144"/>
      <c r="K31" s="159"/>
      <c r="L31" s="159"/>
      <c r="M31" s="159"/>
      <c r="N31" s="159"/>
      <c r="O31" s="159"/>
      <c r="P31" s="159"/>
      <c r="Q31" s="162"/>
      <c r="R31" s="162"/>
      <c r="S31" s="179"/>
      <c r="T31" s="145" t="s">
        <v>101</v>
      </c>
      <c r="U31" s="180"/>
      <c r="V31" s="152"/>
      <c r="W31" s="144"/>
    </row>
    <row r="32" spans="1:24" ht="12" customHeight="1" x14ac:dyDescent="0.2">
      <c r="A32" s="181">
        <v>25</v>
      </c>
      <c r="B32" s="22" t="s">
        <v>14</v>
      </c>
      <c r="C32" s="8">
        <v>41081</v>
      </c>
      <c r="D32" s="9" t="s">
        <v>23</v>
      </c>
      <c r="E32" s="22" t="s">
        <v>122</v>
      </c>
      <c r="F32" s="160"/>
      <c r="G32" s="182"/>
      <c r="H32" s="183"/>
      <c r="I32" s="182" t="s">
        <v>91</v>
      </c>
      <c r="J32" s="108"/>
      <c r="K32" s="106"/>
      <c r="L32" s="117"/>
      <c r="M32" s="90" t="s">
        <v>17</v>
      </c>
      <c r="N32" s="92"/>
      <c r="O32" s="39"/>
      <c r="P32" s="39"/>
      <c r="Q32" s="184"/>
      <c r="R32" s="162"/>
      <c r="S32" s="15"/>
      <c r="T32" s="55" t="s">
        <v>39</v>
      </c>
      <c r="U32" s="57"/>
      <c r="V32" s="70" t="s">
        <v>19</v>
      </c>
      <c r="W32" s="185" t="s">
        <v>92</v>
      </c>
      <c r="X32" s="166" t="s">
        <v>93</v>
      </c>
    </row>
    <row r="33" spans="1:24" ht="12" customHeight="1" x14ac:dyDescent="0.2">
      <c r="A33" s="181">
        <v>26</v>
      </c>
      <c r="B33" s="22" t="s">
        <v>54</v>
      </c>
      <c r="C33" s="8">
        <v>41082</v>
      </c>
      <c r="D33" s="9" t="s">
        <v>23</v>
      </c>
      <c r="E33" s="22" t="s">
        <v>123</v>
      </c>
      <c r="F33" s="170"/>
      <c r="G33" s="177"/>
      <c r="H33" s="186"/>
      <c r="I33" s="177" t="s">
        <v>91</v>
      </c>
      <c r="J33" s="15"/>
      <c r="K33" s="151"/>
      <c r="L33" s="118"/>
      <c r="M33" s="149" t="s">
        <v>17</v>
      </c>
      <c r="N33" s="94"/>
      <c r="O33" s="39"/>
      <c r="P33" s="39"/>
      <c r="Q33" s="184"/>
      <c r="R33" s="162"/>
      <c r="S33" s="15"/>
      <c r="T33" s="55" t="s">
        <v>42</v>
      </c>
      <c r="U33" s="57"/>
      <c r="V33" s="69" t="s">
        <v>19</v>
      </c>
      <c r="W33" s="146" t="s">
        <v>92</v>
      </c>
      <c r="X33" s="166" t="s">
        <v>95</v>
      </c>
    </row>
    <row r="34" spans="1:24" ht="12" customHeight="1" x14ac:dyDescent="0.2">
      <c r="A34" s="181">
        <v>27</v>
      </c>
      <c r="B34" s="22" t="s">
        <v>71</v>
      </c>
      <c r="C34" s="8">
        <v>41083</v>
      </c>
      <c r="D34" s="9" t="s">
        <v>23</v>
      </c>
      <c r="E34" s="22" t="s">
        <v>124</v>
      </c>
      <c r="F34" s="170"/>
      <c r="G34" s="177"/>
      <c r="H34" s="186"/>
      <c r="I34" s="177" t="s">
        <v>91</v>
      </c>
      <c r="J34" s="15"/>
      <c r="K34" s="151"/>
      <c r="L34" s="118"/>
      <c r="M34" s="149" t="s">
        <v>17</v>
      </c>
      <c r="N34" s="94"/>
      <c r="O34" s="39"/>
      <c r="P34" s="39"/>
      <c r="Q34" s="184"/>
      <c r="R34" s="162"/>
      <c r="S34" s="15"/>
      <c r="T34" s="55" t="s">
        <v>56</v>
      </c>
      <c r="U34" s="57"/>
      <c r="V34" s="68" t="s">
        <v>19</v>
      </c>
      <c r="W34" s="150" t="s">
        <v>92</v>
      </c>
      <c r="X34" s="173" t="s">
        <v>97</v>
      </c>
    </row>
    <row r="35" spans="1:24" ht="12" customHeight="1" x14ac:dyDescent="0.2">
      <c r="A35" s="187">
        <v>28</v>
      </c>
      <c r="B35" s="25" t="s">
        <v>75</v>
      </c>
      <c r="C35" s="26">
        <v>41084</v>
      </c>
      <c r="D35" s="9" t="s">
        <v>23</v>
      </c>
      <c r="E35" s="25" t="s">
        <v>125</v>
      </c>
      <c r="F35" s="139"/>
      <c r="G35" s="188"/>
      <c r="H35" s="189"/>
      <c r="I35" s="188" t="s">
        <v>91</v>
      </c>
      <c r="J35" s="109"/>
      <c r="K35" s="25"/>
      <c r="L35" s="119"/>
      <c r="M35" s="43" t="s">
        <v>17</v>
      </c>
      <c r="N35" s="111"/>
      <c r="O35" s="39"/>
      <c r="P35" s="39"/>
      <c r="Q35" s="190"/>
      <c r="R35" s="159"/>
      <c r="S35" s="151"/>
      <c r="T35" s="54" t="s">
        <v>121</v>
      </c>
      <c r="U35" s="57"/>
      <c r="V35" s="68" t="s">
        <v>19</v>
      </c>
      <c r="W35" s="150" t="s">
        <v>92</v>
      </c>
      <c r="X35" s="173" t="s">
        <v>99</v>
      </c>
    </row>
    <row r="36" spans="1:24" ht="12" customHeight="1" x14ac:dyDescent="0.2">
      <c r="A36" s="191"/>
      <c r="B36" s="159"/>
      <c r="C36" s="170"/>
      <c r="D36" s="170"/>
      <c r="E36" s="159"/>
      <c r="F36" s="170"/>
      <c r="G36" s="177"/>
      <c r="H36" s="170"/>
      <c r="I36" s="177"/>
      <c r="J36" s="144"/>
      <c r="K36" s="159"/>
      <c r="L36" s="159"/>
      <c r="M36" s="170"/>
      <c r="N36" s="159"/>
      <c r="O36" s="159"/>
      <c r="P36" s="159"/>
      <c r="Q36" s="162"/>
      <c r="R36" s="162"/>
      <c r="S36" s="144"/>
      <c r="T36" s="159"/>
      <c r="U36" s="152"/>
      <c r="V36" s="152"/>
      <c r="W36" s="144"/>
    </row>
    <row r="37" spans="1:24" ht="12" customHeight="1" x14ac:dyDescent="0.2">
      <c r="A37" s="49" t="s">
        <v>100</v>
      </c>
      <c r="B37" s="50"/>
      <c r="C37" s="139"/>
      <c r="D37" s="139"/>
      <c r="E37" s="140"/>
      <c r="F37" s="170"/>
      <c r="G37" s="177"/>
      <c r="H37" s="170"/>
      <c r="I37" s="177"/>
      <c r="J37" s="142"/>
      <c r="K37" s="159"/>
      <c r="L37" s="159"/>
      <c r="M37" s="170"/>
      <c r="N37" s="159"/>
      <c r="O37" s="159"/>
      <c r="P37" s="159"/>
      <c r="Q37" s="162"/>
      <c r="R37" s="162"/>
      <c r="S37" s="179"/>
      <c r="T37" s="145" t="s">
        <v>101</v>
      </c>
      <c r="U37" s="152"/>
      <c r="V37" s="152"/>
      <c r="W37" s="14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126</v>
      </c>
      <c r="F38" s="160"/>
      <c r="G38" s="160"/>
      <c r="H38" s="183"/>
      <c r="I38" s="182" t="s">
        <v>91</v>
      </c>
      <c r="J38" s="108"/>
      <c r="K38" s="86"/>
      <c r="L38" s="117"/>
      <c r="M38" s="90" t="s">
        <v>17</v>
      </c>
      <c r="N38" s="92"/>
      <c r="O38" s="39"/>
      <c r="P38" s="39"/>
      <c r="Q38" s="184"/>
      <c r="R38" s="162"/>
      <c r="S38" s="15"/>
      <c r="T38" s="55" t="s">
        <v>39</v>
      </c>
      <c r="U38" s="57"/>
      <c r="V38" s="69" t="s">
        <v>19</v>
      </c>
      <c r="W38" s="146" t="s">
        <v>103</v>
      </c>
      <c r="X38" s="173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127</v>
      </c>
      <c r="F39" s="139"/>
      <c r="G39" s="139"/>
      <c r="H39" s="189"/>
      <c r="I39" s="188" t="s">
        <v>91</v>
      </c>
      <c r="J39" s="109"/>
      <c r="K39" s="87"/>
      <c r="L39" s="119"/>
      <c r="M39" s="43" t="s">
        <v>17</v>
      </c>
      <c r="N39" s="111"/>
      <c r="O39" s="39"/>
      <c r="P39" s="39"/>
      <c r="Q39" s="39"/>
      <c r="R39" s="151"/>
      <c r="S39" s="15"/>
      <c r="T39" s="55" t="s">
        <v>42</v>
      </c>
      <c r="U39" s="57"/>
      <c r="V39" s="68" t="s">
        <v>19</v>
      </c>
      <c r="W39" s="150" t="s">
        <v>103</v>
      </c>
      <c r="X39" s="173" t="s">
        <v>106</v>
      </c>
    </row>
    <row r="40" spans="1:24" ht="12" customHeight="1" x14ac:dyDescent="0.2">
      <c r="A40" s="191"/>
      <c r="B40" s="159"/>
      <c r="C40" s="170"/>
      <c r="D40" s="170"/>
      <c r="E40" s="159"/>
      <c r="F40" s="170"/>
      <c r="G40" s="170"/>
      <c r="H40" s="170"/>
      <c r="I40" s="170"/>
      <c r="J40" s="144"/>
      <c r="K40" s="159"/>
      <c r="L40" s="159"/>
      <c r="M40" s="170"/>
      <c r="N40" s="159"/>
      <c r="O40" s="159"/>
      <c r="P40" s="159"/>
      <c r="Q40" s="162"/>
      <c r="R40" s="162"/>
      <c r="S40" s="144"/>
      <c r="T40" s="159"/>
      <c r="U40" s="152"/>
      <c r="V40" s="152"/>
      <c r="W40" s="144"/>
    </row>
    <row r="41" spans="1:24" ht="12" customHeight="1" x14ac:dyDescent="0.2">
      <c r="A41" s="49" t="s">
        <v>107</v>
      </c>
      <c r="B41" s="50"/>
      <c r="C41" s="43"/>
      <c r="D41" s="139"/>
      <c r="E41" s="140"/>
      <c r="F41" s="139"/>
      <c r="G41" s="139"/>
      <c r="H41" s="139"/>
      <c r="I41" s="139"/>
      <c r="J41" s="142"/>
      <c r="K41" s="159"/>
      <c r="L41" s="159"/>
      <c r="M41" s="170"/>
      <c r="N41" s="159"/>
      <c r="O41" s="159"/>
      <c r="P41" s="159"/>
      <c r="Q41" s="162"/>
      <c r="R41" s="162"/>
      <c r="S41" s="179"/>
      <c r="T41" s="145" t="s">
        <v>108</v>
      </c>
      <c r="U41" s="152"/>
      <c r="V41" s="152"/>
      <c r="W41" s="14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128</v>
      </c>
      <c r="F42" s="139"/>
      <c r="G42" s="139"/>
      <c r="H42" s="139"/>
      <c r="I42" s="192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151"/>
      <c r="S42" s="15"/>
      <c r="T42" s="55" t="s">
        <v>39</v>
      </c>
      <c r="U42" s="57"/>
      <c r="V42" s="69" t="s">
        <v>19</v>
      </c>
      <c r="W42" s="146" t="s">
        <v>110</v>
      </c>
      <c r="X42" s="166" t="s">
        <v>111</v>
      </c>
    </row>
    <row r="43" spans="1:24" ht="12" customHeight="1" x14ac:dyDescent="0.2">
      <c r="A43" s="191"/>
      <c r="B43" s="159"/>
      <c r="C43" s="170"/>
      <c r="D43" s="170"/>
      <c r="E43" s="159"/>
      <c r="F43" s="170"/>
      <c r="G43" s="177"/>
      <c r="H43" s="170"/>
      <c r="I43" s="177"/>
      <c r="J43" s="144"/>
      <c r="K43" s="159"/>
      <c r="L43" s="159"/>
      <c r="M43" s="159"/>
      <c r="N43" s="159"/>
      <c r="O43" s="159"/>
      <c r="P43" s="159"/>
      <c r="Q43" s="162"/>
      <c r="R43" s="162"/>
      <c r="S43" s="144"/>
      <c r="T43" s="159"/>
      <c r="U43" s="152"/>
      <c r="V43" s="152"/>
      <c r="W43" s="144"/>
      <c r="X43" s="173" t="s">
        <v>112</v>
      </c>
    </row>
    <row r="44" spans="1:24" ht="12" customHeight="1" x14ac:dyDescent="0.2">
      <c r="A44" s="44" t="s">
        <v>113</v>
      </c>
      <c r="B44" s="193"/>
      <c r="C44" s="194"/>
      <c r="D44" s="194"/>
      <c r="E44" s="193"/>
      <c r="F44" s="194"/>
      <c r="G44" s="195"/>
      <c r="H44" s="194"/>
      <c r="I44" s="196"/>
      <c r="J44" s="197"/>
      <c r="K44" s="145"/>
      <c r="L44" s="145"/>
      <c r="M44" s="145"/>
      <c r="N44" s="145"/>
      <c r="O44" s="145"/>
      <c r="P44" s="145"/>
      <c r="Q44" s="145"/>
      <c r="R44" s="145"/>
      <c r="S44" s="197"/>
      <c r="T44" s="145" t="s">
        <v>114</v>
      </c>
      <c r="U44" s="66">
        <f>SUM(U29:U43)</f>
        <v>12</v>
      </c>
      <c r="V44" s="75" t="s">
        <v>19</v>
      </c>
      <c r="W44" s="176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s="48" customFormat="1" ht="12" customHeight="1" x14ac:dyDescent="0.2"/>
    <row r="50" spans="24:24" s="48" customFormat="1" ht="12" customHeight="1" x14ac:dyDescent="0.2"/>
    <row r="51" spans="24:24" s="48" customFormat="1" ht="12" customHeight="1" x14ac:dyDescent="0.2"/>
    <row r="52" spans="24:24" s="48" customFormat="1" ht="12" customHeight="1" x14ac:dyDescent="0.2"/>
    <row r="53" spans="24:24" s="48" customFormat="1" ht="12" customHeight="1" x14ac:dyDescent="0.2"/>
    <row r="54" spans="24:24" s="48" customFormat="1" ht="12" customHeight="1" x14ac:dyDescent="0.2">
      <c r="X54" s="172"/>
    </row>
    <row r="55" spans="24:24" s="48" customFormat="1" ht="12" customHeight="1" x14ac:dyDescent="0.2">
      <c r="X55" s="198"/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workbookViewId="0">
      <selection activeCell="L26" sqref="L26"/>
    </sheetView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5" customWidth="1"/>
    <col min="11" max="14" width="2.7109375" style="48" customWidth="1"/>
    <col min="15" max="16" width="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6" x14ac:dyDescent="0.2">
      <c r="A1" s="121"/>
      <c r="B1" s="121"/>
      <c r="C1" s="121"/>
      <c r="D1" s="121"/>
      <c r="E1" s="122" t="s">
        <v>0</v>
      </c>
      <c r="F1" s="137"/>
      <c r="G1" s="123"/>
      <c r="H1" s="137"/>
      <c r="I1" s="124"/>
      <c r="J1" s="125"/>
      <c r="K1" s="121"/>
      <c r="L1" s="121"/>
      <c r="M1" s="121"/>
      <c r="N1" s="121"/>
      <c r="O1" s="121"/>
      <c r="P1" s="121"/>
      <c r="Q1" s="121"/>
      <c r="R1" s="121"/>
      <c r="S1" s="121"/>
      <c r="T1" s="121" t="s">
        <v>1</v>
      </c>
      <c r="U1" s="121"/>
      <c r="V1" s="121"/>
      <c r="W1" s="121"/>
      <c r="X1" s="121"/>
    </row>
    <row r="2" spans="1:26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212" t="s">
        <v>8</v>
      </c>
      <c r="H2" s="207"/>
      <c r="I2" s="207"/>
      <c r="J2" s="101" t="s">
        <v>9</v>
      </c>
      <c r="K2" s="213" t="s">
        <v>10</v>
      </c>
      <c r="L2" s="209"/>
      <c r="M2" s="209"/>
      <c r="N2" s="209"/>
      <c r="O2" s="100"/>
      <c r="P2" s="143"/>
      <c r="Q2" s="214" t="s">
        <v>11</v>
      </c>
      <c r="R2" s="207"/>
      <c r="S2" s="104" t="s">
        <v>12</v>
      </c>
      <c r="T2" s="11" t="s">
        <v>13</v>
      </c>
      <c r="U2" s="215" t="s">
        <v>11</v>
      </c>
      <c r="V2" s="215"/>
      <c r="W2" s="23" t="s">
        <v>12</v>
      </c>
      <c r="X2" s="120" t="s">
        <v>160</v>
      </c>
    </row>
    <row r="3" spans="1:26" ht="12" customHeight="1" x14ac:dyDescent="0.2">
      <c r="A3" s="132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 t="str">
        <f>IF(G3&gt;I3,1,IF(G3=I3,"X",2))</f>
        <v>X</v>
      </c>
      <c r="G3" s="83">
        <v>1</v>
      </c>
      <c r="H3" s="84" t="s">
        <v>17</v>
      </c>
      <c r="I3" s="85">
        <v>1</v>
      </c>
      <c r="J3" s="126" t="s">
        <v>18</v>
      </c>
      <c r="K3" s="129" t="str">
        <f t="shared" ref="K3:K8" si="0">IF(AND(L3="",N3=""),"",IF(L3&gt;N3,1,IF(L3=N3,"X",2)))</f>
        <v>X</v>
      </c>
      <c r="L3" s="117">
        <v>1</v>
      </c>
      <c r="M3" s="90" t="s">
        <v>17</v>
      </c>
      <c r="N3" s="92">
        <v>1</v>
      </c>
      <c r="O3" s="117">
        <f>IF(F3=K3,3,0)</f>
        <v>3</v>
      </c>
      <c r="P3" s="203">
        <f>IF(AND(L3="",N3=""),0,(IF(AND(L3=G3,N3=I3),2,IF(OR(L3=G3,N3=I3),1,0))))</f>
        <v>2</v>
      </c>
      <c r="Q3" s="69">
        <f>IF(AND(L3="",N3=""),0,SUM(O3:P3))</f>
        <v>5</v>
      </c>
      <c r="R3" s="69" t="s">
        <v>19</v>
      </c>
      <c r="S3" s="23" t="s">
        <v>20</v>
      </c>
      <c r="T3" s="55"/>
      <c r="U3" s="58"/>
      <c r="V3" s="72" t="s">
        <v>19</v>
      </c>
      <c r="W3" s="23" t="s">
        <v>20</v>
      </c>
      <c r="X3" s="56" t="s">
        <v>21</v>
      </c>
      <c r="Z3" s="202"/>
    </row>
    <row r="4" spans="1:26" ht="12" customHeight="1" x14ac:dyDescent="0.2">
      <c r="A4" s="132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1">IF(G4&gt;I4,1,IF(G4=I4,"X",2))</f>
        <v>1</v>
      </c>
      <c r="G4" s="83">
        <v>3</v>
      </c>
      <c r="H4" s="84" t="s">
        <v>17</v>
      </c>
      <c r="I4" s="85">
        <v>1</v>
      </c>
      <c r="J4" s="127" t="s">
        <v>25</v>
      </c>
      <c r="K4" s="130">
        <f t="shared" si="0"/>
        <v>1</v>
      </c>
      <c r="L4" s="118">
        <v>4</v>
      </c>
      <c r="M4" s="149" t="s">
        <v>17</v>
      </c>
      <c r="N4" s="94">
        <v>1</v>
      </c>
      <c r="O4" s="118">
        <f>IF(F4=K4,3,0)</f>
        <v>3</v>
      </c>
      <c r="P4" s="204">
        <f>IF(AND(L4="",N4=""),0,(IF(AND(L4=G4,N4=I4),2,IF(OR(L4=G4,N4=I4),1,0))))</f>
        <v>1</v>
      </c>
      <c r="Q4" s="69">
        <f>IF(AND(L4="",N4=""),0,SUM(O4:P4))</f>
        <v>4</v>
      </c>
      <c r="R4" s="68" t="s">
        <v>19</v>
      </c>
      <c r="S4" s="23" t="s">
        <v>20</v>
      </c>
      <c r="T4" s="55"/>
      <c r="U4" s="58"/>
      <c r="V4" s="73" t="s">
        <v>19</v>
      </c>
      <c r="W4" s="109" t="s">
        <v>20</v>
      </c>
      <c r="X4" s="63"/>
    </row>
    <row r="5" spans="1:26" ht="12" customHeight="1" x14ac:dyDescent="0.2">
      <c r="A5" s="132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1"/>
        <v>1</v>
      </c>
      <c r="G5" s="83">
        <v>3</v>
      </c>
      <c r="H5" s="84" t="s">
        <v>17</v>
      </c>
      <c r="I5" s="85">
        <v>1</v>
      </c>
      <c r="J5" s="127" t="s">
        <v>18</v>
      </c>
      <c r="K5" s="130" t="str">
        <f t="shared" si="0"/>
        <v/>
      </c>
      <c r="L5" s="118"/>
      <c r="M5" s="149" t="s">
        <v>17</v>
      </c>
      <c r="N5" s="94"/>
      <c r="O5" s="118">
        <f t="shared" ref="O5:O29" si="2">IF(F5=K5,3,0)</f>
        <v>0</v>
      </c>
      <c r="P5" s="204">
        <f t="shared" ref="P5:P29" si="3">IF(AND(L5="",N5=""),0,(IF(AND(L5=G5,N5=I5),2,IF(OR(L5=G5,N5=I5),1,0))))</f>
        <v>0</v>
      </c>
      <c r="Q5" s="69">
        <f t="shared" ref="Q5:Q8" si="4">IF(AND(L5="",N5=""),0,SUM(O5:P5))</f>
        <v>0</v>
      </c>
      <c r="R5" s="68" t="s">
        <v>19</v>
      </c>
      <c r="S5" s="23" t="s">
        <v>20</v>
      </c>
      <c r="X5" s="56" t="s">
        <v>28</v>
      </c>
    </row>
    <row r="6" spans="1:26" ht="12" customHeight="1" x14ac:dyDescent="0.2">
      <c r="A6" s="132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1"/>
        <v>X</v>
      </c>
      <c r="G6" s="83">
        <v>2</v>
      </c>
      <c r="H6" s="84" t="s">
        <v>17</v>
      </c>
      <c r="I6" s="85">
        <v>2</v>
      </c>
      <c r="J6" s="127" t="s">
        <v>25</v>
      </c>
      <c r="K6" s="130" t="str">
        <f t="shared" si="0"/>
        <v/>
      </c>
      <c r="L6" s="118"/>
      <c r="M6" s="149" t="s">
        <v>17</v>
      </c>
      <c r="N6" s="94"/>
      <c r="O6" s="118">
        <f t="shared" si="2"/>
        <v>0</v>
      </c>
      <c r="P6" s="204">
        <f t="shared" si="3"/>
        <v>0</v>
      </c>
      <c r="Q6" s="69">
        <f t="shared" si="4"/>
        <v>0</v>
      </c>
      <c r="R6" s="68" t="s">
        <v>19</v>
      </c>
      <c r="S6" s="23" t="s">
        <v>20</v>
      </c>
      <c r="T6" s="22"/>
      <c r="U6" s="6"/>
      <c r="V6" s="6"/>
      <c r="W6" s="104"/>
    </row>
    <row r="7" spans="1:26" ht="12" customHeight="1" x14ac:dyDescent="0.2">
      <c r="A7" s="132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 t="str">
        <f t="shared" si="1"/>
        <v>X</v>
      </c>
      <c r="G7" s="83"/>
      <c r="H7" s="84" t="s">
        <v>17</v>
      </c>
      <c r="I7" s="85"/>
      <c r="J7" s="127" t="s">
        <v>25</v>
      </c>
      <c r="K7" s="130" t="str">
        <f t="shared" si="0"/>
        <v/>
      </c>
      <c r="L7" s="118"/>
      <c r="M7" s="149" t="s">
        <v>17</v>
      </c>
      <c r="N7" s="94"/>
      <c r="O7" s="118">
        <f t="shared" si="2"/>
        <v>0</v>
      </c>
      <c r="P7" s="204">
        <f t="shared" si="3"/>
        <v>0</v>
      </c>
      <c r="Q7" s="69">
        <f t="shared" si="4"/>
        <v>0</v>
      </c>
      <c r="R7" s="68" t="s">
        <v>19</v>
      </c>
      <c r="S7" s="23" t="s">
        <v>20</v>
      </c>
      <c r="T7" s="22"/>
      <c r="U7" s="6"/>
      <c r="V7" s="6"/>
      <c r="W7" s="104"/>
      <c r="X7" s="61" t="s">
        <v>31</v>
      </c>
    </row>
    <row r="8" spans="1:26" ht="12" customHeight="1" x14ac:dyDescent="0.2">
      <c r="A8" s="132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1"/>
        <v>X</v>
      </c>
      <c r="G8" s="83"/>
      <c r="H8" s="84" t="s">
        <v>17</v>
      </c>
      <c r="I8" s="85"/>
      <c r="J8" s="128" t="s">
        <v>18</v>
      </c>
      <c r="K8" s="131" t="str">
        <f t="shared" si="0"/>
        <v/>
      </c>
      <c r="L8" s="119"/>
      <c r="M8" s="43" t="s">
        <v>17</v>
      </c>
      <c r="N8" s="111"/>
      <c r="O8" s="119">
        <f t="shared" si="2"/>
        <v>0</v>
      </c>
      <c r="P8" s="205">
        <f t="shared" si="3"/>
        <v>0</v>
      </c>
      <c r="Q8" s="69">
        <f t="shared" si="4"/>
        <v>0</v>
      </c>
      <c r="R8" s="68" t="s">
        <v>19</v>
      </c>
      <c r="S8" s="23" t="s">
        <v>20</v>
      </c>
      <c r="T8" s="22"/>
      <c r="U8" s="6"/>
      <c r="V8" s="6"/>
      <c r="W8" s="104"/>
      <c r="X8" s="62" t="s">
        <v>33</v>
      </c>
    </row>
    <row r="9" spans="1:26" ht="12" customHeight="1" x14ac:dyDescent="0.2">
      <c r="A9" s="52" t="s">
        <v>34</v>
      </c>
      <c r="B9" s="40"/>
      <c r="C9" s="115"/>
      <c r="D9" s="115"/>
      <c r="E9" s="40"/>
      <c r="F9" s="115"/>
      <c r="G9" s="76"/>
      <c r="H9" s="115"/>
      <c r="I9" s="76"/>
      <c r="J9" s="103"/>
      <c r="K9" s="22"/>
      <c r="L9" s="90"/>
      <c r="M9" s="90"/>
      <c r="N9" s="90"/>
      <c r="O9" s="149"/>
      <c r="P9" s="204"/>
      <c r="Q9" s="71"/>
      <c r="R9" s="31"/>
      <c r="S9" s="104"/>
      <c r="T9" s="11" t="s">
        <v>35</v>
      </c>
      <c r="U9" s="12"/>
      <c r="V9" s="12"/>
      <c r="W9" s="47"/>
      <c r="X9" s="61" t="s">
        <v>36</v>
      </c>
    </row>
    <row r="10" spans="1:26" ht="12" customHeight="1" x14ac:dyDescent="0.2">
      <c r="A10" s="132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 t="str">
        <f t="shared" si="1"/>
        <v>X</v>
      </c>
      <c r="G10" s="83"/>
      <c r="H10" s="84" t="s">
        <v>17</v>
      </c>
      <c r="I10" s="85"/>
      <c r="J10" s="104" t="s">
        <v>25</v>
      </c>
      <c r="K10" s="129">
        <f t="shared" ref="K10:K15" si="5">IF(AND(L10="",N10=""),"",IF(L10&gt;N10,1,IF(L10=N10,"X",2)))</f>
        <v>2</v>
      </c>
      <c r="L10" s="117">
        <v>0</v>
      </c>
      <c r="M10" s="90" t="s">
        <v>17</v>
      </c>
      <c r="N10" s="92">
        <v>1</v>
      </c>
      <c r="O10" s="117">
        <f t="shared" si="2"/>
        <v>0</v>
      </c>
      <c r="P10" s="203">
        <f t="shared" si="3"/>
        <v>1</v>
      </c>
      <c r="Q10" s="69">
        <f t="shared" ref="Q10:Q15" si="6">IF(AND(L10="",N10=""),0,SUM(O10:P10))</f>
        <v>1</v>
      </c>
      <c r="R10" s="69" t="s">
        <v>19</v>
      </c>
      <c r="S10" s="23" t="s">
        <v>20</v>
      </c>
      <c r="T10" s="55"/>
      <c r="U10" s="58"/>
      <c r="V10" s="72" t="s">
        <v>19</v>
      </c>
      <c r="W10" s="23" t="s">
        <v>20</v>
      </c>
    </row>
    <row r="11" spans="1:26" ht="12" customHeight="1" x14ac:dyDescent="0.2">
      <c r="A11" s="132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 t="str">
        <f t="shared" si="1"/>
        <v>X</v>
      </c>
      <c r="G11" s="83"/>
      <c r="H11" s="84" t="s">
        <v>17</v>
      </c>
      <c r="I11" s="85"/>
      <c r="J11" s="104" t="s">
        <v>18</v>
      </c>
      <c r="K11" s="130">
        <f t="shared" si="5"/>
        <v>1</v>
      </c>
      <c r="L11" s="118">
        <v>1</v>
      </c>
      <c r="M11" s="149" t="s">
        <v>17</v>
      </c>
      <c r="N11" s="94">
        <v>0</v>
      </c>
      <c r="O11" s="118">
        <f t="shared" si="2"/>
        <v>0</v>
      </c>
      <c r="P11" s="204">
        <f t="shared" si="3"/>
        <v>1</v>
      </c>
      <c r="Q11" s="69">
        <f t="shared" si="6"/>
        <v>1</v>
      </c>
      <c r="R11" s="68" t="s">
        <v>19</v>
      </c>
      <c r="S11" s="23" t="s">
        <v>20</v>
      </c>
      <c r="T11" s="55"/>
      <c r="U11" s="58"/>
      <c r="V11" s="73" t="s">
        <v>19</v>
      </c>
      <c r="W11" s="23" t="s">
        <v>20</v>
      </c>
      <c r="X11" s="18" t="s">
        <v>43</v>
      </c>
    </row>
    <row r="12" spans="1:26" ht="12" customHeight="1" x14ac:dyDescent="0.2">
      <c r="A12" s="132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1"/>
        <v>X</v>
      </c>
      <c r="G12" s="83"/>
      <c r="H12" s="84" t="s">
        <v>17</v>
      </c>
      <c r="I12" s="85"/>
      <c r="J12" s="104" t="s">
        <v>25</v>
      </c>
      <c r="K12" s="130" t="str">
        <f t="shared" si="5"/>
        <v/>
      </c>
      <c r="L12" s="118"/>
      <c r="M12" s="149" t="s">
        <v>17</v>
      </c>
      <c r="N12" s="94"/>
      <c r="O12" s="118">
        <f t="shared" si="2"/>
        <v>0</v>
      </c>
      <c r="P12" s="204">
        <f t="shared" si="3"/>
        <v>0</v>
      </c>
      <c r="Q12" s="69">
        <f t="shared" si="6"/>
        <v>0</v>
      </c>
      <c r="R12" s="68" t="s">
        <v>19</v>
      </c>
      <c r="S12" s="23" t="s">
        <v>20</v>
      </c>
      <c r="X12" s="59" t="s">
        <v>45</v>
      </c>
    </row>
    <row r="13" spans="1:26" ht="12" customHeight="1" x14ac:dyDescent="0.2">
      <c r="A13" s="132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 t="str">
        <f t="shared" si="1"/>
        <v>X</v>
      </c>
      <c r="G13" s="83"/>
      <c r="H13" s="84" t="s">
        <v>17</v>
      </c>
      <c r="I13" s="85"/>
      <c r="J13" s="104" t="s">
        <v>18</v>
      </c>
      <c r="K13" s="130" t="str">
        <f t="shared" si="5"/>
        <v/>
      </c>
      <c r="L13" s="118"/>
      <c r="M13" s="149" t="s">
        <v>17</v>
      </c>
      <c r="N13" s="94"/>
      <c r="O13" s="118">
        <f t="shared" si="2"/>
        <v>0</v>
      </c>
      <c r="P13" s="204">
        <f t="shared" si="3"/>
        <v>0</v>
      </c>
      <c r="Q13" s="69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4"/>
      <c r="X13" s="59" t="s">
        <v>47</v>
      </c>
    </row>
    <row r="14" spans="1:26" ht="12" customHeight="1" x14ac:dyDescent="0.2">
      <c r="A14" s="132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 t="str">
        <f t="shared" si="1"/>
        <v>X</v>
      </c>
      <c r="G14" s="83"/>
      <c r="H14" s="84" t="s">
        <v>17</v>
      </c>
      <c r="I14" s="85"/>
      <c r="J14" s="104" t="s">
        <v>25</v>
      </c>
      <c r="K14" s="130" t="str">
        <f t="shared" si="5"/>
        <v/>
      </c>
      <c r="L14" s="118"/>
      <c r="M14" s="149" t="s">
        <v>17</v>
      </c>
      <c r="N14" s="94"/>
      <c r="O14" s="118">
        <f t="shared" si="2"/>
        <v>0</v>
      </c>
      <c r="P14" s="204">
        <f t="shared" si="3"/>
        <v>0</v>
      </c>
      <c r="Q14" s="69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4"/>
      <c r="X14" s="59" t="s">
        <v>49</v>
      </c>
    </row>
    <row r="15" spans="1:26" ht="12" customHeight="1" x14ac:dyDescent="0.2">
      <c r="A15" s="132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 t="str">
        <f t="shared" si="1"/>
        <v>X</v>
      </c>
      <c r="G15" s="83"/>
      <c r="H15" s="84" t="s">
        <v>17</v>
      </c>
      <c r="I15" s="85"/>
      <c r="J15" s="104" t="s">
        <v>25</v>
      </c>
      <c r="K15" s="131" t="str">
        <f t="shared" si="5"/>
        <v/>
      </c>
      <c r="L15" s="119"/>
      <c r="M15" s="43" t="s">
        <v>17</v>
      </c>
      <c r="N15" s="111"/>
      <c r="O15" s="119">
        <f t="shared" si="2"/>
        <v>0</v>
      </c>
      <c r="P15" s="205">
        <f t="shared" si="3"/>
        <v>0</v>
      </c>
      <c r="Q15" s="69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4"/>
    </row>
    <row r="16" spans="1:26" ht="12" customHeight="1" x14ac:dyDescent="0.2">
      <c r="A16" s="52" t="s">
        <v>51</v>
      </c>
      <c r="B16" s="40"/>
      <c r="C16" s="115"/>
      <c r="D16" s="115"/>
      <c r="E16" s="40"/>
      <c r="F16" s="115"/>
      <c r="G16" s="76"/>
      <c r="H16" s="115"/>
      <c r="I16" s="76"/>
      <c r="J16" s="103"/>
      <c r="K16" s="22"/>
      <c r="L16" s="90"/>
      <c r="M16" s="90"/>
      <c r="N16" s="90"/>
      <c r="O16" s="149"/>
      <c r="P16" s="204"/>
      <c r="Q16" s="71"/>
      <c r="R16" s="31"/>
      <c r="S16" s="104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2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1"/>
        <v>X</v>
      </c>
      <c r="G17" s="83"/>
      <c r="H17" s="84" t="s">
        <v>17</v>
      </c>
      <c r="I17" s="85"/>
      <c r="J17" s="104" t="s">
        <v>18</v>
      </c>
      <c r="K17" s="129" t="str">
        <f t="shared" ref="K17:K22" si="7">IF(AND(L17="",N17=""),"",IF(L17&gt;N17,1,IF(L17=N17,"X",2)))</f>
        <v>X</v>
      </c>
      <c r="L17" s="117">
        <v>1</v>
      </c>
      <c r="M17" s="90" t="s">
        <v>17</v>
      </c>
      <c r="N17" s="92">
        <v>1</v>
      </c>
      <c r="O17" s="117">
        <f t="shared" si="2"/>
        <v>3</v>
      </c>
      <c r="P17" s="203">
        <f t="shared" si="3"/>
        <v>0</v>
      </c>
      <c r="Q17" s="69">
        <f t="shared" ref="Q17:Q22" si="8">IF(AND(L17="",N17=""),0,SUM(O17:P17))</f>
        <v>3</v>
      </c>
      <c r="R17" s="69" t="s">
        <v>19</v>
      </c>
      <c r="S17" s="23" t="s">
        <v>20</v>
      </c>
      <c r="T17" s="55"/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2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 t="str">
        <f t="shared" si="1"/>
        <v>X</v>
      </c>
      <c r="G18" s="83"/>
      <c r="H18" s="84" t="s">
        <v>17</v>
      </c>
      <c r="I18" s="85"/>
      <c r="J18" s="104" t="s">
        <v>25</v>
      </c>
      <c r="K18" s="130">
        <f t="shared" si="7"/>
        <v>2</v>
      </c>
      <c r="L18" s="118">
        <v>1</v>
      </c>
      <c r="M18" s="149" t="s">
        <v>17</v>
      </c>
      <c r="N18" s="94">
        <v>3</v>
      </c>
      <c r="O18" s="118">
        <f t="shared" si="2"/>
        <v>0</v>
      </c>
      <c r="P18" s="204">
        <f t="shared" si="3"/>
        <v>0</v>
      </c>
      <c r="Q18" s="69">
        <f t="shared" si="8"/>
        <v>0</v>
      </c>
      <c r="R18" s="68" t="s">
        <v>19</v>
      </c>
      <c r="S18" s="23" t="s">
        <v>20</v>
      </c>
      <c r="T18" s="55"/>
      <c r="U18" s="58"/>
      <c r="V18" s="73" t="s">
        <v>19</v>
      </c>
      <c r="W18" s="23" t="s">
        <v>20</v>
      </c>
    </row>
    <row r="19" spans="1:24" ht="12" customHeight="1" x14ac:dyDescent="0.2">
      <c r="A19" s="132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 t="str">
        <f t="shared" si="1"/>
        <v>X</v>
      </c>
      <c r="G19" s="83"/>
      <c r="H19" s="84" t="s">
        <v>17</v>
      </c>
      <c r="I19" s="85"/>
      <c r="J19" s="104" t="s">
        <v>25</v>
      </c>
      <c r="K19" s="130" t="str">
        <f t="shared" si="7"/>
        <v/>
      </c>
      <c r="L19" s="118"/>
      <c r="M19" s="149" t="s">
        <v>17</v>
      </c>
      <c r="N19" s="94"/>
      <c r="O19" s="118">
        <f t="shared" si="2"/>
        <v>0</v>
      </c>
      <c r="P19" s="204">
        <f t="shared" si="3"/>
        <v>0</v>
      </c>
      <c r="Q19" s="69">
        <f t="shared" si="8"/>
        <v>0</v>
      </c>
      <c r="R19" s="68" t="s">
        <v>19</v>
      </c>
      <c r="S19" s="23" t="s">
        <v>20</v>
      </c>
      <c r="X19" s="107" t="s">
        <v>62</v>
      </c>
    </row>
    <row r="20" spans="1:24" ht="12" customHeight="1" x14ac:dyDescent="0.2">
      <c r="A20" s="132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 t="str">
        <f t="shared" si="1"/>
        <v>X</v>
      </c>
      <c r="G20" s="83"/>
      <c r="H20" s="84" t="s">
        <v>17</v>
      </c>
      <c r="I20" s="85"/>
      <c r="J20" s="104" t="s">
        <v>18</v>
      </c>
      <c r="K20" s="130" t="str">
        <f t="shared" si="7"/>
        <v/>
      </c>
      <c r="L20" s="118"/>
      <c r="M20" s="149" t="s">
        <v>17</v>
      </c>
      <c r="N20" s="94"/>
      <c r="O20" s="118">
        <f t="shared" si="2"/>
        <v>0</v>
      </c>
      <c r="P20" s="204">
        <f t="shared" si="3"/>
        <v>0</v>
      </c>
      <c r="Q20" s="69">
        <f t="shared" si="8"/>
        <v>0</v>
      </c>
      <c r="R20" s="68" t="s">
        <v>19</v>
      </c>
      <c r="S20" s="23" t="s">
        <v>20</v>
      </c>
      <c r="T20" s="22"/>
      <c r="U20" s="6"/>
      <c r="V20" s="6"/>
      <c r="W20" s="104"/>
      <c r="X20" s="107" t="s">
        <v>64</v>
      </c>
    </row>
    <row r="21" spans="1:24" ht="12" customHeight="1" x14ac:dyDescent="0.2">
      <c r="A21" s="132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 t="str">
        <f t="shared" si="1"/>
        <v>X</v>
      </c>
      <c r="G21" s="83"/>
      <c r="H21" s="84" t="s">
        <v>17</v>
      </c>
      <c r="I21" s="85"/>
      <c r="J21" s="104" t="s">
        <v>25</v>
      </c>
      <c r="K21" s="130" t="str">
        <f t="shared" si="7"/>
        <v/>
      </c>
      <c r="L21" s="118"/>
      <c r="M21" s="149" t="s">
        <v>17</v>
      </c>
      <c r="N21" s="94"/>
      <c r="O21" s="118">
        <f t="shared" si="2"/>
        <v>0</v>
      </c>
      <c r="P21" s="204">
        <f t="shared" si="3"/>
        <v>0</v>
      </c>
      <c r="Q21" s="69">
        <f t="shared" si="8"/>
        <v>0</v>
      </c>
      <c r="R21" s="68" t="s">
        <v>19</v>
      </c>
      <c r="S21" s="23" t="s">
        <v>20</v>
      </c>
      <c r="T21" s="22"/>
      <c r="U21" s="6"/>
      <c r="V21" s="6"/>
      <c r="W21" s="104"/>
      <c r="X21" s="107" t="s">
        <v>66</v>
      </c>
    </row>
    <row r="22" spans="1:24" ht="12" customHeight="1" x14ac:dyDescent="0.2">
      <c r="A22" s="132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 t="str">
        <f t="shared" si="1"/>
        <v>X</v>
      </c>
      <c r="G22" s="83"/>
      <c r="H22" s="84" t="s">
        <v>17</v>
      </c>
      <c r="I22" s="85"/>
      <c r="J22" s="104" t="s">
        <v>25</v>
      </c>
      <c r="K22" s="131" t="str">
        <f t="shared" si="7"/>
        <v/>
      </c>
      <c r="L22" s="119"/>
      <c r="M22" s="43" t="s">
        <v>17</v>
      </c>
      <c r="N22" s="111"/>
      <c r="O22" s="119">
        <f t="shared" si="2"/>
        <v>0</v>
      </c>
      <c r="P22" s="205">
        <f t="shared" si="3"/>
        <v>0</v>
      </c>
      <c r="Q22" s="69">
        <f t="shared" si="8"/>
        <v>0</v>
      </c>
      <c r="R22" s="68" t="s">
        <v>19</v>
      </c>
      <c r="S22" s="23" t="s">
        <v>20</v>
      </c>
      <c r="T22" s="22"/>
      <c r="U22" s="6"/>
      <c r="V22" s="6"/>
      <c r="W22" s="104"/>
    </row>
    <row r="23" spans="1:24" ht="12" customHeight="1" x14ac:dyDescent="0.2">
      <c r="A23" s="52" t="s">
        <v>68</v>
      </c>
      <c r="B23" s="40"/>
      <c r="C23" s="115"/>
      <c r="D23" s="115"/>
      <c r="E23" s="40"/>
      <c r="F23" s="115"/>
      <c r="G23" s="76"/>
      <c r="H23" s="115"/>
      <c r="I23" s="76"/>
      <c r="J23" s="103"/>
      <c r="K23" s="22"/>
      <c r="L23" s="138"/>
      <c r="M23" s="138"/>
      <c r="N23" s="138"/>
      <c r="O23" s="149"/>
      <c r="P23" s="204"/>
      <c r="Q23" s="71"/>
      <c r="R23" s="31"/>
      <c r="S23" s="104"/>
      <c r="T23" s="11" t="s">
        <v>69</v>
      </c>
      <c r="U23" s="12"/>
      <c r="V23" s="12"/>
      <c r="W23" s="47"/>
      <c r="X23" s="112" t="s">
        <v>70</v>
      </c>
    </row>
    <row r="24" spans="1:24" ht="12" customHeight="1" x14ac:dyDescent="0.2">
      <c r="A24" s="132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 t="str">
        <f t="shared" si="1"/>
        <v>X</v>
      </c>
      <c r="G24" s="83"/>
      <c r="H24" s="84" t="s">
        <v>17</v>
      </c>
      <c r="I24" s="85"/>
      <c r="J24" s="126" t="s">
        <v>25</v>
      </c>
      <c r="K24" s="129" t="str">
        <f t="shared" ref="K24:K29" si="9">IF(AND(L24="",N24=""),"",IF(L24&gt;N24,1,IF(L24=N24,"X",2)))</f>
        <v/>
      </c>
      <c r="L24" s="117"/>
      <c r="M24" s="90" t="s">
        <v>17</v>
      </c>
      <c r="N24" s="92"/>
      <c r="O24" s="117">
        <f t="shared" si="2"/>
        <v>0</v>
      </c>
      <c r="P24" s="203">
        <f t="shared" si="3"/>
        <v>0</v>
      </c>
      <c r="Q24" s="69">
        <f t="shared" ref="Q24:Q29" si="10">IF(AND(L24="",N24=""),0,SUM(O24:P24))</f>
        <v>0</v>
      </c>
      <c r="R24" s="69" t="s">
        <v>19</v>
      </c>
      <c r="S24" s="23" t="s">
        <v>20</v>
      </c>
      <c r="T24" s="55"/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2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 t="str">
        <f t="shared" si="1"/>
        <v>X</v>
      </c>
      <c r="G25" s="83"/>
      <c r="H25" s="84" t="s">
        <v>17</v>
      </c>
      <c r="I25" s="85"/>
      <c r="J25" s="127" t="s">
        <v>18</v>
      </c>
      <c r="K25" s="130" t="str">
        <f t="shared" si="9"/>
        <v/>
      </c>
      <c r="L25" s="118"/>
      <c r="M25" s="149" t="s">
        <v>17</v>
      </c>
      <c r="N25" s="94"/>
      <c r="O25" s="118">
        <f t="shared" si="2"/>
        <v>0</v>
      </c>
      <c r="P25" s="204">
        <f t="shared" si="3"/>
        <v>0</v>
      </c>
      <c r="Q25" s="69">
        <f t="shared" si="10"/>
        <v>0</v>
      </c>
      <c r="R25" s="68" t="s">
        <v>19</v>
      </c>
      <c r="S25" s="23" t="s">
        <v>20</v>
      </c>
      <c r="T25" s="55"/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2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1"/>
        <v>X</v>
      </c>
      <c r="G26" s="83"/>
      <c r="H26" s="84" t="s">
        <v>17</v>
      </c>
      <c r="I26" s="85"/>
      <c r="J26" s="127" t="s">
        <v>25</v>
      </c>
      <c r="K26" s="130" t="str">
        <f t="shared" si="9"/>
        <v/>
      </c>
      <c r="L26" s="118"/>
      <c r="M26" s="149" t="s">
        <v>17</v>
      </c>
      <c r="N26" s="94"/>
      <c r="O26" s="118">
        <f t="shared" si="2"/>
        <v>0</v>
      </c>
      <c r="P26" s="204">
        <f t="shared" si="3"/>
        <v>0</v>
      </c>
      <c r="Q26" s="69">
        <f t="shared" si="10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2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 t="str">
        <f t="shared" si="1"/>
        <v>X</v>
      </c>
      <c r="G27" s="83"/>
      <c r="H27" s="84" t="s">
        <v>17</v>
      </c>
      <c r="I27" s="85"/>
      <c r="J27" s="127" t="s">
        <v>18</v>
      </c>
      <c r="K27" s="130" t="str">
        <f t="shared" si="9"/>
        <v/>
      </c>
      <c r="L27" s="118"/>
      <c r="M27" s="149" t="s">
        <v>17</v>
      </c>
      <c r="N27" s="94"/>
      <c r="O27" s="118">
        <f t="shared" si="2"/>
        <v>0</v>
      </c>
      <c r="P27" s="204">
        <f t="shared" si="3"/>
        <v>0</v>
      </c>
      <c r="Q27" s="69">
        <f t="shared" si="10"/>
        <v>0</v>
      </c>
      <c r="R27" s="68" t="s">
        <v>19</v>
      </c>
      <c r="S27" s="23" t="s">
        <v>20</v>
      </c>
      <c r="T27" s="22"/>
      <c r="U27" s="6"/>
      <c r="V27" s="6"/>
      <c r="W27" s="104"/>
      <c r="X27" s="17"/>
    </row>
    <row r="28" spans="1:24" ht="12" customHeight="1" x14ac:dyDescent="0.2">
      <c r="A28" s="132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 t="str">
        <f t="shared" si="1"/>
        <v>X</v>
      </c>
      <c r="G28" s="83"/>
      <c r="H28" s="84" t="s">
        <v>17</v>
      </c>
      <c r="I28" s="85"/>
      <c r="J28" s="127" t="s">
        <v>18</v>
      </c>
      <c r="K28" s="130" t="str">
        <f t="shared" si="9"/>
        <v/>
      </c>
      <c r="L28" s="118"/>
      <c r="M28" s="149" t="s">
        <v>17</v>
      </c>
      <c r="N28" s="94"/>
      <c r="O28" s="118">
        <f t="shared" si="2"/>
        <v>0</v>
      </c>
      <c r="P28" s="204">
        <f t="shared" si="3"/>
        <v>0</v>
      </c>
      <c r="Q28" s="69">
        <f t="shared" si="10"/>
        <v>0</v>
      </c>
      <c r="R28" s="68" t="s">
        <v>19</v>
      </c>
      <c r="S28" s="23" t="s">
        <v>20</v>
      </c>
      <c r="T28" s="22"/>
      <c r="U28" s="6"/>
      <c r="V28" s="6"/>
      <c r="W28" s="104"/>
      <c r="X28" s="42" t="s">
        <v>83</v>
      </c>
    </row>
    <row r="29" spans="1:24" ht="12" customHeight="1" x14ac:dyDescent="0.2">
      <c r="A29" s="133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 t="str">
        <f t="shared" si="1"/>
        <v>X</v>
      </c>
      <c r="G29" s="83"/>
      <c r="H29" s="84" t="s">
        <v>17</v>
      </c>
      <c r="I29" s="85"/>
      <c r="J29" s="128" t="s">
        <v>25</v>
      </c>
      <c r="K29" s="131" t="str">
        <f t="shared" si="9"/>
        <v/>
      </c>
      <c r="L29" s="119"/>
      <c r="M29" s="43" t="s">
        <v>17</v>
      </c>
      <c r="N29" s="111"/>
      <c r="O29" s="119">
        <f t="shared" si="2"/>
        <v>0</v>
      </c>
      <c r="P29" s="205">
        <f t="shared" si="3"/>
        <v>0</v>
      </c>
      <c r="Q29" s="69">
        <f t="shared" si="10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14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8"/>
      <c r="D30" s="138"/>
      <c r="E30" s="22"/>
      <c r="F30" s="138"/>
      <c r="G30" s="77"/>
      <c r="H30" s="138"/>
      <c r="I30" s="77"/>
      <c r="J30" s="104"/>
      <c r="K30" s="22"/>
      <c r="L30" s="22"/>
      <c r="M30" s="22"/>
      <c r="N30" s="22"/>
      <c r="O30" s="22"/>
      <c r="P30" s="22"/>
      <c r="Q30" s="31"/>
      <c r="R30" s="31"/>
      <c r="S30" s="104"/>
      <c r="T30" s="22"/>
      <c r="U30" s="6"/>
      <c r="V30" s="6"/>
      <c r="W30" s="104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8"/>
      <c r="G31" s="77"/>
      <c r="H31" s="138"/>
      <c r="I31" s="77"/>
      <c r="J31" s="104"/>
      <c r="K31" s="22"/>
      <c r="L31" s="22"/>
      <c r="M31" s="22"/>
      <c r="N31" s="22"/>
      <c r="O31" s="22"/>
      <c r="P31" s="22"/>
      <c r="Q31" s="31"/>
      <c r="R31" s="31"/>
      <c r="S31" s="104"/>
      <c r="T31" s="11" t="s">
        <v>39</v>
      </c>
      <c r="U31" s="33"/>
      <c r="V31" s="6"/>
      <c r="W31" s="104"/>
    </row>
    <row r="32" spans="1:24" ht="12" customHeight="1" x14ac:dyDescent="0.2">
      <c r="A32" s="134">
        <v>25</v>
      </c>
      <c r="B32" s="22" t="s">
        <v>14</v>
      </c>
      <c r="C32" s="8">
        <v>41081</v>
      </c>
      <c r="D32" s="9" t="s">
        <v>23</v>
      </c>
      <c r="E32" s="22" t="s">
        <v>90</v>
      </c>
      <c r="F32" s="90"/>
      <c r="G32" s="110"/>
      <c r="H32" s="117"/>
      <c r="I32" s="110" t="s">
        <v>91</v>
      </c>
      <c r="J32" s="108"/>
      <c r="K32" s="106"/>
      <c r="L32" s="117"/>
      <c r="M32" s="90" t="s">
        <v>17</v>
      </c>
      <c r="N32" s="92"/>
      <c r="O32" s="39"/>
      <c r="P32" s="39"/>
      <c r="Q32" s="35"/>
      <c r="R32" s="31"/>
      <c r="S32" s="15"/>
      <c r="T32" s="55"/>
      <c r="U32" s="57"/>
      <c r="V32" s="70" t="s">
        <v>19</v>
      </c>
      <c r="W32" s="108" t="s">
        <v>92</v>
      </c>
      <c r="X32" s="59" t="s">
        <v>93</v>
      </c>
    </row>
    <row r="33" spans="1:24" ht="12" customHeight="1" x14ac:dyDescent="0.2">
      <c r="A33" s="134">
        <v>26</v>
      </c>
      <c r="B33" s="22" t="s">
        <v>54</v>
      </c>
      <c r="C33" s="8">
        <v>41082</v>
      </c>
      <c r="D33" s="9" t="s">
        <v>23</v>
      </c>
      <c r="E33" s="22" t="s">
        <v>94</v>
      </c>
      <c r="F33" s="138"/>
      <c r="G33" s="77"/>
      <c r="H33" s="118"/>
      <c r="I33" s="77" t="s">
        <v>91</v>
      </c>
      <c r="J33" s="15"/>
      <c r="K33" s="22"/>
      <c r="L33" s="118"/>
      <c r="M33" s="138" t="s">
        <v>17</v>
      </c>
      <c r="N33" s="94"/>
      <c r="O33" s="39"/>
      <c r="P33" s="39"/>
      <c r="Q33" s="35"/>
      <c r="R33" s="31"/>
      <c r="S33" s="15"/>
      <c r="T33" s="55"/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4">
        <v>27</v>
      </c>
      <c r="B34" s="22" t="s">
        <v>71</v>
      </c>
      <c r="C34" s="8">
        <v>41083</v>
      </c>
      <c r="D34" s="9" t="s">
        <v>23</v>
      </c>
      <c r="E34" s="22" t="s">
        <v>96</v>
      </c>
      <c r="F34" s="138"/>
      <c r="G34" s="77"/>
      <c r="H34" s="118"/>
      <c r="I34" s="77" t="s">
        <v>91</v>
      </c>
      <c r="J34" s="15"/>
      <c r="K34" s="22"/>
      <c r="L34" s="118"/>
      <c r="M34" s="138" t="s">
        <v>17</v>
      </c>
      <c r="N34" s="94"/>
      <c r="O34" s="39"/>
      <c r="P34" s="39"/>
      <c r="Q34" s="35"/>
      <c r="R34" s="31"/>
      <c r="S34" s="15"/>
      <c r="T34" s="55"/>
      <c r="U34" s="57"/>
      <c r="V34" s="68" t="s">
        <v>19</v>
      </c>
      <c r="W34" s="109" t="s">
        <v>92</v>
      </c>
      <c r="X34" s="42" t="s">
        <v>97</v>
      </c>
    </row>
    <row r="35" spans="1:24" ht="12" customHeight="1" x14ac:dyDescent="0.2">
      <c r="A35" s="135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6"/>
      <c r="H35" s="119"/>
      <c r="I35" s="136" t="s">
        <v>91</v>
      </c>
      <c r="J35" s="109"/>
      <c r="K35" s="25"/>
      <c r="L35" s="119"/>
      <c r="M35" s="43" t="s">
        <v>17</v>
      </c>
      <c r="N35" s="111"/>
      <c r="O35" s="39"/>
      <c r="P35" s="39"/>
      <c r="Q35" s="39"/>
      <c r="R35" s="22"/>
      <c r="S35" s="22"/>
      <c r="T35" s="54"/>
      <c r="U35" s="57"/>
      <c r="V35" s="68" t="s">
        <v>19</v>
      </c>
      <c r="W35" s="109" t="s">
        <v>92</v>
      </c>
      <c r="X35" s="42" t="s">
        <v>99</v>
      </c>
    </row>
    <row r="36" spans="1:24" ht="12" customHeight="1" x14ac:dyDescent="0.2">
      <c r="A36" s="29"/>
      <c r="B36" s="22"/>
      <c r="C36" s="138"/>
      <c r="D36" s="138"/>
      <c r="E36" s="22"/>
      <c r="F36" s="138"/>
      <c r="G36" s="77"/>
      <c r="H36" s="138"/>
      <c r="I36" s="77"/>
      <c r="J36" s="104"/>
      <c r="K36" s="22"/>
      <c r="L36" s="22"/>
      <c r="M36" s="138"/>
      <c r="N36" s="22"/>
      <c r="O36" s="22"/>
      <c r="P36" s="22"/>
      <c r="Q36" s="31"/>
      <c r="R36" s="31"/>
      <c r="S36" s="104"/>
      <c r="T36" s="22"/>
      <c r="U36" s="6"/>
      <c r="V36" s="6"/>
      <c r="W36" s="104"/>
    </row>
    <row r="37" spans="1:24" ht="12" customHeight="1" x14ac:dyDescent="0.2">
      <c r="A37" s="49" t="s">
        <v>100</v>
      </c>
      <c r="B37" s="50"/>
      <c r="C37" s="43"/>
      <c r="D37" s="43"/>
      <c r="E37" s="25"/>
      <c r="F37" s="138"/>
      <c r="G37" s="77"/>
      <c r="H37" s="138"/>
      <c r="I37" s="77"/>
      <c r="J37" s="101"/>
      <c r="K37" s="22"/>
      <c r="L37" s="22"/>
      <c r="M37" s="138"/>
      <c r="N37" s="22"/>
      <c r="O37" s="22"/>
      <c r="P37" s="22"/>
      <c r="Q37" s="31"/>
      <c r="R37" s="31"/>
      <c r="S37" s="104"/>
      <c r="T37" s="11" t="s">
        <v>101</v>
      </c>
      <c r="U37" s="6"/>
      <c r="V37" s="6"/>
      <c r="W37" s="104"/>
    </row>
    <row r="38" spans="1:24" ht="12" customHeight="1" x14ac:dyDescent="0.2">
      <c r="A38" s="132">
        <v>29</v>
      </c>
      <c r="B38" s="22" t="s">
        <v>71</v>
      </c>
      <c r="C38" s="8">
        <v>41087</v>
      </c>
      <c r="D38" s="9" t="s">
        <v>23</v>
      </c>
      <c r="E38" s="22" t="s">
        <v>102</v>
      </c>
      <c r="F38" s="90"/>
      <c r="G38" s="90"/>
      <c r="H38" s="117"/>
      <c r="I38" s="110" t="s">
        <v>91</v>
      </c>
      <c r="J38" s="108"/>
      <c r="K38" s="86"/>
      <c r="L38" s="117"/>
      <c r="M38" s="90" t="s">
        <v>17</v>
      </c>
      <c r="N38" s="92"/>
      <c r="O38" s="39"/>
      <c r="P38" s="39"/>
      <c r="Q38" s="35"/>
      <c r="R38" s="31"/>
      <c r="S38" s="15"/>
      <c r="T38" s="55"/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3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19"/>
      <c r="I39" s="136" t="s">
        <v>91</v>
      </c>
      <c r="J39" s="109"/>
      <c r="K39" s="87"/>
      <c r="L39" s="119"/>
      <c r="M39" s="43" t="s">
        <v>17</v>
      </c>
      <c r="N39" s="111"/>
      <c r="O39" s="39"/>
      <c r="P39" s="39"/>
      <c r="Q39" s="39"/>
      <c r="R39" s="22"/>
      <c r="S39" s="15"/>
      <c r="T39" s="55"/>
      <c r="U39" s="57"/>
      <c r="V39" s="68" t="s">
        <v>19</v>
      </c>
      <c r="W39" s="109" t="s">
        <v>103</v>
      </c>
      <c r="X39" s="42" t="s">
        <v>106</v>
      </c>
    </row>
    <row r="40" spans="1:24" ht="12" customHeight="1" x14ac:dyDescent="0.2">
      <c r="A40" s="29"/>
      <c r="B40" s="22"/>
      <c r="C40" s="138"/>
      <c r="D40" s="138"/>
      <c r="E40" s="22"/>
      <c r="F40" s="138"/>
      <c r="G40" s="138"/>
      <c r="H40" s="138"/>
      <c r="I40" s="138"/>
      <c r="J40" s="104"/>
      <c r="K40" s="22"/>
      <c r="L40" s="22"/>
      <c r="M40" s="138"/>
      <c r="N40" s="22"/>
      <c r="O40" s="22"/>
      <c r="P40" s="22"/>
      <c r="Q40" s="31"/>
      <c r="R40" s="31"/>
      <c r="S40" s="104"/>
      <c r="T40" s="22"/>
      <c r="U40" s="6"/>
      <c r="V40" s="6"/>
      <c r="W40" s="104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1"/>
      <c r="K41" s="22"/>
      <c r="L41" s="22"/>
      <c r="M41" s="138"/>
      <c r="N41" s="22"/>
      <c r="O41" s="22"/>
      <c r="P41" s="22"/>
      <c r="Q41" s="31"/>
      <c r="R41" s="31"/>
      <c r="S41" s="104"/>
      <c r="T41" s="11" t="s">
        <v>108</v>
      </c>
      <c r="U41" s="6"/>
      <c r="V41" s="6"/>
      <c r="W41" s="104"/>
    </row>
    <row r="42" spans="1:24" ht="12" customHeight="1" x14ac:dyDescent="0.2">
      <c r="A42" s="133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1"/>
      <c r="J42" s="102" t="s">
        <v>25</v>
      </c>
      <c r="K42" s="98"/>
      <c r="L42" s="99"/>
      <c r="M42" s="115" t="s">
        <v>17</v>
      </c>
      <c r="N42" s="116"/>
      <c r="O42" s="39"/>
      <c r="P42" s="39"/>
      <c r="Q42" s="39"/>
      <c r="R42" s="22"/>
      <c r="S42" s="15"/>
      <c r="T42" s="55"/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8"/>
      <c r="D43" s="138"/>
      <c r="E43" s="22"/>
      <c r="F43" s="138"/>
      <c r="G43" s="77"/>
      <c r="H43" s="138"/>
      <c r="I43" s="77"/>
      <c r="J43" s="104"/>
      <c r="K43" s="22"/>
      <c r="L43" s="22"/>
      <c r="M43" s="22"/>
      <c r="N43" s="22"/>
      <c r="O43" s="22"/>
      <c r="P43" s="22"/>
      <c r="Q43" s="31"/>
      <c r="R43" s="31"/>
      <c r="S43" s="104"/>
      <c r="T43" s="22"/>
      <c r="U43" s="6"/>
      <c r="V43" s="6"/>
      <c r="W43" s="104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14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6"/>
  <sheetViews>
    <sheetView workbookViewId="0">
      <selection activeCell="M23" sqref="M23"/>
    </sheetView>
  </sheetViews>
  <sheetFormatPr defaultRowHeight="12.75" x14ac:dyDescent="0.2"/>
  <cols>
    <col min="4" max="4" width="9.85546875" bestFit="1" customWidth="1"/>
    <col min="5" max="19" width="10.140625" bestFit="1" customWidth="1"/>
  </cols>
  <sheetData>
    <row r="3" spans="2:19" x14ac:dyDescent="0.2">
      <c r="B3" s="199" t="s">
        <v>161</v>
      </c>
      <c r="C3" s="199" t="s">
        <v>11</v>
      </c>
      <c r="G3" s="201">
        <v>41067</v>
      </c>
      <c r="H3" s="201">
        <v>41068</v>
      </c>
      <c r="I3" s="201">
        <v>41069</v>
      </c>
      <c r="J3" s="201">
        <v>41070</v>
      </c>
      <c r="K3" s="201">
        <v>41071</v>
      </c>
      <c r="L3" s="201">
        <v>41072</v>
      </c>
      <c r="M3" s="201">
        <v>41073</v>
      </c>
      <c r="N3" s="201">
        <v>41074</v>
      </c>
      <c r="O3" s="201">
        <v>41075</v>
      </c>
      <c r="P3" s="201">
        <v>41076</v>
      </c>
      <c r="Q3" s="201">
        <v>41077</v>
      </c>
      <c r="R3" s="201">
        <v>41078</v>
      </c>
      <c r="S3" s="201">
        <v>41079</v>
      </c>
    </row>
    <row r="4" spans="2:19" x14ac:dyDescent="0.2">
      <c r="B4" s="200" t="s">
        <v>162</v>
      </c>
      <c r="C4" s="82">
        <f>'Daniel Sagrera'!U44</f>
        <v>16</v>
      </c>
      <c r="F4" s="200" t="s">
        <v>162</v>
      </c>
      <c r="G4">
        <v>0</v>
      </c>
      <c r="H4" s="82">
        <v>4</v>
      </c>
      <c r="I4" s="82">
        <v>10</v>
      </c>
      <c r="J4" s="82">
        <v>16</v>
      </c>
    </row>
    <row r="5" spans="2:19" x14ac:dyDescent="0.2">
      <c r="B5" s="200" t="s">
        <v>163</v>
      </c>
      <c r="C5" s="82">
        <f>'Denise Hansson'!U44</f>
        <v>12</v>
      </c>
      <c r="F5" s="200" t="s">
        <v>163</v>
      </c>
      <c r="G5">
        <v>0</v>
      </c>
      <c r="H5" s="82">
        <v>5</v>
      </c>
      <c r="I5" s="82">
        <v>9</v>
      </c>
      <c r="J5" s="82">
        <v>12</v>
      </c>
    </row>
    <row r="6" spans="2:19" x14ac:dyDescent="0.2">
      <c r="B6" s="200" t="s">
        <v>167</v>
      </c>
      <c r="C6" s="82">
        <f>'Gustav Lange'!U44</f>
        <v>18</v>
      </c>
      <c r="F6" s="200" t="s">
        <v>167</v>
      </c>
      <c r="G6">
        <v>0</v>
      </c>
      <c r="H6" s="82">
        <v>4</v>
      </c>
      <c r="I6" s="82">
        <v>8</v>
      </c>
      <c r="J6" s="82">
        <v>18</v>
      </c>
    </row>
    <row r="7" spans="2:19" x14ac:dyDescent="0.2">
      <c r="B7" s="200" t="s">
        <v>164</v>
      </c>
      <c r="C7" s="82">
        <f>'Jan Lundholm'!U44</f>
        <v>10</v>
      </c>
      <c r="F7" s="200" t="s">
        <v>164</v>
      </c>
      <c r="G7">
        <v>0</v>
      </c>
      <c r="H7" s="82">
        <v>4</v>
      </c>
      <c r="I7" s="82">
        <v>7</v>
      </c>
      <c r="J7" s="82">
        <v>10</v>
      </c>
    </row>
    <row r="8" spans="2:19" x14ac:dyDescent="0.2">
      <c r="B8" s="200" t="s">
        <v>165</v>
      </c>
      <c r="C8" s="82">
        <f>'Peter Revell'!U44</f>
        <v>13</v>
      </c>
      <c r="F8" s="200" t="s">
        <v>165</v>
      </c>
      <c r="G8">
        <v>0</v>
      </c>
      <c r="H8" s="82">
        <v>9</v>
      </c>
      <c r="I8" s="82">
        <v>9</v>
      </c>
      <c r="J8" s="82">
        <v>13</v>
      </c>
    </row>
    <row r="9" spans="2:19" x14ac:dyDescent="0.2">
      <c r="B9" s="200" t="s">
        <v>166</v>
      </c>
      <c r="C9" s="82">
        <f>'Rickard Persson'!U44</f>
        <v>12</v>
      </c>
      <c r="F9" s="200" t="s">
        <v>166</v>
      </c>
      <c r="G9">
        <v>0</v>
      </c>
      <c r="H9" s="82">
        <v>4</v>
      </c>
      <c r="I9" s="82">
        <v>7</v>
      </c>
      <c r="J9" s="82">
        <v>12</v>
      </c>
    </row>
    <row r="16" spans="2:19" x14ac:dyDescent="0.2">
      <c r="Q16" s="20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Daniel Sagrera</vt:lpstr>
      <vt:lpstr>Denise Hansson</vt:lpstr>
      <vt:lpstr>Gustav Lange</vt:lpstr>
      <vt:lpstr>Jan Lundholm</vt:lpstr>
      <vt:lpstr>Peter Revell</vt:lpstr>
      <vt:lpstr>Rickard Persson</vt:lpstr>
      <vt:lpstr>Facit</vt:lpstr>
      <vt:lpstr>Diagram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Don Quijote</cp:lastModifiedBy>
  <cp:lastPrinted>2012-05-14T12:10:33Z</cp:lastPrinted>
  <dcterms:created xsi:type="dcterms:W3CDTF">2002-04-10T10:38:28Z</dcterms:created>
  <dcterms:modified xsi:type="dcterms:W3CDTF">2012-06-11T09:46:54Z</dcterms:modified>
</cp:coreProperties>
</file>