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5 maj\"/>
    </mc:Choice>
  </mc:AlternateContent>
  <xr:revisionPtr revIDLastSave="0" documentId="13_ncr:1_{373FD06E-A767-4C4C-A0A2-533CAEE977C8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z1" sheetId="3" r:id="rId1"/>
    <sheet name="z2" sheetId="4" r:id="rId2"/>
    <sheet name="kraina" sheetId="2" r:id="rId3"/>
    <sheet name="z3" sheetId="5" r:id="rId4"/>
    <sheet name="Arkusz1" sheetId="1" r:id="rId5"/>
  </sheets>
  <definedNames>
    <definedName name="ExternalData_1" localSheetId="2" hidden="1">kraina!$A$1:$E$51</definedName>
  </definedNames>
  <calcPr calcId="181029"/>
  <pivotCaches>
    <pivotCache cacheId="2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5" l="1"/>
  <c r="AH5" i="5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3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2" i="5"/>
  <c r="U3" i="5"/>
  <c r="V3" i="5"/>
  <c r="W3" i="5"/>
  <c r="X3" i="5"/>
  <c r="Y3" i="5"/>
  <c r="Z3" i="5"/>
  <c r="AA3" i="5"/>
  <c r="AB3" i="5"/>
  <c r="AC3" i="5"/>
  <c r="AD3" i="5"/>
  <c r="AE3" i="5"/>
  <c r="AF3" i="5"/>
  <c r="U4" i="5"/>
  <c r="V4" i="5"/>
  <c r="W4" i="5"/>
  <c r="X4" i="5"/>
  <c r="Y4" i="5"/>
  <c r="Z4" i="5"/>
  <c r="AA4" i="5"/>
  <c r="AB4" i="5"/>
  <c r="AC4" i="5"/>
  <c r="AD4" i="5"/>
  <c r="AE4" i="5"/>
  <c r="AF4" i="5"/>
  <c r="U5" i="5"/>
  <c r="V5" i="5"/>
  <c r="W5" i="5"/>
  <c r="X5" i="5"/>
  <c r="Y5" i="5"/>
  <c r="Z5" i="5"/>
  <c r="AA5" i="5"/>
  <c r="AB5" i="5"/>
  <c r="AC5" i="5"/>
  <c r="AD5" i="5"/>
  <c r="AE5" i="5"/>
  <c r="AF5" i="5"/>
  <c r="U6" i="5"/>
  <c r="V6" i="5"/>
  <c r="W6" i="5"/>
  <c r="X6" i="5"/>
  <c r="Y6" i="5"/>
  <c r="Z6" i="5"/>
  <c r="AA6" i="5"/>
  <c r="AB6" i="5"/>
  <c r="AC6" i="5"/>
  <c r="AD6" i="5"/>
  <c r="AE6" i="5"/>
  <c r="AF6" i="5"/>
  <c r="U7" i="5"/>
  <c r="V7" i="5"/>
  <c r="W7" i="5"/>
  <c r="X7" i="5"/>
  <c r="Y7" i="5"/>
  <c r="Z7" i="5"/>
  <c r="AA7" i="5"/>
  <c r="AB7" i="5"/>
  <c r="AC7" i="5"/>
  <c r="AD7" i="5"/>
  <c r="AE7" i="5"/>
  <c r="AF7" i="5"/>
  <c r="U8" i="5"/>
  <c r="V8" i="5"/>
  <c r="W8" i="5"/>
  <c r="X8" i="5"/>
  <c r="Y8" i="5"/>
  <c r="Z8" i="5"/>
  <c r="AA8" i="5"/>
  <c r="AB8" i="5"/>
  <c r="AC8" i="5"/>
  <c r="AD8" i="5"/>
  <c r="AE8" i="5"/>
  <c r="AF8" i="5"/>
  <c r="U9" i="5"/>
  <c r="V9" i="5"/>
  <c r="W9" i="5"/>
  <c r="X9" i="5"/>
  <c r="Y9" i="5"/>
  <c r="Z9" i="5"/>
  <c r="AA9" i="5"/>
  <c r="AB9" i="5"/>
  <c r="AC9" i="5"/>
  <c r="AD9" i="5"/>
  <c r="AE9" i="5"/>
  <c r="AF9" i="5"/>
  <c r="U10" i="5"/>
  <c r="V10" i="5"/>
  <c r="W10" i="5"/>
  <c r="X10" i="5"/>
  <c r="Y10" i="5"/>
  <c r="Z10" i="5"/>
  <c r="AA10" i="5"/>
  <c r="AB10" i="5"/>
  <c r="AC10" i="5"/>
  <c r="AD10" i="5"/>
  <c r="AE10" i="5"/>
  <c r="AF10" i="5"/>
  <c r="U11" i="5"/>
  <c r="V11" i="5"/>
  <c r="W11" i="5"/>
  <c r="X11" i="5"/>
  <c r="Y11" i="5"/>
  <c r="Z11" i="5"/>
  <c r="AA11" i="5"/>
  <c r="AB11" i="5"/>
  <c r="AC11" i="5"/>
  <c r="AD11" i="5"/>
  <c r="AE11" i="5"/>
  <c r="AF11" i="5"/>
  <c r="U12" i="5"/>
  <c r="V12" i="5"/>
  <c r="W12" i="5"/>
  <c r="X12" i="5"/>
  <c r="Y12" i="5"/>
  <c r="Z12" i="5"/>
  <c r="AA12" i="5"/>
  <c r="AB12" i="5"/>
  <c r="AC12" i="5"/>
  <c r="AD12" i="5"/>
  <c r="AE12" i="5"/>
  <c r="AF12" i="5"/>
  <c r="U13" i="5"/>
  <c r="V13" i="5"/>
  <c r="W13" i="5"/>
  <c r="X13" i="5"/>
  <c r="Y13" i="5"/>
  <c r="Z13" i="5"/>
  <c r="AA13" i="5"/>
  <c r="AB13" i="5"/>
  <c r="AC13" i="5"/>
  <c r="AD13" i="5"/>
  <c r="AE13" i="5"/>
  <c r="AF13" i="5"/>
  <c r="U14" i="5"/>
  <c r="V14" i="5"/>
  <c r="W14" i="5"/>
  <c r="X14" i="5"/>
  <c r="Y14" i="5"/>
  <c r="Z14" i="5"/>
  <c r="AA14" i="5"/>
  <c r="AB14" i="5"/>
  <c r="AC14" i="5"/>
  <c r="AD14" i="5"/>
  <c r="AE14" i="5"/>
  <c r="AF14" i="5"/>
  <c r="U15" i="5"/>
  <c r="V15" i="5"/>
  <c r="W15" i="5"/>
  <c r="X15" i="5"/>
  <c r="Y15" i="5"/>
  <c r="Z15" i="5"/>
  <c r="AA15" i="5"/>
  <c r="AB15" i="5"/>
  <c r="AC15" i="5"/>
  <c r="AD15" i="5"/>
  <c r="AE15" i="5"/>
  <c r="AF15" i="5"/>
  <c r="U16" i="5"/>
  <c r="V16" i="5"/>
  <c r="W16" i="5"/>
  <c r="X16" i="5"/>
  <c r="Y16" i="5"/>
  <c r="Z16" i="5"/>
  <c r="AA16" i="5"/>
  <c r="AB16" i="5"/>
  <c r="AC16" i="5"/>
  <c r="AD16" i="5"/>
  <c r="AE16" i="5"/>
  <c r="AF16" i="5"/>
  <c r="U17" i="5"/>
  <c r="V17" i="5"/>
  <c r="W17" i="5"/>
  <c r="X17" i="5"/>
  <c r="Y17" i="5"/>
  <c r="Z17" i="5"/>
  <c r="AA17" i="5"/>
  <c r="AB17" i="5"/>
  <c r="AC17" i="5"/>
  <c r="AD17" i="5"/>
  <c r="AE17" i="5"/>
  <c r="AF17" i="5"/>
  <c r="U18" i="5"/>
  <c r="V18" i="5"/>
  <c r="W18" i="5"/>
  <c r="X18" i="5"/>
  <c r="Y18" i="5"/>
  <c r="Z18" i="5"/>
  <c r="AA18" i="5"/>
  <c r="AB18" i="5"/>
  <c r="AC18" i="5"/>
  <c r="AD18" i="5"/>
  <c r="AE18" i="5"/>
  <c r="AF18" i="5"/>
  <c r="U19" i="5"/>
  <c r="V19" i="5"/>
  <c r="W19" i="5"/>
  <c r="X19" i="5"/>
  <c r="Y19" i="5"/>
  <c r="Z19" i="5"/>
  <c r="AA19" i="5"/>
  <c r="AB19" i="5"/>
  <c r="AC19" i="5"/>
  <c r="AD19" i="5"/>
  <c r="AE19" i="5"/>
  <c r="AF19" i="5"/>
  <c r="U20" i="5"/>
  <c r="V20" i="5"/>
  <c r="W20" i="5"/>
  <c r="X20" i="5"/>
  <c r="Y20" i="5"/>
  <c r="Z20" i="5"/>
  <c r="AA20" i="5"/>
  <c r="AB20" i="5"/>
  <c r="AC20" i="5"/>
  <c r="AD20" i="5"/>
  <c r="AE20" i="5"/>
  <c r="AF20" i="5"/>
  <c r="U21" i="5"/>
  <c r="V21" i="5"/>
  <c r="W21" i="5"/>
  <c r="X21" i="5"/>
  <c r="Y21" i="5"/>
  <c r="Z21" i="5"/>
  <c r="AA21" i="5"/>
  <c r="AB21" i="5"/>
  <c r="AC21" i="5"/>
  <c r="AD21" i="5"/>
  <c r="AE21" i="5"/>
  <c r="AF21" i="5"/>
  <c r="U22" i="5"/>
  <c r="V22" i="5"/>
  <c r="W22" i="5"/>
  <c r="X22" i="5"/>
  <c r="Y22" i="5"/>
  <c r="Z22" i="5"/>
  <c r="AA22" i="5"/>
  <c r="AB22" i="5"/>
  <c r="AC22" i="5"/>
  <c r="AD22" i="5"/>
  <c r="AE22" i="5"/>
  <c r="AF22" i="5"/>
  <c r="U23" i="5"/>
  <c r="V23" i="5"/>
  <c r="W23" i="5"/>
  <c r="X23" i="5"/>
  <c r="Y23" i="5"/>
  <c r="Z23" i="5"/>
  <c r="AA23" i="5"/>
  <c r="AB23" i="5"/>
  <c r="AC23" i="5"/>
  <c r="AD23" i="5"/>
  <c r="AE23" i="5"/>
  <c r="AF23" i="5"/>
  <c r="U24" i="5"/>
  <c r="V24" i="5"/>
  <c r="W24" i="5"/>
  <c r="X24" i="5"/>
  <c r="Y24" i="5"/>
  <c r="Z24" i="5"/>
  <c r="AA24" i="5"/>
  <c r="AB24" i="5"/>
  <c r="AC24" i="5"/>
  <c r="AD24" i="5"/>
  <c r="AE24" i="5"/>
  <c r="AF24" i="5"/>
  <c r="U25" i="5"/>
  <c r="V25" i="5"/>
  <c r="W25" i="5"/>
  <c r="X25" i="5"/>
  <c r="Y25" i="5"/>
  <c r="Z25" i="5"/>
  <c r="AA25" i="5"/>
  <c r="AB25" i="5"/>
  <c r="AC25" i="5"/>
  <c r="AD25" i="5"/>
  <c r="AE25" i="5"/>
  <c r="AF25" i="5"/>
  <c r="U26" i="5"/>
  <c r="V26" i="5"/>
  <c r="W26" i="5"/>
  <c r="X26" i="5"/>
  <c r="Y26" i="5"/>
  <c r="Z26" i="5"/>
  <c r="AA26" i="5"/>
  <c r="AB26" i="5"/>
  <c r="AC26" i="5"/>
  <c r="AD26" i="5"/>
  <c r="AE26" i="5"/>
  <c r="AF26" i="5"/>
  <c r="U27" i="5"/>
  <c r="V27" i="5"/>
  <c r="W27" i="5"/>
  <c r="X27" i="5"/>
  <c r="Y27" i="5"/>
  <c r="Z27" i="5"/>
  <c r="AA27" i="5"/>
  <c r="AB27" i="5"/>
  <c r="AC27" i="5"/>
  <c r="AD27" i="5"/>
  <c r="AE27" i="5"/>
  <c r="AF27" i="5"/>
  <c r="U28" i="5"/>
  <c r="V28" i="5"/>
  <c r="W28" i="5"/>
  <c r="X28" i="5"/>
  <c r="Y28" i="5"/>
  <c r="Z28" i="5"/>
  <c r="AA28" i="5"/>
  <c r="AB28" i="5"/>
  <c r="AC28" i="5"/>
  <c r="AD28" i="5"/>
  <c r="AE28" i="5"/>
  <c r="AF28" i="5"/>
  <c r="U29" i="5"/>
  <c r="V29" i="5"/>
  <c r="W29" i="5"/>
  <c r="X29" i="5"/>
  <c r="Y29" i="5"/>
  <c r="Z29" i="5"/>
  <c r="AA29" i="5"/>
  <c r="AB29" i="5"/>
  <c r="AC29" i="5"/>
  <c r="AD29" i="5"/>
  <c r="AE29" i="5"/>
  <c r="AF29" i="5"/>
  <c r="U30" i="5"/>
  <c r="V30" i="5"/>
  <c r="W30" i="5"/>
  <c r="X30" i="5"/>
  <c r="Y30" i="5"/>
  <c r="Z30" i="5"/>
  <c r="AA30" i="5"/>
  <c r="AB30" i="5"/>
  <c r="AC30" i="5"/>
  <c r="AD30" i="5"/>
  <c r="AE30" i="5"/>
  <c r="AF30" i="5"/>
  <c r="U31" i="5"/>
  <c r="V31" i="5"/>
  <c r="W31" i="5"/>
  <c r="X31" i="5"/>
  <c r="Y31" i="5"/>
  <c r="Z31" i="5"/>
  <c r="AA31" i="5"/>
  <c r="AB31" i="5"/>
  <c r="AC31" i="5"/>
  <c r="AD31" i="5"/>
  <c r="AE31" i="5"/>
  <c r="AF31" i="5"/>
  <c r="U32" i="5"/>
  <c r="V32" i="5"/>
  <c r="W32" i="5"/>
  <c r="X32" i="5"/>
  <c r="Y32" i="5"/>
  <c r="Z32" i="5"/>
  <c r="AA32" i="5"/>
  <c r="AB32" i="5"/>
  <c r="AC32" i="5"/>
  <c r="AD32" i="5"/>
  <c r="AE32" i="5"/>
  <c r="AF32" i="5"/>
  <c r="U33" i="5"/>
  <c r="V33" i="5"/>
  <c r="W33" i="5"/>
  <c r="X33" i="5"/>
  <c r="Y33" i="5"/>
  <c r="Z33" i="5"/>
  <c r="AA33" i="5"/>
  <c r="AB33" i="5"/>
  <c r="AC33" i="5"/>
  <c r="AD33" i="5"/>
  <c r="AE33" i="5"/>
  <c r="AF33" i="5"/>
  <c r="U34" i="5"/>
  <c r="V34" i="5"/>
  <c r="W34" i="5"/>
  <c r="X34" i="5"/>
  <c r="Y34" i="5"/>
  <c r="Z34" i="5"/>
  <c r="AA34" i="5"/>
  <c r="AB34" i="5"/>
  <c r="AC34" i="5"/>
  <c r="AD34" i="5"/>
  <c r="AE34" i="5"/>
  <c r="AF34" i="5"/>
  <c r="U35" i="5"/>
  <c r="V35" i="5"/>
  <c r="W35" i="5"/>
  <c r="X35" i="5"/>
  <c r="Y35" i="5"/>
  <c r="Z35" i="5"/>
  <c r="AA35" i="5"/>
  <c r="AB35" i="5"/>
  <c r="AC35" i="5"/>
  <c r="AD35" i="5"/>
  <c r="AE35" i="5"/>
  <c r="AF35" i="5"/>
  <c r="U36" i="5"/>
  <c r="V36" i="5"/>
  <c r="W36" i="5"/>
  <c r="X36" i="5"/>
  <c r="Y36" i="5"/>
  <c r="Z36" i="5"/>
  <c r="AA36" i="5"/>
  <c r="AB36" i="5"/>
  <c r="AC36" i="5"/>
  <c r="AD36" i="5"/>
  <c r="AE36" i="5"/>
  <c r="AF36" i="5"/>
  <c r="U37" i="5"/>
  <c r="V37" i="5"/>
  <c r="W37" i="5"/>
  <c r="X37" i="5"/>
  <c r="Y37" i="5"/>
  <c r="Z37" i="5"/>
  <c r="AA37" i="5"/>
  <c r="AB37" i="5"/>
  <c r="AC37" i="5"/>
  <c r="AD37" i="5"/>
  <c r="AE37" i="5"/>
  <c r="AF37" i="5"/>
  <c r="U38" i="5"/>
  <c r="V38" i="5"/>
  <c r="W38" i="5"/>
  <c r="X38" i="5"/>
  <c r="Y38" i="5"/>
  <c r="Z38" i="5"/>
  <c r="AA38" i="5"/>
  <c r="AB38" i="5"/>
  <c r="AC38" i="5"/>
  <c r="AD38" i="5"/>
  <c r="AE38" i="5"/>
  <c r="AF38" i="5"/>
  <c r="U39" i="5"/>
  <c r="V39" i="5"/>
  <c r="W39" i="5"/>
  <c r="X39" i="5"/>
  <c r="Y39" i="5"/>
  <c r="Z39" i="5"/>
  <c r="AA39" i="5"/>
  <c r="AB39" i="5"/>
  <c r="AC39" i="5"/>
  <c r="AD39" i="5"/>
  <c r="AE39" i="5"/>
  <c r="AF39" i="5"/>
  <c r="U40" i="5"/>
  <c r="V40" i="5"/>
  <c r="W40" i="5"/>
  <c r="X40" i="5"/>
  <c r="Y40" i="5"/>
  <c r="Z40" i="5"/>
  <c r="AA40" i="5"/>
  <c r="AB40" i="5"/>
  <c r="AC40" i="5"/>
  <c r="AD40" i="5"/>
  <c r="AE40" i="5"/>
  <c r="AF40" i="5"/>
  <c r="U41" i="5"/>
  <c r="V41" i="5"/>
  <c r="W41" i="5"/>
  <c r="X41" i="5"/>
  <c r="Y41" i="5"/>
  <c r="Z41" i="5"/>
  <c r="AA41" i="5"/>
  <c r="AB41" i="5"/>
  <c r="AC41" i="5"/>
  <c r="AD41" i="5"/>
  <c r="AE41" i="5"/>
  <c r="AF41" i="5"/>
  <c r="U42" i="5"/>
  <c r="V42" i="5"/>
  <c r="W42" i="5"/>
  <c r="X42" i="5"/>
  <c r="Y42" i="5"/>
  <c r="Z42" i="5"/>
  <c r="AA42" i="5"/>
  <c r="AB42" i="5"/>
  <c r="AC42" i="5"/>
  <c r="AD42" i="5"/>
  <c r="AE42" i="5"/>
  <c r="AF42" i="5"/>
  <c r="U43" i="5"/>
  <c r="V43" i="5"/>
  <c r="W43" i="5"/>
  <c r="X43" i="5"/>
  <c r="Y43" i="5"/>
  <c r="Z43" i="5"/>
  <c r="AA43" i="5"/>
  <c r="AB43" i="5"/>
  <c r="AC43" i="5"/>
  <c r="AD43" i="5"/>
  <c r="AE43" i="5"/>
  <c r="AF43" i="5"/>
  <c r="U44" i="5"/>
  <c r="V44" i="5"/>
  <c r="W44" i="5"/>
  <c r="X44" i="5"/>
  <c r="Y44" i="5"/>
  <c r="Z44" i="5"/>
  <c r="AA44" i="5"/>
  <c r="AB44" i="5"/>
  <c r="AC44" i="5"/>
  <c r="AD44" i="5"/>
  <c r="AE44" i="5"/>
  <c r="AF44" i="5"/>
  <c r="U45" i="5"/>
  <c r="V45" i="5"/>
  <c r="W45" i="5"/>
  <c r="X45" i="5"/>
  <c r="Y45" i="5"/>
  <c r="Z45" i="5"/>
  <c r="AA45" i="5"/>
  <c r="AB45" i="5"/>
  <c r="AC45" i="5"/>
  <c r="AD45" i="5"/>
  <c r="AE45" i="5"/>
  <c r="AF45" i="5"/>
  <c r="U46" i="5"/>
  <c r="V46" i="5"/>
  <c r="W46" i="5"/>
  <c r="X46" i="5"/>
  <c r="Y46" i="5"/>
  <c r="Z46" i="5"/>
  <c r="AA46" i="5"/>
  <c r="AB46" i="5"/>
  <c r="AC46" i="5"/>
  <c r="AD46" i="5"/>
  <c r="AE46" i="5"/>
  <c r="AF46" i="5"/>
  <c r="U47" i="5"/>
  <c r="V47" i="5"/>
  <c r="W47" i="5"/>
  <c r="X47" i="5"/>
  <c r="Y47" i="5"/>
  <c r="Z47" i="5"/>
  <c r="AA47" i="5"/>
  <c r="AB47" i="5"/>
  <c r="AC47" i="5"/>
  <c r="AD47" i="5"/>
  <c r="AE47" i="5"/>
  <c r="AF47" i="5"/>
  <c r="U48" i="5"/>
  <c r="V48" i="5"/>
  <c r="W48" i="5"/>
  <c r="X48" i="5"/>
  <c r="Y48" i="5"/>
  <c r="Z48" i="5"/>
  <c r="AA48" i="5"/>
  <c r="AB48" i="5"/>
  <c r="AC48" i="5"/>
  <c r="AD48" i="5"/>
  <c r="AE48" i="5"/>
  <c r="AF48" i="5"/>
  <c r="U49" i="5"/>
  <c r="V49" i="5"/>
  <c r="W49" i="5"/>
  <c r="X49" i="5"/>
  <c r="Y49" i="5"/>
  <c r="Z49" i="5"/>
  <c r="AA49" i="5"/>
  <c r="AB49" i="5"/>
  <c r="AC49" i="5"/>
  <c r="AD49" i="5"/>
  <c r="AE49" i="5"/>
  <c r="AF49" i="5"/>
  <c r="U50" i="5"/>
  <c r="V50" i="5"/>
  <c r="W50" i="5"/>
  <c r="X50" i="5"/>
  <c r="Y50" i="5"/>
  <c r="Z50" i="5"/>
  <c r="AA50" i="5"/>
  <c r="AB50" i="5"/>
  <c r="AC50" i="5"/>
  <c r="AD50" i="5"/>
  <c r="AE50" i="5"/>
  <c r="AF50" i="5"/>
  <c r="U51" i="5"/>
  <c r="V51" i="5"/>
  <c r="W51" i="5"/>
  <c r="X51" i="5"/>
  <c r="Y51" i="5"/>
  <c r="Z51" i="5"/>
  <c r="AA51" i="5"/>
  <c r="AB51" i="5"/>
  <c r="AC51" i="5"/>
  <c r="AD51" i="5"/>
  <c r="AE51" i="5"/>
  <c r="AF51" i="5"/>
  <c r="V2" i="5"/>
  <c r="W2" i="5"/>
  <c r="X2" i="5"/>
  <c r="Y2" i="5"/>
  <c r="Z2" i="5"/>
  <c r="AA2" i="5"/>
  <c r="AB2" i="5"/>
  <c r="AC2" i="5"/>
  <c r="AD2" i="5"/>
  <c r="AE2" i="5"/>
  <c r="AF2" i="5"/>
  <c r="U2" i="5"/>
  <c r="S53" i="5"/>
  <c r="J3" i="5"/>
  <c r="K3" i="5" s="1"/>
  <c r="L3" i="5" s="1"/>
  <c r="M3" i="5" s="1"/>
  <c r="N3" i="5" s="1"/>
  <c r="O3" i="5" s="1"/>
  <c r="P3" i="5" s="1"/>
  <c r="Q3" i="5" s="1"/>
  <c r="R3" i="5" s="1"/>
  <c r="S3" i="5" s="1"/>
  <c r="T3" i="5" s="1"/>
  <c r="J4" i="5"/>
  <c r="K4" i="5" s="1"/>
  <c r="L4" i="5" s="1"/>
  <c r="M4" i="5" s="1"/>
  <c r="N4" i="5" s="1"/>
  <c r="O4" i="5" s="1"/>
  <c r="P4" i="5" s="1"/>
  <c r="Q4" i="5" s="1"/>
  <c r="R4" i="5" s="1"/>
  <c r="S4" i="5" s="1"/>
  <c r="T4" i="5" s="1"/>
  <c r="J5" i="5"/>
  <c r="K5" i="5"/>
  <c r="L5" i="5" s="1"/>
  <c r="M5" i="5" s="1"/>
  <c r="N5" i="5" s="1"/>
  <c r="O5" i="5" s="1"/>
  <c r="P5" i="5" s="1"/>
  <c r="Q5" i="5" s="1"/>
  <c r="R5" i="5" s="1"/>
  <c r="S5" i="5" s="1"/>
  <c r="T5" i="5" s="1"/>
  <c r="J6" i="5"/>
  <c r="K6" i="5"/>
  <c r="L6" i="5"/>
  <c r="M6" i="5" s="1"/>
  <c r="N6" i="5" s="1"/>
  <c r="O6" i="5" s="1"/>
  <c r="P6" i="5" s="1"/>
  <c r="Q6" i="5" s="1"/>
  <c r="R6" i="5" s="1"/>
  <c r="S6" i="5" s="1"/>
  <c r="T6" i="5" s="1"/>
  <c r="J7" i="5"/>
  <c r="K7" i="5" s="1"/>
  <c r="L7" i="5" s="1"/>
  <c r="M7" i="5" s="1"/>
  <c r="N7" i="5" s="1"/>
  <c r="O7" i="5" s="1"/>
  <c r="P7" i="5" s="1"/>
  <c r="Q7" i="5" s="1"/>
  <c r="R7" i="5" s="1"/>
  <c r="S7" i="5" s="1"/>
  <c r="T7" i="5" s="1"/>
  <c r="J8" i="5"/>
  <c r="K8" i="5"/>
  <c r="L8" i="5" s="1"/>
  <c r="M8" i="5" s="1"/>
  <c r="N8" i="5" s="1"/>
  <c r="O8" i="5" s="1"/>
  <c r="P8" i="5" s="1"/>
  <c r="Q8" i="5" s="1"/>
  <c r="R8" i="5" s="1"/>
  <c r="S8" i="5" s="1"/>
  <c r="T8" i="5" s="1"/>
  <c r="J9" i="5"/>
  <c r="K9" i="5"/>
  <c r="L9" i="5"/>
  <c r="M9" i="5" s="1"/>
  <c r="N9" i="5" s="1"/>
  <c r="O9" i="5" s="1"/>
  <c r="P9" i="5" s="1"/>
  <c r="Q9" i="5" s="1"/>
  <c r="R9" i="5" s="1"/>
  <c r="S9" i="5" s="1"/>
  <c r="T9" i="5" s="1"/>
  <c r="J10" i="5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J11" i="5"/>
  <c r="K11" i="5"/>
  <c r="L11" i="5" s="1"/>
  <c r="M11" i="5" s="1"/>
  <c r="N11" i="5" s="1"/>
  <c r="O11" i="5" s="1"/>
  <c r="P11" i="5" s="1"/>
  <c r="Q11" i="5" s="1"/>
  <c r="R11" i="5" s="1"/>
  <c r="S11" i="5" s="1"/>
  <c r="T11" i="5" s="1"/>
  <c r="J12" i="5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J13" i="5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J14" i="5"/>
  <c r="K14" i="5"/>
  <c r="L14" i="5" s="1"/>
  <c r="M14" i="5" s="1"/>
  <c r="N14" i="5" s="1"/>
  <c r="O14" i="5" s="1"/>
  <c r="P14" i="5" s="1"/>
  <c r="Q14" i="5" s="1"/>
  <c r="R14" i="5" s="1"/>
  <c r="S14" i="5" s="1"/>
  <c r="T14" i="5" s="1"/>
  <c r="J15" i="5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J16" i="5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J17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J18" i="5"/>
  <c r="K18" i="5"/>
  <c r="L18" i="5"/>
  <c r="M18" i="5" s="1"/>
  <c r="N18" i="5" s="1"/>
  <c r="O18" i="5" s="1"/>
  <c r="P18" i="5" s="1"/>
  <c r="Q18" i="5" s="1"/>
  <c r="R18" i="5" s="1"/>
  <c r="S18" i="5" s="1"/>
  <c r="T18" i="5" s="1"/>
  <c r="J19" i="5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J20" i="5"/>
  <c r="K20" i="5"/>
  <c r="L20" i="5" s="1"/>
  <c r="M20" i="5" s="1"/>
  <c r="N20" i="5" s="1"/>
  <c r="O20" i="5" s="1"/>
  <c r="P20" i="5" s="1"/>
  <c r="Q20" i="5" s="1"/>
  <c r="R20" i="5" s="1"/>
  <c r="S20" i="5" s="1"/>
  <c r="T20" i="5" s="1"/>
  <c r="J21" i="5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J22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J23" i="5"/>
  <c r="K23" i="5"/>
  <c r="L23" i="5"/>
  <c r="M23" i="5" s="1"/>
  <c r="N23" i="5" s="1"/>
  <c r="O23" i="5" s="1"/>
  <c r="P23" i="5" s="1"/>
  <c r="Q23" i="5" s="1"/>
  <c r="R23" i="5" s="1"/>
  <c r="S23" i="5" s="1"/>
  <c r="T23" i="5" s="1"/>
  <c r="J24" i="5"/>
  <c r="K24" i="5"/>
  <c r="L24" i="5"/>
  <c r="M24" i="5"/>
  <c r="N24" i="5" s="1"/>
  <c r="O24" i="5" s="1"/>
  <c r="P24" i="5" s="1"/>
  <c r="Q24" i="5" s="1"/>
  <c r="R24" i="5" s="1"/>
  <c r="S24" i="5" s="1"/>
  <c r="T24" i="5" s="1"/>
  <c r="J25" i="5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J26" i="5"/>
  <c r="K26" i="5"/>
  <c r="L26" i="5" s="1"/>
  <c r="M26" i="5" s="1"/>
  <c r="N26" i="5" s="1"/>
  <c r="O26" i="5" s="1"/>
  <c r="P26" i="5" s="1"/>
  <c r="Q26" i="5" s="1"/>
  <c r="R26" i="5" s="1"/>
  <c r="S26" i="5" s="1"/>
  <c r="T26" i="5" s="1"/>
  <c r="J27" i="5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J28" i="5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J29" i="5"/>
  <c r="K29" i="5"/>
  <c r="L29" i="5" s="1"/>
  <c r="M29" i="5" s="1"/>
  <c r="N29" i="5" s="1"/>
  <c r="O29" i="5" s="1"/>
  <c r="P29" i="5" s="1"/>
  <c r="Q29" i="5" s="1"/>
  <c r="R29" i="5" s="1"/>
  <c r="S29" i="5" s="1"/>
  <c r="T29" i="5" s="1"/>
  <c r="J30" i="5"/>
  <c r="K30" i="5"/>
  <c r="L30" i="5"/>
  <c r="M30" i="5" s="1"/>
  <c r="N30" i="5" s="1"/>
  <c r="O30" i="5" s="1"/>
  <c r="P30" i="5" s="1"/>
  <c r="Q30" i="5" s="1"/>
  <c r="R30" i="5" s="1"/>
  <c r="S30" i="5" s="1"/>
  <c r="T30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32" i="5"/>
  <c r="K32" i="5"/>
  <c r="L32" i="5" s="1"/>
  <c r="M32" i="5" s="1"/>
  <c r="N32" i="5" s="1"/>
  <c r="O32" i="5" s="1"/>
  <c r="P32" i="5" s="1"/>
  <c r="Q32" i="5" s="1"/>
  <c r="R32" i="5" s="1"/>
  <c r="S32" i="5" s="1"/>
  <c r="T32" i="5" s="1"/>
  <c r="J33" i="5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J34" i="5"/>
  <c r="K34" i="5"/>
  <c r="L34" i="5" s="1"/>
  <c r="M34" i="5" s="1"/>
  <c r="N34" i="5" s="1"/>
  <c r="O34" i="5" s="1"/>
  <c r="P34" i="5" s="1"/>
  <c r="Q34" i="5" s="1"/>
  <c r="R34" i="5" s="1"/>
  <c r="S34" i="5" s="1"/>
  <c r="T34" i="5" s="1"/>
  <c r="J35" i="5"/>
  <c r="K35" i="5"/>
  <c r="L35" i="5"/>
  <c r="M35" i="5" s="1"/>
  <c r="N35" i="5" s="1"/>
  <c r="O35" i="5" s="1"/>
  <c r="P35" i="5" s="1"/>
  <c r="Q35" i="5" s="1"/>
  <c r="R35" i="5" s="1"/>
  <c r="S35" i="5" s="1"/>
  <c r="T35" i="5" s="1"/>
  <c r="J36" i="5"/>
  <c r="K36" i="5"/>
  <c r="L36" i="5"/>
  <c r="M36" i="5" s="1"/>
  <c r="N36" i="5" s="1"/>
  <c r="O36" i="5" s="1"/>
  <c r="P36" i="5" s="1"/>
  <c r="Q36" i="5" s="1"/>
  <c r="R36" i="5" s="1"/>
  <c r="S36" i="5" s="1"/>
  <c r="T36" i="5" s="1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8" i="5"/>
  <c r="K38" i="5"/>
  <c r="L38" i="5" s="1"/>
  <c r="M38" i="5" s="1"/>
  <c r="N38" i="5" s="1"/>
  <c r="O38" i="5" s="1"/>
  <c r="P38" i="5" s="1"/>
  <c r="Q38" i="5" s="1"/>
  <c r="R38" i="5" s="1"/>
  <c r="S38" i="5" s="1"/>
  <c r="T38" i="5" s="1"/>
  <c r="J39" i="5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J40" i="5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J41" i="5"/>
  <c r="K41" i="5"/>
  <c r="L41" i="5" s="1"/>
  <c r="M41" i="5" s="1"/>
  <c r="N41" i="5" s="1"/>
  <c r="O41" i="5" s="1"/>
  <c r="P41" i="5" s="1"/>
  <c r="Q41" i="5" s="1"/>
  <c r="R41" i="5" s="1"/>
  <c r="S41" i="5" s="1"/>
  <c r="T41" i="5" s="1"/>
  <c r="J42" i="5"/>
  <c r="K42" i="5"/>
  <c r="L42" i="5"/>
  <c r="M42" i="5" s="1"/>
  <c r="N42" i="5" s="1"/>
  <c r="O42" i="5" s="1"/>
  <c r="P42" i="5" s="1"/>
  <c r="Q42" i="5" s="1"/>
  <c r="R42" i="5" s="1"/>
  <c r="S42" i="5" s="1"/>
  <c r="T42" i="5" s="1"/>
  <c r="J43" i="5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J44" i="5"/>
  <c r="K44" i="5"/>
  <c r="L44" i="5" s="1"/>
  <c r="M44" i="5" s="1"/>
  <c r="N44" i="5" s="1"/>
  <c r="O44" i="5" s="1"/>
  <c r="P44" i="5" s="1"/>
  <c r="Q44" i="5" s="1"/>
  <c r="R44" i="5" s="1"/>
  <c r="S44" i="5" s="1"/>
  <c r="T44" i="5" s="1"/>
  <c r="J45" i="5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J46" i="5"/>
  <c r="K46" i="5"/>
  <c r="L46" i="5" s="1"/>
  <c r="M46" i="5" s="1"/>
  <c r="N46" i="5" s="1"/>
  <c r="O46" i="5" s="1"/>
  <c r="P46" i="5" s="1"/>
  <c r="Q46" i="5" s="1"/>
  <c r="R46" i="5" s="1"/>
  <c r="S46" i="5" s="1"/>
  <c r="T46" i="5" s="1"/>
  <c r="J47" i="5"/>
  <c r="K47" i="5"/>
  <c r="L47" i="5"/>
  <c r="M47" i="5" s="1"/>
  <c r="N47" i="5" s="1"/>
  <c r="O47" i="5" s="1"/>
  <c r="P47" i="5" s="1"/>
  <c r="Q47" i="5" s="1"/>
  <c r="R47" i="5" s="1"/>
  <c r="S47" i="5" s="1"/>
  <c r="T47" i="5" s="1"/>
  <c r="J48" i="5"/>
  <c r="K48" i="5"/>
  <c r="L48" i="5"/>
  <c r="M48" i="5"/>
  <c r="N48" i="5" s="1"/>
  <c r="O48" i="5" s="1"/>
  <c r="P48" i="5" s="1"/>
  <c r="Q48" i="5" s="1"/>
  <c r="R48" i="5" s="1"/>
  <c r="S48" i="5" s="1"/>
  <c r="T48" i="5" s="1"/>
  <c r="J49" i="5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J50" i="5"/>
  <c r="K50" i="5"/>
  <c r="L50" i="5" s="1"/>
  <c r="M50" i="5" s="1"/>
  <c r="N50" i="5" s="1"/>
  <c r="O50" i="5" s="1"/>
  <c r="P50" i="5" s="1"/>
  <c r="Q50" i="5" s="1"/>
  <c r="R50" i="5" s="1"/>
  <c r="S50" i="5" s="1"/>
  <c r="T50" i="5" s="1"/>
  <c r="J51" i="5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J2" i="5"/>
  <c r="K2" i="5" s="1"/>
  <c r="L2" i="5" s="1"/>
  <c r="M2" i="5" s="1"/>
  <c r="N2" i="5" s="1"/>
  <c r="O2" i="5" s="1"/>
  <c r="P2" i="5" s="1"/>
  <c r="Q2" i="5" s="1"/>
  <c r="R2" i="5" s="1"/>
  <c r="S2" i="5" s="1"/>
  <c r="T2" i="5" s="1"/>
  <c r="I2" i="5"/>
  <c r="F12" i="5"/>
  <c r="F13" i="5"/>
  <c r="F24" i="5"/>
  <c r="F25" i="5"/>
  <c r="F36" i="5"/>
  <c r="F37" i="5"/>
  <c r="F48" i="5"/>
  <c r="F49" i="5"/>
  <c r="H3" i="5"/>
  <c r="F3" i="5" s="1"/>
  <c r="H4" i="5"/>
  <c r="F4" i="5" s="1"/>
  <c r="H5" i="5"/>
  <c r="F5" i="5" s="1"/>
  <c r="H6" i="5"/>
  <c r="F6" i="5" s="1"/>
  <c r="H7" i="5"/>
  <c r="F7" i="5" s="1"/>
  <c r="H8" i="5"/>
  <c r="F8" i="5" s="1"/>
  <c r="H9" i="5"/>
  <c r="F9" i="5" s="1"/>
  <c r="H10" i="5"/>
  <c r="F10" i="5" s="1"/>
  <c r="H11" i="5"/>
  <c r="F11" i="5" s="1"/>
  <c r="H12" i="5"/>
  <c r="H13" i="5"/>
  <c r="H14" i="5"/>
  <c r="F14" i="5" s="1"/>
  <c r="H15" i="5"/>
  <c r="F15" i="5" s="1"/>
  <c r="H16" i="5"/>
  <c r="F16" i="5" s="1"/>
  <c r="H17" i="5"/>
  <c r="F17" i="5" s="1"/>
  <c r="H18" i="5"/>
  <c r="F18" i="5" s="1"/>
  <c r="H19" i="5"/>
  <c r="F19" i="5" s="1"/>
  <c r="H20" i="5"/>
  <c r="F20" i="5" s="1"/>
  <c r="H21" i="5"/>
  <c r="F21" i="5" s="1"/>
  <c r="H22" i="5"/>
  <c r="F22" i="5" s="1"/>
  <c r="H23" i="5"/>
  <c r="F23" i="5" s="1"/>
  <c r="H24" i="5"/>
  <c r="H25" i="5"/>
  <c r="H26" i="5"/>
  <c r="F26" i="5" s="1"/>
  <c r="H27" i="5"/>
  <c r="F27" i="5" s="1"/>
  <c r="H28" i="5"/>
  <c r="F28" i="5" s="1"/>
  <c r="H29" i="5"/>
  <c r="F29" i="5" s="1"/>
  <c r="H30" i="5"/>
  <c r="F30" i="5" s="1"/>
  <c r="H31" i="5"/>
  <c r="F31" i="5" s="1"/>
  <c r="H32" i="5"/>
  <c r="F32" i="5" s="1"/>
  <c r="H33" i="5"/>
  <c r="F33" i="5" s="1"/>
  <c r="H34" i="5"/>
  <c r="F34" i="5" s="1"/>
  <c r="H35" i="5"/>
  <c r="F35" i="5" s="1"/>
  <c r="H36" i="5"/>
  <c r="H37" i="5"/>
  <c r="H38" i="5"/>
  <c r="F38" i="5" s="1"/>
  <c r="H39" i="5"/>
  <c r="F39" i="5" s="1"/>
  <c r="H40" i="5"/>
  <c r="F40" i="5" s="1"/>
  <c r="H41" i="5"/>
  <c r="F41" i="5" s="1"/>
  <c r="H42" i="5"/>
  <c r="F42" i="5" s="1"/>
  <c r="H43" i="5"/>
  <c r="F43" i="5" s="1"/>
  <c r="H44" i="5"/>
  <c r="F44" i="5" s="1"/>
  <c r="H45" i="5"/>
  <c r="F45" i="5" s="1"/>
  <c r="H46" i="5"/>
  <c r="F46" i="5" s="1"/>
  <c r="H47" i="5"/>
  <c r="F47" i="5" s="1"/>
  <c r="H48" i="5"/>
  <c r="H49" i="5"/>
  <c r="H50" i="5"/>
  <c r="F50" i="5" s="1"/>
  <c r="H51" i="5"/>
  <c r="F51" i="5" s="1"/>
  <c r="H2" i="5"/>
  <c r="F2" i="5" s="1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CF756-FBBF-4DD4-933B-D2E611730AF1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<sst xmlns="http://schemas.openxmlformats.org/spreadsheetml/2006/main" count="145" uniqueCount="82">
  <si>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</si>
  <si>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</si>
  <si>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</si>
  <si>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</si>
  <si>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</si>
  <si>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</si>
  <si>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</si>
  <si>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</si>
  <si>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</si>
  <si>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</si>
  <si>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</si>
  <si>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</si>
  <si>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</si>
  <si>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</si>
  <si>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</si>
  <si>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</si>
  <si>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</si>
  <si>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</si>
  <si>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</si>
  <si>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</si>
  <si>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</si>
  <si>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</si>
  <si>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</si>
  <si>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</si>
  <si>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</si>
  <si>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</si>
  <si>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</si>
  <si>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</si>
  <si>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</si>
  <si>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</si>
  <si>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</si>
  <si>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</si>
  <si>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</si>
  <si>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</si>
  <si>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</si>
  <si>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</si>
  <si>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</si>
  <si>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</si>
  <si>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</si>
  <si>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</si>
  <si>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</si>
  <si>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</si>
  <si>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</si>
  <si>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</si>
  <si>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</si>
  <si>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</si>
  <si>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</si>
  <si>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</si>
  <si>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</si>
  <si>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</si>
  <si>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wojewodztwo</t>
  </si>
  <si>
    <t>2013 k</t>
  </si>
  <si>
    <t>2013 m</t>
  </si>
  <si>
    <t>2014 k</t>
  </si>
  <si>
    <t>2014 m</t>
  </si>
  <si>
    <t>region</t>
  </si>
  <si>
    <t>ludność 2013</t>
  </si>
  <si>
    <t>Etykiety wierszy</t>
  </si>
  <si>
    <t>A</t>
  </si>
  <si>
    <t>B</t>
  </si>
  <si>
    <t>C</t>
  </si>
  <si>
    <t>D</t>
  </si>
  <si>
    <t>(puste)</t>
  </si>
  <si>
    <t>Suma końcowa</t>
  </si>
  <si>
    <t>Suma z ludność 2013</t>
  </si>
  <si>
    <t>czy wieksze</t>
  </si>
  <si>
    <t>Suma z czy wieksze</t>
  </si>
  <si>
    <t>ludnosc 2014</t>
  </si>
  <si>
    <t>tempo wzrostu</t>
  </si>
  <si>
    <t>w12c</t>
  </si>
  <si>
    <t>czy przeludnienie 2015</t>
  </si>
  <si>
    <t>czy przeludnienie 2016</t>
  </si>
  <si>
    <t>czy przeludnienie 2017</t>
  </si>
  <si>
    <t>czy przeludnienie 2018</t>
  </si>
  <si>
    <t>czy przeludnienie 2019</t>
  </si>
  <si>
    <t>czy przeludnienie 2020</t>
  </si>
  <si>
    <t>czy przeludnienie 2021</t>
  </si>
  <si>
    <t>czy przeludnienie 2022</t>
  </si>
  <si>
    <t>czy przeludnienie 2023</t>
  </si>
  <si>
    <t>czy przeludnienie 2024</t>
  </si>
  <si>
    <t>czy przeludnienie 2025</t>
  </si>
  <si>
    <t>czy p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</si>
</sst>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</cellXfs>
  <cellStyles count="2">
    <cellStyle name="Dobry" xfId="1" builtinId="26"/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 vol 2.xlsx]z1!Tabela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'z1'!$A$4:$A$9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(puste)</c:v>
                </c:pt>
              </c:strCache>
            </c:strRef>
          </c:cat>
          <c:val>
            <c:numRef>
              <c:f>'z1'!$B$4:$B$9</c:f>
              <c:numCache>
                <c:formatCode>General</c:formatCode>
                <c:ptCount val="5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2-4297-B09E-D220C7D4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24200"/>
        <c:axId val="734525280"/>
      </c:barChart>
      <c:catAx>
        <c:axId val="73452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525280"/>
        <c:crosses val="autoZero"/>
        <c:auto val="1"/>
        <c:lblAlgn val="ctr"/>
        <c:lblOffset val="100"/>
        <c:noMultiLvlLbl val="0"/>
      </c:catAx>
      <c:valAx>
        <c:axId val="7345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5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11</xdr:row>
      <xdr:rowOff>180975</xdr:rowOff>
    </xdr:from>
    <xdr:to>
      <xdr:col>13</xdr:col>
      <xdr:colOff>371475</xdr:colOff>
      <xdr:row>26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12E3AA-6E2C-3D5E-8316-00388BF18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44.446337615744" createdVersion="8" refreshedVersion="8" minRefreshableVersion="3" recordCount="51" xr:uid="{BC29B490-D241-47A2-8422-F6621BE67600}">
  <cacheSource type="worksheet">
    <worksheetSource ref="A1:G1048576" sheet="kraina"/>
  </cacheSource>
  <cacheFields count="7">
    <cacheField name="wojewodztwo" numFmtId="0">
      <sharedItems containsBlank="1"/>
    </cacheField>
    <cacheField name="2013 k" numFmtId="0">
      <sharedItems containsString="0" containsBlank="1" containsNumber="1" containsInteger="1" minValue="76648" maxValue="3997724"/>
    </cacheField>
    <cacheField name="2013 m" numFmtId="0">
      <sharedItems containsString="0" containsBlank="1" containsNumber="1" containsInteger="1" minValue="81385" maxValue="3848394"/>
    </cacheField>
    <cacheField name="2014 k" numFmtId="0">
      <sharedItems containsString="0" containsBlank="1" containsNumber="1" containsInteger="1" minValue="15339" maxValue="4339393"/>
    </cacheField>
    <cacheField name="2014 m" numFmtId="0">
      <sharedItems containsString="0" containsBlank="1" containsNumber="1" containsInteger="1" minValue="14652" maxValue="4639643"/>
    </cacheField>
    <cacheField name="region" numFmtId="0">
      <sharedItems containsBlank="1" count="5">
        <s v="D"/>
        <s v="C"/>
        <s v="A"/>
        <s v="B"/>
        <m/>
      </sharedItems>
    </cacheField>
    <cacheField name="ludność 2013" numFmtId="0">
      <sharedItems containsString="0" containsBlank="1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44.447779050926" createdVersion="8" refreshedVersion="8" minRefreshableVersion="3" recordCount="51" xr:uid="{5B98FF83-E1A0-4222-AB6A-BF8AC076200F}">
  <cacheSource type="worksheet">
    <worksheetSource ref="A1:H1048576" sheet="kraina"/>
  </cacheSource>
  <cacheFields count="8">
    <cacheField name="wojewodztwo" numFmtId="0">
      <sharedItems containsBlank="1"/>
    </cacheField>
    <cacheField name="2013 k" numFmtId="0">
      <sharedItems containsString="0" containsBlank="1" containsNumber="1" containsInteger="1" minValue="76648" maxValue="3997724"/>
    </cacheField>
    <cacheField name="2013 m" numFmtId="0">
      <sharedItems containsString="0" containsBlank="1" containsNumber="1" containsInteger="1" minValue="81385" maxValue="3848394"/>
    </cacheField>
    <cacheField name="2014 k" numFmtId="0">
      <sharedItems containsString="0" containsBlank="1" containsNumber="1" containsInteger="1" minValue="15339" maxValue="4339393"/>
    </cacheField>
    <cacheField name="2014 m" numFmtId="0">
      <sharedItems containsString="0" containsBlank="1" containsNumber="1" containsInteger="1" minValue="14652" maxValue="4639643"/>
    </cacheField>
    <cacheField name="region" numFmtId="0">
      <sharedItems containsBlank="1" count="5">
        <s v="D"/>
        <s v="C"/>
        <s v="A"/>
        <s v="B"/>
        <m/>
      </sharedItems>
    </cacheField>
    <cacheField name="ludność 2013" numFmtId="0">
      <sharedItems containsString="0" containsBlank="1" containsNumber="1" containsInteger="1" minValue="158033" maxValue="7689971"/>
    </cacheField>
    <cacheField name="czy wieksz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w01D"/>
    <n v="1415007"/>
    <n v="1397195"/>
    <n v="1499070"/>
    <n v="1481105"/>
    <x v="0"/>
    <n v="2812202"/>
  </r>
  <r>
    <s v="w02D"/>
    <n v="1711390"/>
    <n v="1641773"/>
    <n v="1522030"/>
    <n v="1618733"/>
    <x v="0"/>
    <n v="3353163"/>
  </r>
  <r>
    <s v="w03C"/>
    <n v="1165105"/>
    <n v="1278732"/>
    <n v="1299953"/>
    <n v="1191621"/>
    <x v="1"/>
    <n v="2443837"/>
  </r>
  <r>
    <s v="w04D"/>
    <n v="949065"/>
    <n v="1026050"/>
    <n v="688027"/>
    <n v="723233"/>
    <x v="0"/>
    <n v="1975115"/>
  </r>
  <r>
    <s v="w05A"/>
    <n v="2436107"/>
    <n v="2228622"/>
    <n v="1831600"/>
    <n v="1960624"/>
    <x v="2"/>
    <n v="4664729"/>
  </r>
  <r>
    <s v="w06D"/>
    <n v="1846928"/>
    <n v="1851433"/>
    <n v="2125113"/>
    <n v="2028635"/>
    <x v="0"/>
    <n v="3698361"/>
  </r>
  <r>
    <s v="w07B"/>
    <n v="3841577"/>
    <n v="3848394"/>
    <n v="3595975"/>
    <n v="3123039"/>
    <x v="3"/>
    <n v="7689971"/>
  </r>
  <r>
    <s v="w08A"/>
    <n v="679557"/>
    <n v="655500"/>
    <n v="1012012"/>
    <n v="1067022"/>
    <x v="2"/>
    <n v="1335057"/>
  </r>
  <r>
    <s v="w09C"/>
    <n v="1660998"/>
    <n v="1630345"/>
    <n v="1130119"/>
    <n v="1080238"/>
    <x v="1"/>
    <n v="3291343"/>
  </r>
  <r>
    <s v="w10C"/>
    <n v="1157622"/>
    <n v="1182345"/>
    <n v="830785"/>
    <n v="833779"/>
    <x v="1"/>
    <n v="2339967"/>
  </r>
  <r>
    <s v="w11D"/>
    <n v="1987047"/>
    <n v="1996208"/>
    <n v="2053892"/>
    <n v="1697247"/>
    <x v="0"/>
    <n v="3983255"/>
  </r>
  <r>
    <s v="w12C"/>
    <n v="3997724"/>
    <n v="3690756"/>
    <n v="4339393"/>
    <n v="4639643"/>
    <x v="1"/>
    <n v="7688480"/>
  </r>
  <r>
    <s v="w13A"/>
    <n v="996113"/>
    <n v="964279"/>
    <n v="1012487"/>
    <n v="1128940"/>
    <x v="2"/>
    <n v="1960392"/>
  </r>
  <r>
    <s v="w14A"/>
    <n v="1143634"/>
    <n v="1033836"/>
    <n v="909534"/>
    <n v="856349"/>
    <x v="2"/>
    <n v="2177470"/>
  </r>
  <r>
    <s v="w15A"/>
    <n v="2549276"/>
    <n v="2584751"/>
    <n v="2033079"/>
    <n v="2066918"/>
    <x v="2"/>
    <n v="5134027"/>
  </r>
  <r>
    <s v="w16C"/>
    <n v="1367212"/>
    <n v="1361389"/>
    <n v="1572320"/>
    <n v="1836258"/>
    <x v="1"/>
    <n v="2728601"/>
  </r>
  <r>
    <s v="w17A"/>
    <n v="2567464"/>
    <n v="2441857"/>
    <n v="1524132"/>
    <n v="1496810"/>
    <x v="2"/>
    <n v="5009321"/>
  </r>
  <r>
    <s v="w18D"/>
    <n v="1334060"/>
    <n v="1395231"/>
    <n v="578655"/>
    <n v="677663"/>
    <x v="0"/>
    <n v="2729291"/>
  </r>
  <r>
    <s v="w19C"/>
    <n v="2976209"/>
    <n v="3199665"/>
    <n v="1666477"/>
    <n v="1759240"/>
    <x v="1"/>
    <n v="6175874"/>
  </r>
  <r>
    <s v="w20C"/>
    <n v="1443351"/>
    <n v="1565539"/>
    <n v="1355276"/>
    <n v="1423414"/>
    <x v="1"/>
    <n v="3008890"/>
  </r>
  <r>
    <s v="w21A"/>
    <n v="2486640"/>
    <n v="2265936"/>
    <n v="297424"/>
    <n v="274759"/>
    <x v="2"/>
    <n v="4752576"/>
  </r>
  <r>
    <s v="w22B"/>
    <n v="685438"/>
    <n v="749124"/>
    <n v="2697677"/>
    <n v="2821550"/>
    <x v="3"/>
    <n v="1434562"/>
  </r>
  <r>
    <s v="w23B"/>
    <n v="2166753"/>
    <n v="2338698"/>
    <n v="1681433"/>
    <n v="1592443"/>
    <x v="3"/>
    <n v="4505451"/>
  </r>
  <r>
    <s v="w24C"/>
    <n v="643177"/>
    <n v="684187"/>
    <n v="796213"/>
    <n v="867904"/>
    <x v="1"/>
    <n v="1327364"/>
  </r>
  <r>
    <s v="w25B"/>
    <n v="450192"/>
    <n v="434755"/>
    <n v="1656446"/>
    <n v="1691000"/>
    <x v="3"/>
    <n v="884947"/>
  </r>
  <r>
    <s v="w26C"/>
    <n v="1037774"/>
    <n v="1113789"/>
    <n v="877464"/>
    <n v="990837"/>
    <x v="1"/>
    <n v="2151563"/>
  </r>
  <r>
    <s v="w27C"/>
    <n v="2351213"/>
    <n v="2358482"/>
    <n v="1098384"/>
    <n v="1121488"/>
    <x v="1"/>
    <n v="4709695"/>
  </r>
  <r>
    <s v="w28D"/>
    <n v="2613354"/>
    <n v="2837241"/>
    <n v="431144"/>
    <n v="434113"/>
    <x v="0"/>
    <n v="5450595"/>
  </r>
  <r>
    <s v="w29A"/>
    <n v="1859691"/>
    <n v="1844250"/>
    <n v="1460134"/>
    <n v="1585258"/>
    <x v="2"/>
    <n v="3703941"/>
  </r>
  <r>
    <s v="w30C"/>
    <n v="2478386"/>
    <n v="2562144"/>
    <n v="30035"/>
    <n v="29396"/>
    <x v="1"/>
    <n v="5040530"/>
  </r>
  <r>
    <s v="w31C"/>
    <n v="1938122"/>
    <n v="1816647"/>
    <n v="1602356"/>
    <n v="1875221"/>
    <x v="1"/>
    <n v="3754769"/>
  </r>
  <r>
    <s v="w32D"/>
    <n v="992523"/>
    <n v="1028501"/>
    <n v="1995446"/>
    <n v="1860524"/>
    <x v="0"/>
    <n v="2021024"/>
  </r>
  <r>
    <s v="w33B"/>
    <n v="2966291"/>
    <n v="2889963"/>
    <n v="462453"/>
    <n v="486354"/>
    <x v="3"/>
    <n v="5856254"/>
  </r>
  <r>
    <s v="w34C"/>
    <n v="76648"/>
    <n v="81385"/>
    <n v="1374708"/>
    <n v="1379567"/>
    <x v="1"/>
    <n v="158033"/>
  </r>
  <r>
    <s v="w35C"/>
    <n v="2574432"/>
    <n v="2409710"/>
    <n v="987486"/>
    <n v="999043"/>
    <x v="1"/>
    <n v="4984142"/>
  </r>
  <r>
    <s v="w36B"/>
    <n v="1778590"/>
    <n v="1874844"/>
    <n v="111191"/>
    <n v="117846"/>
    <x v="3"/>
    <n v="3653434"/>
  </r>
  <r>
    <s v="w37A"/>
    <n v="1506541"/>
    <n v="1414887"/>
    <n v="1216612"/>
    <n v="1166775"/>
    <x v="2"/>
    <n v="2921428"/>
  </r>
  <r>
    <s v="w38B"/>
    <n v="1598886"/>
    <n v="1687917"/>
    <n v="449788"/>
    <n v="427615"/>
    <x v="3"/>
    <n v="3286803"/>
  </r>
  <r>
    <s v="w39D"/>
    <n v="548989"/>
    <n v="514636"/>
    <n v="2770344"/>
    <n v="3187897"/>
    <x v="0"/>
    <n v="1063625"/>
  </r>
  <r>
    <s v="w40A"/>
    <n v="1175198"/>
    <n v="1095440"/>
    <n v="2657174"/>
    <n v="2491947"/>
    <x v="2"/>
    <n v="2270638"/>
  </r>
  <r>
    <s v="w41D"/>
    <n v="2115336"/>
    <n v="2202769"/>
    <n v="15339"/>
    <n v="14652"/>
    <x v="0"/>
    <n v="4318105"/>
  </r>
  <r>
    <s v="w42B"/>
    <n v="2346640"/>
    <n v="2197559"/>
    <n v="373470"/>
    <n v="353365"/>
    <x v="3"/>
    <n v="4544199"/>
  </r>
  <r>
    <s v="w43D"/>
    <n v="2548438"/>
    <n v="2577213"/>
    <n v="37986"/>
    <n v="37766"/>
    <x v="0"/>
    <n v="5125651"/>
  </r>
  <r>
    <s v="w44C"/>
    <n v="835495"/>
    <n v="837746"/>
    <n v="1106177"/>
    <n v="917781"/>
    <x v="1"/>
    <n v="1673241"/>
  </r>
  <r>
    <s v="w45B"/>
    <n v="1187448"/>
    <n v="1070426"/>
    <n v="1504608"/>
    <n v="1756990"/>
    <x v="3"/>
    <n v="2257874"/>
  </r>
  <r>
    <s v="w46C"/>
    <n v="140026"/>
    <n v="146354"/>
    <n v="2759991"/>
    <n v="2742120"/>
    <x v="1"/>
    <n v="286380"/>
  </r>
  <r>
    <s v="w47B"/>
    <n v="1198765"/>
    <n v="1304945"/>
    <n v="2786493"/>
    <n v="2602643"/>
    <x v="3"/>
    <n v="2503710"/>
  </r>
  <r>
    <s v="w48C"/>
    <n v="2619776"/>
    <n v="2749623"/>
    <n v="2888215"/>
    <n v="2800174"/>
    <x v="1"/>
    <n v="5369399"/>
  </r>
  <r>
    <s v="w49C"/>
    <n v="248398"/>
    <n v="268511"/>
    <n v="3110853"/>
    <n v="2986411"/>
    <x v="1"/>
    <n v="516909"/>
  </r>
  <r>
    <s v="w50B"/>
    <n v="2494207"/>
    <n v="2625207"/>
    <n v="1796293"/>
    <n v="1853602"/>
    <x v="3"/>
    <n v="5119414"/>
  </r>
  <r>
    <m/>
    <m/>
    <m/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w01D"/>
    <n v="1415007"/>
    <n v="1397195"/>
    <n v="1499070"/>
    <n v="1481105"/>
    <x v="0"/>
    <n v="2812202"/>
    <n v="1"/>
  </r>
  <r>
    <s v="w02D"/>
    <n v="1711390"/>
    <n v="1641773"/>
    <n v="1522030"/>
    <n v="1618733"/>
    <x v="0"/>
    <n v="3353163"/>
    <n v="0"/>
  </r>
  <r>
    <s v="w03C"/>
    <n v="1165105"/>
    <n v="1278732"/>
    <n v="1299953"/>
    <n v="1191621"/>
    <x v="1"/>
    <n v="2443837"/>
    <n v="0"/>
  </r>
  <r>
    <s v="w04D"/>
    <n v="949065"/>
    <n v="1026050"/>
    <n v="688027"/>
    <n v="723233"/>
    <x v="0"/>
    <n v="1975115"/>
    <n v="0"/>
  </r>
  <r>
    <s v="w05A"/>
    <n v="2436107"/>
    <n v="2228622"/>
    <n v="1831600"/>
    <n v="1960624"/>
    <x v="2"/>
    <n v="4664729"/>
    <n v="0"/>
  </r>
  <r>
    <s v="w06D"/>
    <n v="1846928"/>
    <n v="1851433"/>
    <n v="2125113"/>
    <n v="2028635"/>
    <x v="0"/>
    <n v="3698361"/>
    <n v="1"/>
  </r>
  <r>
    <s v="w07B"/>
    <n v="3841577"/>
    <n v="3848394"/>
    <n v="3595975"/>
    <n v="3123039"/>
    <x v="3"/>
    <n v="7689971"/>
    <n v="0"/>
  </r>
  <r>
    <s v="w08A"/>
    <n v="679557"/>
    <n v="655500"/>
    <n v="1012012"/>
    <n v="1067022"/>
    <x v="2"/>
    <n v="1335057"/>
    <n v="1"/>
  </r>
  <r>
    <s v="w09C"/>
    <n v="1660998"/>
    <n v="1630345"/>
    <n v="1130119"/>
    <n v="1080238"/>
    <x v="1"/>
    <n v="3291343"/>
    <n v="0"/>
  </r>
  <r>
    <s v="w10C"/>
    <n v="1157622"/>
    <n v="1182345"/>
    <n v="830785"/>
    <n v="833779"/>
    <x v="1"/>
    <n v="2339967"/>
    <n v="0"/>
  </r>
  <r>
    <s v="w11D"/>
    <n v="1987047"/>
    <n v="1996208"/>
    <n v="2053892"/>
    <n v="1697247"/>
    <x v="0"/>
    <n v="3983255"/>
    <n v="0"/>
  </r>
  <r>
    <s v="w12C"/>
    <n v="3997724"/>
    <n v="3690756"/>
    <n v="4339393"/>
    <n v="4639643"/>
    <x v="1"/>
    <n v="7688480"/>
    <n v="1"/>
  </r>
  <r>
    <s v="w13A"/>
    <n v="996113"/>
    <n v="964279"/>
    <n v="1012487"/>
    <n v="1128940"/>
    <x v="2"/>
    <n v="1960392"/>
    <n v="1"/>
  </r>
  <r>
    <s v="w14A"/>
    <n v="1143634"/>
    <n v="1033836"/>
    <n v="909534"/>
    <n v="856349"/>
    <x v="2"/>
    <n v="2177470"/>
    <n v="0"/>
  </r>
  <r>
    <s v="w15A"/>
    <n v="2549276"/>
    <n v="2584751"/>
    <n v="2033079"/>
    <n v="2066918"/>
    <x v="2"/>
    <n v="5134027"/>
    <n v="0"/>
  </r>
  <r>
    <s v="w16C"/>
    <n v="1367212"/>
    <n v="1361389"/>
    <n v="1572320"/>
    <n v="1836258"/>
    <x v="1"/>
    <n v="2728601"/>
    <n v="1"/>
  </r>
  <r>
    <s v="w17A"/>
    <n v="2567464"/>
    <n v="2441857"/>
    <n v="1524132"/>
    <n v="1496810"/>
    <x v="2"/>
    <n v="5009321"/>
    <n v="0"/>
  </r>
  <r>
    <s v="w18D"/>
    <n v="1334060"/>
    <n v="1395231"/>
    <n v="578655"/>
    <n v="677663"/>
    <x v="0"/>
    <n v="2729291"/>
    <n v="0"/>
  </r>
  <r>
    <s v="w19C"/>
    <n v="2976209"/>
    <n v="3199665"/>
    <n v="1666477"/>
    <n v="1759240"/>
    <x v="1"/>
    <n v="6175874"/>
    <n v="0"/>
  </r>
  <r>
    <s v="w20C"/>
    <n v="1443351"/>
    <n v="1565539"/>
    <n v="1355276"/>
    <n v="1423414"/>
    <x v="1"/>
    <n v="3008890"/>
    <n v="0"/>
  </r>
  <r>
    <s v="w21A"/>
    <n v="2486640"/>
    <n v="2265936"/>
    <n v="297424"/>
    <n v="274759"/>
    <x v="2"/>
    <n v="4752576"/>
    <n v="0"/>
  </r>
  <r>
    <s v="w22B"/>
    <n v="685438"/>
    <n v="749124"/>
    <n v="2697677"/>
    <n v="2821550"/>
    <x v="3"/>
    <n v="1434562"/>
    <n v="1"/>
  </r>
  <r>
    <s v="w23B"/>
    <n v="2166753"/>
    <n v="2338698"/>
    <n v="1681433"/>
    <n v="1592443"/>
    <x v="3"/>
    <n v="4505451"/>
    <n v="0"/>
  </r>
  <r>
    <s v="w24C"/>
    <n v="643177"/>
    <n v="684187"/>
    <n v="796213"/>
    <n v="867904"/>
    <x v="1"/>
    <n v="1327364"/>
    <n v="1"/>
  </r>
  <r>
    <s v="w25B"/>
    <n v="450192"/>
    <n v="434755"/>
    <n v="1656446"/>
    <n v="1691000"/>
    <x v="3"/>
    <n v="884947"/>
    <n v="1"/>
  </r>
  <r>
    <s v="w26C"/>
    <n v="1037774"/>
    <n v="1113789"/>
    <n v="877464"/>
    <n v="990837"/>
    <x v="1"/>
    <n v="2151563"/>
    <n v="0"/>
  </r>
  <r>
    <s v="w27C"/>
    <n v="2351213"/>
    <n v="2358482"/>
    <n v="1098384"/>
    <n v="1121488"/>
    <x v="1"/>
    <n v="4709695"/>
    <n v="0"/>
  </r>
  <r>
    <s v="w28D"/>
    <n v="2613354"/>
    <n v="2837241"/>
    <n v="431144"/>
    <n v="434113"/>
    <x v="0"/>
    <n v="5450595"/>
    <n v="0"/>
  </r>
  <r>
    <s v="w29A"/>
    <n v="1859691"/>
    <n v="1844250"/>
    <n v="1460134"/>
    <n v="1585258"/>
    <x v="2"/>
    <n v="3703941"/>
    <n v="0"/>
  </r>
  <r>
    <s v="w30C"/>
    <n v="2478386"/>
    <n v="2562144"/>
    <n v="30035"/>
    <n v="29396"/>
    <x v="1"/>
    <n v="5040530"/>
    <n v="0"/>
  </r>
  <r>
    <s v="w31C"/>
    <n v="1938122"/>
    <n v="1816647"/>
    <n v="1602356"/>
    <n v="1875221"/>
    <x v="1"/>
    <n v="3754769"/>
    <n v="0"/>
  </r>
  <r>
    <s v="w32D"/>
    <n v="992523"/>
    <n v="1028501"/>
    <n v="1995446"/>
    <n v="1860524"/>
    <x v="0"/>
    <n v="2021024"/>
    <n v="1"/>
  </r>
  <r>
    <s v="w33B"/>
    <n v="2966291"/>
    <n v="2889963"/>
    <n v="462453"/>
    <n v="486354"/>
    <x v="3"/>
    <n v="5856254"/>
    <n v="0"/>
  </r>
  <r>
    <s v="w34C"/>
    <n v="76648"/>
    <n v="81385"/>
    <n v="1374708"/>
    <n v="1379567"/>
    <x v="1"/>
    <n v="158033"/>
    <n v="1"/>
  </r>
  <r>
    <s v="w35C"/>
    <n v="2574432"/>
    <n v="2409710"/>
    <n v="987486"/>
    <n v="999043"/>
    <x v="1"/>
    <n v="4984142"/>
    <n v="0"/>
  </r>
  <r>
    <s v="w36B"/>
    <n v="1778590"/>
    <n v="1874844"/>
    <n v="111191"/>
    <n v="117846"/>
    <x v="3"/>
    <n v="3653434"/>
    <n v="0"/>
  </r>
  <r>
    <s v="w37A"/>
    <n v="1506541"/>
    <n v="1414887"/>
    <n v="1216612"/>
    <n v="1166775"/>
    <x v="2"/>
    <n v="2921428"/>
    <n v="0"/>
  </r>
  <r>
    <s v="w38B"/>
    <n v="1598886"/>
    <n v="1687917"/>
    <n v="449788"/>
    <n v="427615"/>
    <x v="3"/>
    <n v="3286803"/>
    <n v="0"/>
  </r>
  <r>
    <s v="w39D"/>
    <n v="548989"/>
    <n v="514636"/>
    <n v="2770344"/>
    <n v="3187897"/>
    <x v="0"/>
    <n v="1063625"/>
    <n v="1"/>
  </r>
  <r>
    <s v="w40A"/>
    <n v="1175198"/>
    <n v="1095440"/>
    <n v="2657174"/>
    <n v="2491947"/>
    <x v="2"/>
    <n v="2270638"/>
    <n v="1"/>
  </r>
  <r>
    <s v="w41D"/>
    <n v="2115336"/>
    <n v="2202769"/>
    <n v="15339"/>
    <n v="14652"/>
    <x v="0"/>
    <n v="4318105"/>
    <n v="0"/>
  </r>
  <r>
    <s v="w42B"/>
    <n v="2346640"/>
    <n v="2197559"/>
    <n v="373470"/>
    <n v="353365"/>
    <x v="3"/>
    <n v="4544199"/>
    <n v="0"/>
  </r>
  <r>
    <s v="w43D"/>
    <n v="2548438"/>
    <n v="2577213"/>
    <n v="37986"/>
    <n v="37766"/>
    <x v="0"/>
    <n v="5125651"/>
    <n v="0"/>
  </r>
  <r>
    <s v="w44C"/>
    <n v="835495"/>
    <n v="837746"/>
    <n v="1106177"/>
    <n v="917781"/>
    <x v="1"/>
    <n v="1673241"/>
    <n v="1"/>
  </r>
  <r>
    <s v="w45B"/>
    <n v="1187448"/>
    <n v="1070426"/>
    <n v="1504608"/>
    <n v="1756990"/>
    <x v="3"/>
    <n v="2257874"/>
    <n v="1"/>
  </r>
  <r>
    <s v="w46C"/>
    <n v="140026"/>
    <n v="146354"/>
    <n v="2759991"/>
    <n v="2742120"/>
    <x v="1"/>
    <n v="286380"/>
    <n v="1"/>
  </r>
  <r>
    <s v="w47B"/>
    <n v="1198765"/>
    <n v="1304945"/>
    <n v="2786493"/>
    <n v="2602643"/>
    <x v="3"/>
    <n v="2503710"/>
    <n v="1"/>
  </r>
  <r>
    <s v="w48C"/>
    <n v="2619776"/>
    <n v="2749623"/>
    <n v="2888215"/>
    <n v="2800174"/>
    <x v="1"/>
    <n v="5369399"/>
    <n v="1"/>
  </r>
  <r>
    <s v="w49C"/>
    <n v="248398"/>
    <n v="268511"/>
    <n v="3110853"/>
    <n v="2986411"/>
    <x v="1"/>
    <n v="516909"/>
    <n v="1"/>
  </r>
  <r>
    <s v="w50B"/>
    <n v="2494207"/>
    <n v="2625207"/>
    <n v="1796293"/>
    <n v="1853602"/>
    <x v="3"/>
    <n v="5119414"/>
    <n v="0"/>
  </r>
  <r>
    <m/>
    <m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2B3F6-B2FE-40A7-B05F-62E9AB3C3CF3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ludność 2013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19E08-F8E1-4A9D-8253-49EF736A7232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czy wieksz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C0E2BF1-BA50-43EB-98AE-A2FDE4E4D8A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1FA73-F6AA-46D9-9230-93E72F0ABE2E}" name="kraina" displayName="kraina" ref="A1:H51" tableType="queryTable" totalsRowShown="0">
  <autoFilter ref="A1:H51" xr:uid="{47D1FA73-F6AA-46D9-9230-93E72F0ABE2E}"/>
  <tableColumns count="8">
    <tableColumn id="1" xr3:uid="{05481075-7CAA-4094-84FB-687E5869CAED}" uniqueName="1" name="wojewodztwo" queryTableFieldId="1" dataDxfId="4"/>
    <tableColumn id="2" xr3:uid="{0BA68100-F9D3-43CA-A992-A6B7EB95B8DE}" uniqueName="2" name="2013 k" queryTableFieldId="2"/>
    <tableColumn id="3" xr3:uid="{9B118162-F0F3-40FA-BD3F-502D527A1D78}" uniqueName="3" name="2013 m" queryTableFieldId="3"/>
    <tableColumn id="4" xr3:uid="{2686CFAF-CCA5-49C5-A357-A1D8722B1B87}" uniqueName="4" name="2014 k" queryTableFieldId="4"/>
    <tableColumn id="5" xr3:uid="{7AB01E06-FD8A-4E3C-8417-49F6CC191313}" uniqueName="5" name="2014 m" queryTableFieldId="5"/>
    <tableColumn id="6" xr3:uid="{44E1D5BF-0D1C-4650-8F9A-8F63F5D342B7}" uniqueName="6" name="region" queryTableFieldId="6" dataDxfId="3">
      <calculatedColumnFormula>RIGHT(kraina[[#This Row],[wojewodztwo]],1)</calculatedColumnFormula>
    </tableColumn>
    <tableColumn id="7" xr3:uid="{B7C63352-14A5-4324-99EA-C903A65209C7}" uniqueName="7" name="ludność 2013" queryTableFieldId="7" dataDxfId="2">
      <calculatedColumnFormula>kraina[[#This Row],[2013 k]]+kraina[[#This Row],[2013 m]]</calculatedColumnFormula>
    </tableColumn>
    <tableColumn id="8" xr3:uid="{732DABB7-A16F-468D-96DB-223BC8B9A018}" uniqueName="8" name="czy wieksze" queryTableFieldId="8" dataDxfId="1">
      <calculatedColumnFormula>IF(AND(kraina[[#This Row],[2014 k]]&gt;kraina[[#This Row],[2013 k]],kraina[[#This Row],[2014 m]]&gt;kraina[[#This Row],[2013 m]]),1,0)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F5C9-A325-4EF7-AA9F-71DBD3AD6B0F}">
  <dimension ref="A3:B9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9.140625" bestFit="1" customWidth="1"/>
  </cols>
  <sheetData>
    <row r="3" spans="1:2" x14ac:dyDescent="0.25">
      <c r="A3" s="2" t="s">
        <v>57</v>
      </c>
      <c r="B3" t="s">
        <v>64</v>
      </c>
    </row>
    <row r="4" spans="1:2" x14ac:dyDescent="0.25">
      <c r="A4" s="3" t="s">
        <v>58</v>
      </c>
      <c r="B4" s="1">
        <v>33929579</v>
      </c>
    </row>
    <row r="5" spans="1:2" x14ac:dyDescent="0.25">
      <c r="A5" s="3" t="s">
        <v>59</v>
      </c>
      <c r="B5" s="1">
        <v>41736619</v>
      </c>
    </row>
    <row r="6" spans="1:2" x14ac:dyDescent="0.25">
      <c r="A6" s="3" t="s">
        <v>60</v>
      </c>
      <c r="B6" s="1">
        <v>57649017</v>
      </c>
    </row>
    <row r="7" spans="1:2" x14ac:dyDescent="0.25">
      <c r="A7" s="3" t="s">
        <v>61</v>
      </c>
      <c r="B7" s="1">
        <v>36530387</v>
      </c>
    </row>
    <row r="8" spans="1:2" x14ac:dyDescent="0.25">
      <c r="A8" s="3" t="s">
        <v>62</v>
      </c>
      <c r="B8" s="1"/>
    </row>
    <row r="9" spans="1:2" x14ac:dyDescent="0.25">
      <c r="A9" s="3" t="s">
        <v>63</v>
      </c>
      <c r="B9" s="1">
        <v>169845602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6A42-7E8E-4DDA-971A-6E019B85D284}">
  <dimension ref="A3:B9"/>
  <sheetViews>
    <sheetView workbookViewId="0">
      <selection activeCell="F32" sqref="F32"/>
    </sheetView>
  </sheetViews>
  <sheetFormatPr defaultRowHeight="15" x14ac:dyDescent="0.25"/>
  <cols>
    <col min="1" max="1" width="17.7109375" bestFit="1" customWidth="1"/>
    <col min="2" max="2" width="18.140625" bestFit="1" customWidth="1"/>
  </cols>
  <sheetData>
    <row r="3" spans="1:2" x14ac:dyDescent="0.25">
      <c r="A3" s="2" t="s">
        <v>57</v>
      </c>
      <c r="B3" t="s">
        <v>66</v>
      </c>
    </row>
    <row r="4" spans="1:2" x14ac:dyDescent="0.25">
      <c r="A4" s="3" t="s">
        <v>58</v>
      </c>
      <c r="B4" s="1">
        <v>3</v>
      </c>
    </row>
    <row r="5" spans="1:2" x14ac:dyDescent="0.25">
      <c r="A5" s="3" t="s">
        <v>59</v>
      </c>
      <c r="B5" s="1">
        <v>4</v>
      </c>
    </row>
    <row r="6" spans="1:2" x14ac:dyDescent="0.25">
      <c r="A6" s="3" t="s">
        <v>60</v>
      </c>
      <c r="B6" s="1">
        <v>8</v>
      </c>
    </row>
    <row r="7" spans="1:2" x14ac:dyDescent="0.25">
      <c r="A7" s="3" t="s">
        <v>61</v>
      </c>
      <c r="B7" s="1">
        <v>4</v>
      </c>
    </row>
    <row r="8" spans="1:2" x14ac:dyDescent="0.25">
      <c r="A8" s="3" t="s">
        <v>62</v>
      </c>
      <c r="B8" s="1"/>
    </row>
    <row r="9" spans="1:2" x14ac:dyDescent="0.25">
      <c r="A9" s="3" t="s">
        <v>63</v>
      </c>
      <c r="B9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8422-6CE9-4998-A682-AC89D19292BD}">
  <dimension ref="A1:H51"/>
  <sheetViews>
    <sheetView workbookViewId="0">
      <selection activeCell="G1" sqref="A1:G1048576"/>
    </sheetView>
  </sheetViews>
  <sheetFormatPr defaultRowHeight="15" x14ac:dyDescent="0.25"/>
  <cols>
    <col min="1" max="5" width="11.140625" bestFit="1" customWidth="1"/>
  </cols>
  <sheetData>
    <row r="1" spans="1:8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65</v>
      </c>
    </row>
    <row r="2" spans="1:8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RIGHT(kraina[[#This Row],[wojewodztwo]],1)</f>
        <v>D</v>
      </c>
      <c r="G2">
        <f>kraina[[#This Row],[2013 k]]+kraina[[#This Row],[2013 m]]</f>
        <v>2812202</v>
      </c>
      <c r="H2">
        <f>IF(AND(kraina[[#This Row],[2014 k]]&gt;kraina[[#This Row],[2013 k]],kraina[[#This Row],[2014 m]]&gt;kraina[[#This Row],[2013 m]]),1,0)</f>
        <v>1</v>
      </c>
    </row>
    <row r="3" spans="1:8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RIGHT(kraina[[#This Row],[wojewodztwo]],1)</f>
        <v>D</v>
      </c>
      <c r="G3">
        <f>kraina[[#This Row],[2013 k]]+kraina[[#This Row],[2013 m]]</f>
        <v>3353163</v>
      </c>
      <c r="H3">
        <f>IF(AND(kraina[[#This Row],[2014 k]]&gt;kraina[[#This Row],[2013 k]],kraina[[#This Row],[2014 m]]&gt;kraina[[#This Row],[2013 m]]),1,0)</f>
        <v>0</v>
      </c>
    </row>
    <row r="4" spans="1:8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RIGHT(kraina[[#This Row],[wojewodztwo]],1)</f>
        <v>C</v>
      </c>
      <c r="G4">
        <f>kraina[[#This Row],[2013 k]]+kraina[[#This Row],[2013 m]]</f>
        <v>2443837</v>
      </c>
      <c r="H4">
        <f>IF(AND(kraina[[#This Row],[2014 k]]&gt;kraina[[#This Row],[2013 k]],kraina[[#This Row],[2014 m]]&gt;kraina[[#This Row],[2013 m]]),1,0)</f>
        <v>0</v>
      </c>
    </row>
    <row r="5" spans="1:8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RIGHT(kraina[[#This Row],[wojewodztwo]],1)</f>
        <v>D</v>
      </c>
      <c r="G5">
        <f>kraina[[#This Row],[2013 k]]+kraina[[#This Row],[2013 m]]</f>
        <v>1975115</v>
      </c>
      <c r="H5">
        <f>IF(AND(kraina[[#This Row],[2014 k]]&gt;kraina[[#This Row],[2013 k]],kraina[[#This Row],[2014 m]]&gt;kraina[[#This Row],[2013 m]]),1,0)</f>
        <v>0</v>
      </c>
    </row>
    <row r="6" spans="1:8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RIGHT(kraina[[#This Row],[wojewodztwo]],1)</f>
        <v>A</v>
      </c>
      <c r="G6">
        <f>kraina[[#This Row],[2013 k]]+kraina[[#This Row],[2013 m]]</f>
        <v>4664729</v>
      </c>
      <c r="H6">
        <f>IF(AND(kraina[[#This Row],[2014 k]]&gt;kraina[[#This Row],[2013 k]],kraina[[#This Row],[2014 m]]&gt;kraina[[#This Row],[2013 m]]),1,0)</f>
        <v>0</v>
      </c>
    </row>
    <row r="7" spans="1:8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RIGHT(kraina[[#This Row],[wojewodztwo]],1)</f>
        <v>D</v>
      </c>
      <c r="G7">
        <f>kraina[[#This Row],[2013 k]]+kraina[[#This Row],[2013 m]]</f>
        <v>3698361</v>
      </c>
      <c r="H7">
        <f>IF(AND(kraina[[#This Row],[2014 k]]&gt;kraina[[#This Row],[2013 k]],kraina[[#This Row],[2014 m]]&gt;kraina[[#This Row],[2013 m]]),1,0)</f>
        <v>1</v>
      </c>
    </row>
    <row r="8" spans="1:8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RIGHT(kraina[[#This Row],[wojewodztwo]],1)</f>
        <v>B</v>
      </c>
      <c r="G8">
        <f>kraina[[#This Row],[2013 k]]+kraina[[#This Row],[2013 m]]</f>
        <v>7689971</v>
      </c>
      <c r="H8">
        <f>IF(AND(kraina[[#This Row],[2014 k]]&gt;kraina[[#This Row],[2013 k]],kraina[[#This Row],[2014 m]]&gt;kraina[[#This Row],[2013 m]]),1,0)</f>
        <v>0</v>
      </c>
    </row>
    <row r="9" spans="1:8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RIGHT(kraina[[#This Row],[wojewodztwo]],1)</f>
        <v>A</v>
      </c>
      <c r="G9">
        <f>kraina[[#This Row],[2013 k]]+kraina[[#This Row],[2013 m]]</f>
        <v>1335057</v>
      </c>
      <c r="H9">
        <f>IF(AND(kraina[[#This Row],[2014 k]]&gt;kraina[[#This Row],[2013 k]],kraina[[#This Row],[2014 m]]&gt;kraina[[#This Row],[2013 m]]),1,0)</f>
        <v>1</v>
      </c>
    </row>
    <row r="10" spans="1:8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RIGHT(kraina[[#This Row],[wojewodztwo]],1)</f>
        <v>C</v>
      </c>
      <c r="G10">
        <f>kraina[[#This Row],[2013 k]]+kraina[[#This Row],[2013 m]]</f>
        <v>3291343</v>
      </c>
      <c r="H10">
        <f>IF(AND(kraina[[#This Row],[2014 k]]&gt;kraina[[#This Row],[2013 k]],kraina[[#This Row],[2014 m]]&gt;kraina[[#This Row],[2013 m]]),1,0)</f>
        <v>0</v>
      </c>
    </row>
    <row r="11" spans="1:8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RIGHT(kraina[[#This Row],[wojewodztwo]],1)</f>
        <v>C</v>
      </c>
      <c r="G11">
        <f>kraina[[#This Row],[2013 k]]+kraina[[#This Row],[2013 m]]</f>
        <v>2339967</v>
      </c>
      <c r="H11">
        <f>IF(AND(kraina[[#This Row],[2014 k]]&gt;kraina[[#This Row],[2013 k]],kraina[[#This Row],[2014 m]]&gt;kraina[[#This Row],[2013 m]]),1,0)</f>
        <v>0</v>
      </c>
    </row>
    <row r="12" spans="1:8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RIGHT(kraina[[#This Row],[wojewodztwo]],1)</f>
        <v>D</v>
      </c>
      <c r="G12">
        <f>kraina[[#This Row],[2013 k]]+kraina[[#This Row],[2013 m]]</f>
        <v>3983255</v>
      </c>
      <c r="H12">
        <f>IF(AND(kraina[[#This Row],[2014 k]]&gt;kraina[[#This Row],[2013 k]],kraina[[#This Row],[2014 m]]&gt;kraina[[#This Row],[2013 m]]),1,0)</f>
        <v>0</v>
      </c>
    </row>
    <row r="13" spans="1:8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>RIGHT(kraina[[#This Row],[wojewodztwo]],1)</f>
        <v>C</v>
      </c>
      <c r="G13">
        <f>kraina[[#This Row],[2013 k]]+kraina[[#This Row],[2013 m]]</f>
        <v>7688480</v>
      </c>
      <c r="H13">
        <f>IF(AND(kraina[[#This Row],[2014 k]]&gt;kraina[[#This Row],[2013 k]],kraina[[#This Row],[2014 m]]&gt;kraina[[#This Row],[2013 m]]),1,0)</f>
        <v>1</v>
      </c>
    </row>
    <row r="14" spans="1:8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RIGHT(kraina[[#This Row],[wojewodztwo]],1)</f>
        <v>A</v>
      </c>
      <c r="G14">
        <f>kraina[[#This Row],[2013 k]]+kraina[[#This Row],[2013 m]]</f>
        <v>1960392</v>
      </c>
      <c r="H14">
        <f>IF(AND(kraina[[#This Row],[2014 k]]&gt;kraina[[#This Row],[2013 k]],kraina[[#This Row],[2014 m]]&gt;kraina[[#This Row],[2013 m]]),1,0)</f>
        <v>1</v>
      </c>
    </row>
    <row r="15" spans="1:8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RIGHT(kraina[[#This Row],[wojewodztwo]],1)</f>
        <v>A</v>
      </c>
      <c r="G15">
        <f>kraina[[#This Row],[2013 k]]+kraina[[#This Row],[2013 m]]</f>
        <v>2177470</v>
      </c>
      <c r="H15">
        <f>IF(AND(kraina[[#This Row],[2014 k]]&gt;kraina[[#This Row],[2013 k]],kraina[[#This Row],[2014 m]]&gt;kraina[[#This Row],[2013 m]]),1,0)</f>
        <v>0</v>
      </c>
    </row>
    <row r="16" spans="1:8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RIGHT(kraina[[#This Row],[wojewodztwo]],1)</f>
        <v>A</v>
      </c>
      <c r="G16">
        <f>kraina[[#This Row],[2013 k]]+kraina[[#This Row],[2013 m]]</f>
        <v>5134027</v>
      </c>
      <c r="H16">
        <f>IF(AND(kraina[[#This Row],[2014 k]]&gt;kraina[[#This Row],[2013 k]],kraina[[#This Row],[2014 m]]&gt;kraina[[#This Row],[2013 m]]),1,0)</f>
        <v>0</v>
      </c>
    </row>
    <row r="17" spans="1:8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RIGHT(kraina[[#This Row],[wojewodztwo]],1)</f>
        <v>C</v>
      </c>
      <c r="G17">
        <f>kraina[[#This Row],[2013 k]]+kraina[[#This Row],[2013 m]]</f>
        <v>2728601</v>
      </c>
      <c r="H17">
        <f>IF(AND(kraina[[#This Row],[2014 k]]&gt;kraina[[#This Row],[2013 k]],kraina[[#This Row],[2014 m]]&gt;kraina[[#This Row],[2013 m]]),1,0)</f>
        <v>1</v>
      </c>
    </row>
    <row r="18" spans="1:8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RIGHT(kraina[[#This Row],[wojewodztwo]],1)</f>
        <v>A</v>
      </c>
      <c r="G18">
        <f>kraina[[#This Row],[2013 k]]+kraina[[#This Row],[2013 m]]</f>
        <v>5009321</v>
      </c>
      <c r="H18">
        <f>IF(AND(kraina[[#This Row],[2014 k]]&gt;kraina[[#This Row],[2013 k]],kraina[[#This Row],[2014 m]]&gt;kraina[[#This Row],[2013 m]]),1,0)</f>
        <v>0</v>
      </c>
    </row>
    <row r="19" spans="1:8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RIGHT(kraina[[#This Row],[wojewodztwo]],1)</f>
        <v>D</v>
      </c>
      <c r="G19">
        <f>kraina[[#This Row],[2013 k]]+kraina[[#This Row],[2013 m]]</f>
        <v>2729291</v>
      </c>
      <c r="H19">
        <f>IF(AND(kraina[[#This Row],[2014 k]]&gt;kraina[[#This Row],[2013 k]],kraina[[#This Row],[2014 m]]&gt;kraina[[#This Row],[2013 m]]),1,0)</f>
        <v>0</v>
      </c>
    </row>
    <row r="20" spans="1:8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RIGHT(kraina[[#This Row],[wojewodztwo]],1)</f>
        <v>C</v>
      </c>
      <c r="G20">
        <f>kraina[[#This Row],[2013 k]]+kraina[[#This Row],[2013 m]]</f>
        <v>6175874</v>
      </c>
      <c r="H20">
        <f>IF(AND(kraina[[#This Row],[2014 k]]&gt;kraina[[#This Row],[2013 k]],kraina[[#This Row],[2014 m]]&gt;kraina[[#This Row],[2013 m]]),1,0)</f>
        <v>0</v>
      </c>
    </row>
    <row r="21" spans="1:8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RIGHT(kraina[[#This Row],[wojewodztwo]],1)</f>
        <v>C</v>
      </c>
      <c r="G21">
        <f>kraina[[#This Row],[2013 k]]+kraina[[#This Row],[2013 m]]</f>
        <v>3008890</v>
      </c>
      <c r="H21">
        <f>IF(AND(kraina[[#This Row],[2014 k]]&gt;kraina[[#This Row],[2013 k]],kraina[[#This Row],[2014 m]]&gt;kraina[[#This Row],[2013 m]]),1,0)</f>
        <v>0</v>
      </c>
    </row>
    <row r="22" spans="1:8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RIGHT(kraina[[#This Row],[wojewodztwo]],1)</f>
        <v>A</v>
      </c>
      <c r="G22">
        <f>kraina[[#This Row],[2013 k]]+kraina[[#This Row],[2013 m]]</f>
        <v>4752576</v>
      </c>
      <c r="H22">
        <f>IF(AND(kraina[[#This Row],[2014 k]]&gt;kraina[[#This Row],[2013 k]],kraina[[#This Row],[2014 m]]&gt;kraina[[#This Row],[2013 m]]),1,0)</f>
        <v>0</v>
      </c>
    </row>
    <row r="23" spans="1:8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RIGHT(kraina[[#This Row],[wojewodztwo]],1)</f>
        <v>B</v>
      </c>
      <c r="G23">
        <f>kraina[[#This Row],[2013 k]]+kraina[[#This Row],[2013 m]]</f>
        <v>1434562</v>
      </c>
      <c r="H23">
        <f>IF(AND(kraina[[#This Row],[2014 k]]&gt;kraina[[#This Row],[2013 k]],kraina[[#This Row],[2014 m]]&gt;kraina[[#This Row],[2013 m]]),1,0)</f>
        <v>1</v>
      </c>
    </row>
    <row r="24" spans="1:8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RIGHT(kraina[[#This Row],[wojewodztwo]],1)</f>
        <v>B</v>
      </c>
      <c r="G24">
        <f>kraina[[#This Row],[2013 k]]+kraina[[#This Row],[2013 m]]</f>
        <v>4505451</v>
      </c>
      <c r="H24">
        <f>IF(AND(kraina[[#This Row],[2014 k]]&gt;kraina[[#This Row],[2013 k]],kraina[[#This Row],[2014 m]]&gt;kraina[[#This Row],[2013 m]]),1,0)</f>
        <v>0</v>
      </c>
    </row>
    <row r="25" spans="1:8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RIGHT(kraina[[#This Row],[wojewodztwo]],1)</f>
        <v>C</v>
      </c>
      <c r="G25">
        <f>kraina[[#This Row],[2013 k]]+kraina[[#This Row],[2013 m]]</f>
        <v>1327364</v>
      </c>
      <c r="H25">
        <f>IF(AND(kraina[[#This Row],[2014 k]]&gt;kraina[[#This Row],[2013 k]],kraina[[#This Row],[2014 m]]&gt;kraina[[#This Row],[2013 m]]),1,0)</f>
        <v>1</v>
      </c>
    </row>
    <row r="26" spans="1:8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RIGHT(kraina[[#This Row],[wojewodztwo]],1)</f>
        <v>B</v>
      </c>
      <c r="G26">
        <f>kraina[[#This Row],[2013 k]]+kraina[[#This Row],[2013 m]]</f>
        <v>884947</v>
      </c>
      <c r="H26">
        <f>IF(AND(kraina[[#This Row],[2014 k]]&gt;kraina[[#This Row],[2013 k]],kraina[[#This Row],[2014 m]]&gt;kraina[[#This Row],[2013 m]]),1,0)</f>
        <v>1</v>
      </c>
    </row>
    <row r="27" spans="1:8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RIGHT(kraina[[#This Row],[wojewodztwo]],1)</f>
        <v>C</v>
      </c>
      <c r="G27">
        <f>kraina[[#This Row],[2013 k]]+kraina[[#This Row],[2013 m]]</f>
        <v>2151563</v>
      </c>
      <c r="H27">
        <f>IF(AND(kraina[[#This Row],[2014 k]]&gt;kraina[[#This Row],[2013 k]],kraina[[#This Row],[2014 m]]&gt;kraina[[#This Row],[2013 m]]),1,0)</f>
        <v>0</v>
      </c>
    </row>
    <row r="28" spans="1:8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RIGHT(kraina[[#This Row],[wojewodztwo]],1)</f>
        <v>C</v>
      </c>
      <c r="G28">
        <f>kraina[[#This Row],[2013 k]]+kraina[[#This Row],[2013 m]]</f>
        <v>4709695</v>
      </c>
      <c r="H28">
        <f>IF(AND(kraina[[#This Row],[2014 k]]&gt;kraina[[#This Row],[2013 k]],kraina[[#This Row],[2014 m]]&gt;kraina[[#This Row],[2013 m]]),1,0)</f>
        <v>0</v>
      </c>
    </row>
    <row r="29" spans="1:8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RIGHT(kraina[[#This Row],[wojewodztwo]],1)</f>
        <v>D</v>
      </c>
      <c r="G29">
        <f>kraina[[#This Row],[2013 k]]+kraina[[#This Row],[2013 m]]</f>
        <v>5450595</v>
      </c>
      <c r="H29">
        <f>IF(AND(kraina[[#This Row],[2014 k]]&gt;kraina[[#This Row],[2013 k]],kraina[[#This Row],[2014 m]]&gt;kraina[[#This Row],[2013 m]]),1,0)</f>
        <v>0</v>
      </c>
    </row>
    <row r="30" spans="1:8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RIGHT(kraina[[#This Row],[wojewodztwo]],1)</f>
        <v>A</v>
      </c>
      <c r="G30">
        <f>kraina[[#This Row],[2013 k]]+kraina[[#This Row],[2013 m]]</f>
        <v>3703941</v>
      </c>
      <c r="H30">
        <f>IF(AND(kraina[[#This Row],[2014 k]]&gt;kraina[[#This Row],[2013 k]],kraina[[#This Row],[2014 m]]&gt;kraina[[#This Row],[2013 m]]),1,0)</f>
        <v>0</v>
      </c>
    </row>
    <row r="31" spans="1:8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RIGHT(kraina[[#This Row],[wojewodztwo]],1)</f>
        <v>C</v>
      </c>
      <c r="G31">
        <f>kraina[[#This Row],[2013 k]]+kraina[[#This Row],[2013 m]]</f>
        <v>5040530</v>
      </c>
      <c r="H31">
        <f>IF(AND(kraina[[#This Row],[2014 k]]&gt;kraina[[#This Row],[2013 k]],kraina[[#This Row],[2014 m]]&gt;kraina[[#This Row],[2013 m]]),1,0)</f>
        <v>0</v>
      </c>
    </row>
    <row r="32" spans="1:8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RIGHT(kraina[[#This Row],[wojewodztwo]],1)</f>
        <v>C</v>
      </c>
      <c r="G32">
        <f>kraina[[#This Row],[2013 k]]+kraina[[#This Row],[2013 m]]</f>
        <v>3754769</v>
      </c>
      <c r="H32">
        <f>IF(AND(kraina[[#This Row],[2014 k]]&gt;kraina[[#This Row],[2013 k]],kraina[[#This Row],[2014 m]]&gt;kraina[[#This Row],[2013 m]]),1,0)</f>
        <v>0</v>
      </c>
    </row>
    <row r="33" spans="1:8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RIGHT(kraina[[#This Row],[wojewodztwo]],1)</f>
        <v>D</v>
      </c>
      <c r="G33">
        <f>kraina[[#This Row],[2013 k]]+kraina[[#This Row],[2013 m]]</f>
        <v>2021024</v>
      </c>
      <c r="H33">
        <f>IF(AND(kraina[[#This Row],[2014 k]]&gt;kraina[[#This Row],[2013 k]],kraina[[#This Row],[2014 m]]&gt;kraina[[#This Row],[2013 m]]),1,0)</f>
        <v>1</v>
      </c>
    </row>
    <row r="34" spans="1:8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RIGHT(kraina[[#This Row],[wojewodztwo]],1)</f>
        <v>B</v>
      </c>
      <c r="G34">
        <f>kraina[[#This Row],[2013 k]]+kraina[[#This Row],[2013 m]]</f>
        <v>5856254</v>
      </c>
      <c r="H34">
        <f>IF(AND(kraina[[#This Row],[2014 k]]&gt;kraina[[#This Row],[2013 k]],kraina[[#This Row],[2014 m]]&gt;kraina[[#This Row],[2013 m]]),1,0)</f>
        <v>0</v>
      </c>
    </row>
    <row r="35" spans="1:8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RIGHT(kraina[[#This Row],[wojewodztwo]],1)</f>
        <v>C</v>
      </c>
      <c r="G35">
        <f>kraina[[#This Row],[2013 k]]+kraina[[#This Row],[2013 m]]</f>
        <v>158033</v>
      </c>
      <c r="H35">
        <f>IF(AND(kraina[[#This Row],[2014 k]]&gt;kraina[[#This Row],[2013 k]],kraina[[#This Row],[2014 m]]&gt;kraina[[#This Row],[2013 m]]),1,0)</f>
        <v>1</v>
      </c>
    </row>
    <row r="36" spans="1:8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RIGHT(kraina[[#This Row],[wojewodztwo]],1)</f>
        <v>C</v>
      </c>
      <c r="G36">
        <f>kraina[[#This Row],[2013 k]]+kraina[[#This Row],[2013 m]]</f>
        <v>4984142</v>
      </c>
      <c r="H36">
        <f>IF(AND(kraina[[#This Row],[2014 k]]&gt;kraina[[#This Row],[2013 k]],kraina[[#This Row],[2014 m]]&gt;kraina[[#This Row],[2013 m]]),1,0)</f>
        <v>0</v>
      </c>
    </row>
    <row r="37" spans="1:8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RIGHT(kraina[[#This Row],[wojewodztwo]],1)</f>
        <v>B</v>
      </c>
      <c r="G37">
        <f>kraina[[#This Row],[2013 k]]+kraina[[#This Row],[2013 m]]</f>
        <v>3653434</v>
      </c>
      <c r="H37">
        <f>IF(AND(kraina[[#This Row],[2014 k]]&gt;kraina[[#This Row],[2013 k]],kraina[[#This Row],[2014 m]]&gt;kraina[[#This Row],[2013 m]]),1,0)</f>
        <v>0</v>
      </c>
    </row>
    <row r="38" spans="1:8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RIGHT(kraina[[#This Row],[wojewodztwo]],1)</f>
        <v>A</v>
      </c>
      <c r="G38">
        <f>kraina[[#This Row],[2013 k]]+kraina[[#This Row],[2013 m]]</f>
        <v>2921428</v>
      </c>
      <c r="H38">
        <f>IF(AND(kraina[[#This Row],[2014 k]]&gt;kraina[[#This Row],[2013 k]],kraina[[#This Row],[2014 m]]&gt;kraina[[#This Row],[2013 m]]),1,0)</f>
        <v>0</v>
      </c>
    </row>
    <row r="39" spans="1:8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RIGHT(kraina[[#This Row],[wojewodztwo]],1)</f>
        <v>B</v>
      </c>
      <c r="G39">
        <f>kraina[[#This Row],[2013 k]]+kraina[[#This Row],[2013 m]]</f>
        <v>3286803</v>
      </c>
      <c r="H39">
        <f>IF(AND(kraina[[#This Row],[2014 k]]&gt;kraina[[#This Row],[2013 k]],kraina[[#This Row],[2014 m]]&gt;kraina[[#This Row],[2013 m]]),1,0)</f>
        <v>0</v>
      </c>
    </row>
    <row r="40" spans="1:8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RIGHT(kraina[[#This Row],[wojewodztwo]],1)</f>
        <v>D</v>
      </c>
      <c r="G40">
        <f>kraina[[#This Row],[2013 k]]+kraina[[#This Row],[2013 m]]</f>
        <v>1063625</v>
      </c>
      <c r="H40">
        <f>IF(AND(kraina[[#This Row],[2014 k]]&gt;kraina[[#This Row],[2013 k]],kraina[[#This Row],[2014 m]]&gt;kraina[[#This Row],[2013 m]]),1,0)</f>
        <v>1</v>
      </c>
    </row>
    <row r="41" spans="1:8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RIGHT(kraina[[#This Row],[wojewodztwo]],1)</f>
        <v>A</v>
      </c>
      <c r="G41">
        <f>kraina[[#This Row],[2013 k]]+kraina[[#This Row],[2013 m]]</f>
        <v>2270638</v>
      </c>
      <c r="H41">
        <f>IF(AND(kraina[[#This Row],[2014 k]]&gt;kraina[[#This Row],[2013 k]],kraina[[#This Row],[2014 m]]&gt;kraina[[#This Row],[2013 m]]),1,0)</f>
        <v>1</v>
      </c>
    </row>
    <row r="42" spans="1:8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RIGHT(kraina[[#This Row],[wojewodztwo]],1)</f>
        <v>D</v>
      </c>
      <c r="G42">
        <f>kraina[[#This Row],[2013 k]]+kraina[[#This Row],[2013 m]]</f>
        <v>4318105</v>
      </c>
      <c r="H42">
        <f>IF(AND(kraina[[#This Row],[2014 k]]&gt;kraina[[#This Row],[2013 k]],kraina[[#This Row],[2014 m]]&gt;kraina[[#This Row],[2013 m]]),1,0)</f>
        <v>0</v>
      </c>
    </row>
    <row r="43" spans="1:8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RIGHT(kraina[[#This Row],[wojewodztwo]],1)</f>
        <v>B</v>
      </c>
      <c r="G43">
        <f>kraina[[#This Row],[2013 k]]+kraina[[#This Row],[2013 m]]</f>
        <v>4544199</v>
      </c>
      <c r="H43">
        <f>IF(AND(kraina[[#This Row],[2014 k]]&gt;kraina[[#This Row],[2013 k]],kraina[[#This Row],[2014 m]]&gt;kraina[[#This Row],[2013 m]]),1,0)</f>
        <v>0</v>
      </c>
    </row>
    <row r="44" spans="1:8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RIGHT(kraina[[#This Row],[wojewodztwo]],1)</f>
        <v>D</v>
      </c>
      <c r="G44">
        <f>kraina[[#This Row],[2013 k]]+kraina[[#This Row],[2013 m]]</f>
        <v>5125651</v>
      </c>
      <c r="H44">
        <f>IF(AND(kraina[[#This Row],[2014 k]]&gt;kraina[[#This Row],[2013 k]],kraina[[#This Row],[2014 m]]&gt;kraina[[#This Row],[2013 m]]),1,0)</f>
        <v>0</v>
      </c>
    </row>
    <row r="45" spans="1:8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RIGHT(kraina[[#This Row],[wojewodztwo]],1)</f>
        <v>C</v>
      </c>
      <c r="G45">
        <f>kraina[[#This Row],[2013 k]]+kraina[[#This Row],[2013 m]]</f>
        <v>1673241</v>
      </c>
      <c r="H45">
        <f>IF(AND(kraina[[#This Row],[2014 k]]&gt;kraina[[#This Row],[2013 k]],kraina[[#This Row],[2014 m]]&gt;kraina[[#This Row],[2013 m]]),1,0)</f>
        <v>1</v>
      </c>
    </row>
    <row r="46" spans="1:8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RIGHT(kraina[[#This Row],[wojewodztwo]],1)</f>
        <v>B</v>
      </c>
      <c r="G46">
        <f>kraina[[#This Row],[2013 k]]+kraina[[#This Row],[2013 m]]</f>
        <v>2257874</v>
      </c>
      <c r="H46">
        <f>IF(AND(kraina[[#This Row],[2014 k]]&gt;kraina[[#This Row],[2013 k]],kraina[[#This Row],[2014 m]]&gt;kraina[[#This Row],[2013 m]]),1,0)</f>
        <v>1</v>
      </c>
    </row>
    <row r="47" spans="1:8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RIGHT(kraina[[#This Row],[wojewodztwo]],1)</f>
        <v>C</v>
      </c>
      <c r="G47">
        <f>kraina[[#This Row],[2013 k]]+kraina[[#This Row],[2013 m]]</f>
        <v>286380</v>
      </c>
      <c r="H47">
        <f>IF(AND(kraina[[#This Row],[2014 k]]&gt;kraina[[#This Row],[2013 k]],kraina[[#This Row],[2014 m]]&gt;kraina[[#This Row],[2013 m]]),1,0)</f>
        <v>1</v>
      </c>
    </row>
    <row r="48" spans="1:8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RIGHT(kraina[[#This Row],[wojewodztwo]],1)</f>
        <v>B</v>
      </c>
      <c r="G48">
        <f>kraina[[#This Row],[2013 k]]+kraina[[#This Row],[2013 m]]</f>
        <v>2503710</v>
      </c>
      <c r="H48">
        <f>IF(AND(kraina[[#This Row],[2014 k]]&gt;kraina[[#This Row],[2013 k]],kraina[[#This Row],[2014 m]]&gt;kraina[[#This Row],[2013 m]]),1,0)</f>
        <v>1</v>
      </c>
    </row>
    <row r="49" spans="1:8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RIGHT(kraina[[#This Row],[wojewodztwo]],1)</f>
        <v>C</v>
      </c>
      <c r="G49">
        <f>kraina[[#This Row],[2013 k]]+kraina[[#This Row],[2013 m]]</f>
        <v>5369399</v>
      </c>
      <c r="H49">
        <f>IF(AND(kraina[[#This Row],[2014 k]]&gt;kraina[[#This Row],[2013 k]],kraina[[#This Row],[2014 m]]&gt;kraina[[#This Row],[2013 m]]),1,0)</f>
        <v>1</v>
      </c>
    </row>
    <row r="50" spans="1:8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RIGHT(kraina[[#This Row],[wojewodztwo]],1)</f>
        <v>C</v>
      </c>
      <c r="G50">
        <f>kraina[[#This Row],[2013 k]]+kraina[[#This Row],[2013 m]]</f>
        <v>516909</v>
      </c>
      <c r="H50">
        <f>IF(AND(kraina[[#This Row],[2014 k]]&gt;kraina[[#This Row],[2013 k]],kraina[[#This Row],[2014 m]]&gt;kraina[[#This Row],[2013 m]]),1,0)</f>
        <v>1</v>
      </c>
    </row>
    <row r="51" spans="1:8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RIGHT(kraina[[#This Row],[wojewodztwo]],1)</f>
        <v>B</v>
      </c>
      <c r="G51">
        <f>kraina[[#This Row],[2013 k]]+kraina[[#This Row],[2013 m]]</f>
        <v>5119414</v>
      </c>
      <c r="H51">
        <f>IF(AND(kraina[[#This Row],[2014 k]]&gt;kraina[[#This Row],[2013 k]],kraina[[#This Row],[2014 m]]&gt;kraina[[#This Row],[2013 m]]),1,0)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5A22-FDC0-4D23-83E2-A7D04AFB7D7D}">
  <dimension ref="A1:AH55"/>
  <sheetViews>
    <sheetView tabSelected="1" topLeftCell="N22" workbookViewId="0">
      <selection activeCell="X56" sqref="X56"/>
    </sheetView>
  </sheetViews>
  <sheetFormatPr defaultRowHeight="15" x14ac:dyDescent="0.25"/>
  <cols>
    <col min="1" max="5" width="11.140625" bestFit="1" customWidth="1"/>
    <col min="6" max="6" width="14.42578125" bestFit="1" customWidth="1"/>
    <col min="7" max="8" width="12.28515625" bestFit="1" customWidth="1"/>
    <col min="19" max="19" width="10" bestFit="1" customWidth="1"/>
    <col min="21" max="21" width="9.7109375" bestFit="1" customWidth="1"/>
    <col min="22" max="22" width="21.42578125" bestFit="1" customWidth="1"/>
    <col min="32" max="32" width="21.42578125" bestFit="1" customWidth="1"/>
  </cols>
  <sheetData>
    <row r="1" spans="1:34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68</v>
      </c>
      <c r="G1" t="s">
        <v>56</v>
      </c>
      <c r="H1" t="s">
        <v>67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 t="s">
        <v>81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</row>
    <row r="2" spans="1:34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ROUNDDOWN(H2/G2,4)</f>
        <v>1.0597000000000001</v>
      </c>
      <c r="G2">
        <f>kraina[[#This Row],[2013 k]]+kraina[[#This Row],[2013 m]]</f>
        <v>2812202</v>
      </c>
      <c r="H2">
        <f>D2+E2</f>
        <v>2980175</v>
      </c>
      <c r="I2">
        <f>IF($G2*2&lt;=H2,H2,ROUNDDOWN(H2*$F2,0))</f>
        <v>3158091</v>
      </c>
      <c r="J2">
        <f>IF($G2*2&lt;=I2,I2,ROUNDDOWN(I2*$F2,0))</f>
        <v>3346629</v>
      </c>
      <c r="K2">
        <f t="shared" ref="J2:T2" si="0">IF($G2*2&lt;=J2,J2,ROUNDDOWN(J2*$F2,0))</f>
        <v>3546422</v>
      </c>
      <c r="L2">
        <f t="shared" si="0"/>
        <v>3758143</v>
      </c>
      <c r="M2">
        <f t="shared" si="0"/>
        <v>3982504</v>
      </c>
      <c r="N2">
        <f t="shared" si="0"/>
        <v>4220259</v>
      </c>
      <c r="O2">
        <f t="shared" si="0"/>
        <v>4472208</v>
      </c>
      <c r="P2">
        <f t="shared" si="0"/>
        <v>4739198</v>
      </c>
      <c r="Q2">
        <f t="shared" si="0"/>
        <v>5022128</v>
      </c>
      <c r="R2">
        <f t="shared" si="0"/>
        <v>5321949</v>
      </c>
      <c r="S2">
        <f t="shared" si="0"/>
        <v>5639669</v>
      </c>
      <c r="T2">
        <f t="shared" si="0"/>
        <v>5639669</v>
      </c>
      <c r="U2">
        <f>IF($G2*2&lt;=H2,1,0)</f>
        <v>0</v>
      </c>
      <c r="V2">
        <f t="shared" ref="V2:AG2" si="1">IF($G2*2&lt;=I2,1,0)</f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1</v>
      </c>
      <c r="AG2">
        <f>COUNTIF(U2:AF2,1)</f>
        <v>1</v>
      </c>
      <c r="AH2">
        <v>1</v>
      </c>
    </row>
    <row r="3" spans="1:34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>ROUNDDOWN(H3/G3,4)</f>
        <v>0.93659999999999999</v>
      </c>
      <c r="G3">
        <f>kraina[[#This Row],[2013 k]]+kraina[[#This Row],[2013 m]]</f>
        <v>3353163</v>
      </c>
      <c r="H3">
        <f t="shared" ref="H3:H51" si="2">D3+E3</f>
        <v>3140763</v>
      </c>
      <c r="I3">
        <f t="shared" ref="I3:T51" si="3">IF($G3*2&lt;=H3,H3,ROUNDDOWN(H3*$F3,0))</f>
        <v>2941638</v>
      </c>
      <c r="J3">
        <f t="shared" si="3"/>
        <v>2755138</v>
      </c>
      <c r="K3">
        <f t="shared" si="3"/>
        <v>2580462</v>
      </c>
      <c r="L3">
        <f t="shared" si="3"/>
        <v>2416860</v>
      </c>
      <c r="M3">
        <f t="shared" si="3"/>
        <v>2263631</v>
      </c>
      <c r="N3">
        <f t="shared" si="3"/>
        <v>2120116</v>
      </c>
      <c r="O3">
        <f t="shared" si="3"/>
        <v>1985700</v>
      </c>
      <c r="P3">
        <f t="shared" si="3"/>
        <v>1859806</v>
      </c>
      <c r="Q3">
        <f t="shared" si="3"/>
        <v>1741894</v>
      </c>
      <c r="R3">
        <f t="shared" si="3"/>
        <v>1631457</v>
      </c>
      <c r="S3">
        <f t="shared" si="3"/>
        <v>1528022</v>
      </c>
      <c r="T3">
        <f t="shared" si="3"/>
        <v>1431145</v>
      </c>
      <c r="U3">
        <f t="shared" ref="U3:U51" si="4">IF($G3*2&lt;=H3,1,0)</f>
        <v>0</v>
      </c>
      <c r="V3">
        <f t="shared" ref="V3:V51" si="5">IF($G3*2&lt;=I3,1,0)</f>
        <v>0</v>
      </c>
      <c r="W3">
        <f t="shared" ref="W3:W51" si="6">IF($G3*2&lt;=J3,1,0)</f>
        <v>0</v>
      </c>
      <c r="X3">
        <f t="shared" ref="X3:X51" si="7">IF($G3*2&lt;=K3,1,0)</f>
        <v>0</v>
      </c>
      <c r="Y3">
        <f t="shared" ref="Y3:Y51" si="8">IF($G3*2&lt;=L3,1,0)</f>
        <v>0</v>
      </c>
      <c r="Z3">
        <f t="shared" ref="Z3:Z51" si="9">IF($G3*2&lt;=M3,1,0)</f>
        <v>0</v>
      </c>
      <c r="AA3">
        <f t="shared" ref="AA3:AA51" si="10">IF($G3*2&lt;=N3,1,0)</f>
        <v>0</v>
      </c>
      <c r="AB3">
        <f t="shared" ref="AB3:AB51" si="11">IF($G3*2&lt;=O3,1,0)</f>
        <v>0</v>
      </c>
      <c r="AC3">
        <f t="shared" ref="AC3:AC51" si="12">IF($G3*2&lt;=P3,1,0)</f>
        <v>0</v>
      </c>
      <c r="AD3">
        <f t="shared" ref="AD3:AD51" si="13">IF($G3*2&lt;=Q3,1,0)</f>
        <v>0</v>
      </c>
      <c r="AE3">
        <f t="shared" ref="AE3:AE51" si="14">IF($G3*2&lt;=R3,1,0)</f>
        <v>0</v>
      </c>
      <c r="AF3">
        <f t="shared" ref="AF3:AF51" si="15">IF($G3*2&lt;=S3,1,0)</f>
        <v>0</v>
      </c>
      <c r="AG3">
        <f t="shared" ref="AG3:AG51" si="16">COUNTIF(U3:AF3,1)</f>
        <v>0</v>
      </c>
      <c r="AH3">
        <f>IF(AG3&lt;&gt;0,AH2+1,AH2)</f>
        <v>1</v>
      </c>
    </row>
    <row r="4" spans="1:34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>ROUNDDOWN(H4/G4,4)</f>
        <v>1.0195000000000001</v>
      </c>
      <c r="G4">
        <f>kraina[[#This Row],[2013 k]]+kraina[[#This Row],[2013 m]]</f>
        <v>2443837</v>
      </c>
      <c r="H4">
        <f t="shared" si="2"/>
        <v>2491574</v>
      </c>
      <c r="I4">
        <f t="shared" si="3"/>
        <v>2540159</v>
      </c>
      <c r="J4">
        <f t="shared" si="3"/>
        <v>2589692</v>
      </c>
      <c r="K4">
        <f t="shared" si="3"/>
        <v>2640190</v>
      </c>
      <c r="L4">
        <f t="shared" si="3"/>
        <v>2691673</v>
      </c>
      <c r="M4">
        <f t="shared" si="3"/>
        <v>2744160</v>
      </c>
      <c r="N4">
        <f t="shared" si="3"/>
        <v>2797671</v>
      </c>
      <c r="O4">
        <f t="shared" si="3"/>
        <v>2852225</v>
      </c>
      <c r="P4">
        <f t="shared" si="3"/>
        <v>2907843</v>
      </c>
      <c r="Q4">
        <f t="shared" si="3"/>
        <v>2964545</v>
      </c>
      <c r="R4">
        <f t="shared" si="3"/>
        <v>3022353</v>
      </c>
      <c r="S4">
        <f t="shared" si="3"/>
        <v>3081288</v>
      </c>
      <c r="T4">
        <f t="shared" si="3"/>
        <v>3141373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  <c r="AC4">
        <f t="shared" si="12"/>
        <v>0</v>
      </c>
      <c r="AD4">
        <f t="shared" si="13"/>
        <v>0</v>
      </c>
      <c r="AE4">
        <f t="shared" si="14"/>
        <v>0</v>
      </c>
      <c r="AF4">
        <f t="shared" si="15"/>
        <v>0</v>
      </c>
      <c r="AG4">
        <f t="shared" si="16"/>
        <v>0</v>
      </c>
      <c r="AH4">
        <f t="shared" ref="AH4:AH51" si="17">IF(AG4&lt;&gt;0,AH3+1,AH3)</f>
        <v>1</v>
      </c>
    </row>
    <row r="5" spans="1:34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>ROUNDDOWN(H5/G5,4)</f>
        <v>0.71450000000000002</v>
      </c>
      <c r="G5">
        <f>kraina[[#This Row],[2013 k]]+kraina[[#This Row],[2013 m]]</f>
        <v>1975115</v>
      </c>
      <c r="H5">
        <f t="shared" si="2"/>
        <v>1411260</v>
      </c>
      <c r="I5">
        <f t="shared" si="3"/>
        <v>1008345</v>
      </c>
      <c r="J5">
        <f t="shared" si="3"/>
        <v>720462</v>
      </c>
      <c r="K5">
        <f t="shared" si="3"/>
        <v>514770</v>
      </c>
      <c r="L5">
        <f t="shared" si="3"/>
        <v>367803</v>
      </c>
      <c r="M5">
        <f t="shared" si="3"/>
        <v>262795</v>
      </c>
      <c r="N5">
        <f t="shared" si="3"/>
        <v>187767</v>
      </c>
      <c r="O5">
        <f t="shared" si="3"/>
        <v>134159</v>
      </c>
      <c r="P5">
        <f t="shared" si="3"/>
        <v>95856</v>
      </c>
      <c r="Q5">
        <f t="shared" si="3"/>
        <v>68489</v>
      </c>
      <c r="R5">
        <f t="shared" si="3"/>
        <v>48935</v>
      </c>
      <c r="S5">
        <f t="shared" si="3"/>
        <v>34964</v>
      </c>
      <c r="T5">
        <f t="shared" si="3"/>
        <v>24981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C5">
        <f t="shared" si="12"/>
        <v>0</v>
      </c>
      <c r="AD5">
        <f t="shared" si="13"/>
        <v>0</v>
      </c>
      <c r="AE5">
        <f t="shared" si="14"/>
        <v>0</v>
      </c>
      <c r="AF5">
        <f t="shared" si="15"/>
        <v>0</v>
      </c>
      <c r="AG5">
        <f t="shared" si="16"/>
        <v>0</v>
      </c>
      <c r="AH5">
        <f t="shared" si="17"/>
        <v>1</v>
      </c>
    </row>
    <row r="6" spans="1:34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>ROUNDDOWN(H6/G6,4)</f>
        <v>0.81289999999999996</v>
      </c>
      <c r="G6">
        <f>kraina[[#This Row],[2013 k]]+kraina[[#This Row],[2013 m]]</f>
        <v>4664729</v>
      </c>
      <c r="H6">
        <f t="shared" si="2"/>
        <v>3792224</v>
      </c>
      <c r="I6">
        <f t="shared" si="3"/>
        <v>3082698</v>
      </c>
      <c r="J6">
        <f t="shared" si="3"/>
        <v>2505925</v>
      </c>
      <c r="K6">
        <f t="shared" si="3"/>
        <v>2037066</v>
      </c>
      <c r="L6">
        <f t="shared" si="3"/>
        <v>1655930</v>
      </c>
      <c r="M6">
        <f t="shared" si="3"/>
        <v>1346105</v>
      </c>
      <c r="N6">
        <f t="shared" si="3"/>
        <v>1094248</v>
      </c>
      <c r="O6">
        <f t="shared" si="3"/>
        <v>889514</v>
      </c>
      <c r="P6">
        <f t="shared" si="3"/>
        <v>723085</v>
      </c>
      <c r="Q6">
        <f t="shared" si="3"/>
        <v>587795</v>
      </c>
      <c r="R6">
        <f t="shared" si="3"/>
        <v>477818</v>
      </c>
      <c r="S6">
        <f t="shared" si="3"/>
        <v>388418</v>
      </c>
      <c r="T6">
        <f t="shared" si="3"/>
        <v>315744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C6">
        <f t="shared" si="12"/>
        <v>0</v>
      </c>
      <c r="AD6">
        <f t="shared" si="13"/>
        <v>0</v>
      </c>
      <c r="AE6">
        <f t="shared" si="14"/>
        <v>0</v>
      </c>
      <c r="AF6">
        <f t="shared" si="15"/>
        <v>0</v>
      </c>
      <c r="AG6">
        <f t="shared" si="16"/>
        <v>0</v>
      </c>
      <c r="AH6">
        <f t="shared" si="17"/>
        <v>1</v>
      </c>
    </row>
    <row r="7" spans="1:34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>ROUNDDOWN(H7/G7,4)</f>
        <v>1.1231</v>
      </c>
      <c r="G7">
        <f>kraina[[#This Row],[2013 k]]+kraina[[#This Row],[2013 m]]</f>
        <v>3698361</v>
      </c>
      <c r="H7">
        <f t="shared" si="2"/>
        <v>4153748</v>
      </c>
      <c r="I7">
        <f t="shared" si="3"/>
        <v>4665074</v>
      </c>
      <c r="J7">
        <f t="shared" si="3"/>
        <v>5239344</v>
      </c>
      <c r="K7">
        <f t="shared" si="3"/>
        <v>5884307</v>
      </c>
      <c r="L7">
        <f t="shared" si="3"/>
        <v>6608665</v>
      </c>
      <c r="M7">
        <f t="shared" si="3"/>
        <v>7422191</v>
      </c>
      <c r="N7">
        <f t="shared" si="3"/>
        <v>7422191</v>
      </c>
      <c r="O7">
        <f t="shared" si="3"/>
        <v>7422191</v>
      </c>
      <c r="P7">
        <f t="shared" si="3"/>
        <v>7422191</v>
      </c>
      <c r="Q7">
        <f t="shared" si="3"/>
        <v>7422191</v>
      </c>
      <c r="R7">
        <f t="shared" si="3"/>
        <v>7422191</v>
      </c>
      <c r="S7">
        <f t="shared" si="3"/>
        <v>7422191</v>
      </c>
      <c r="T7">
        <f t="shared" si="3"/>
        <v>7422191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1</v>
      </c>
      <c r="AA7">
        <f t="shared" si="10"/>
        <v>1</v>
      </c>
      <c r="AB7">
        <f t="shared" si="11"/>
        <v>1</v>
      </c>
      <c r="AC7">
        <f t="shared" si="12"/>
        <v>1</v>
      </c>
      <c r="AD7">
        <f t="shared" si="13"/>
        <v>1</v>
      </c>
      <c r="AE7">
        <f t="shared" si="14"/>
        <v>1</v>
      </c>
      <c r="AF7">
        <f t="shared" si="15"/>
        <v>1</v>
      </c>
      <c r="AG7">
        <f t="shared" si="16"/>
        <v>7</v>
      </c>
      <c r="AH7">
        <f t="shared" si="17"/>
        <v>2</v>
      </c>
    </row>
    <row r="8" spans="1:34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>ROUNDDOWN(H8/G8,4)</f>
        <v>0.87370000000000003</v>
      </c>
      <c r="G8">
        <f>kraina[[#This Row],[2013 k]]+kraina[[#This Row],[2013 m]]</f>
        <v>7689971</v>
      </c>
      <c r="H8">
        <f t="shared" si="2"/>
        <v>6719014</v>
      </c>
      <c r="I8">
        <f t="shared" si="3"/>
        <v>5870402</v>
      </c>
      <c r="J8">
        <f t="shared" si="3"/>
        <v>5128970</v>
      </c>
      <c r="K8">
        <f t="shared" si="3"/>
        <v>4481181</v>
      </c>
      <c r="L8">
        <f t="shared" si="3"/>
        <v>3915207</v>
      </c>
      <c r="M8">
        <f t="shared" si="3"/>
        <v>3420716</v>
      </c>
      <c r="N8">
        <f t="shared" si="3"/>
        <v>2988679</v>
      </c>
      <c r="O8">
        <f t="shared" si="3"/>
        <v>2611208</v>
      </c>
      <c r="P8">
        <f t="shared" si="3"/>
        <v>2281412</v>
      </c>
      <c r="Q8">
        <f t="shared" si="3"/>
        <v>1993269</v>
      </c>
      <c r="R8">
        <f t="shared" si="3"/>
        <v>1741519</v>
      </c>
      <c r="S8">
        <f t="shared" si="3"/>
        <v>1521565</v>
      </c>
      <c r="T8">
        <f t="shared" si="3"/>
        <v>1329391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12"/>
        <v>0</v>
      </c>
      <c r="AD8">
        <f t="shared" si="13"/>
        <v>0</v>
      </c>
      <c r="AE8">
        <f t="shared" si="14"/>
        <v>0</v>
      </c>
      <c r="AF8">
        <f t="shared" si="15"/>
        <v>0</v>
      </c>
      <c r="AG8">
        <f t="shared" si="16"/>
        <v>0</v>
      </c>
      <c r="AH8">
        <f t="shared" si="17"/>
        <v>2</v>
      </c>
    </row>
    <row r="9" spans="1:34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>ROUNDDOWN(H9/G9,4)</f>
        <v>1.5571999999999999</v>
      </c>
      <c r="G9">
        <f>kraina[[#This Row],[2013 k]]+kraina[[#This Row],[2013 m]]</f>
        <v>1335057</v>
      </c>
      <c r="H9">
        <f t="shared" si="2"/>
        <v>2079034</v>
      </c>
      <c r="I9">
        <f t="shared" si="3"/>
        <v>3237471</v>
      </c>
      <c r="J9">
        <f t="shared" si="3"/>
        <v>3237471</v>
      </c>
      <c r="K9">
        <f t="shared" si="3"/>
        <v>3237471</v>
      </c>
      <c r="L9">
        <f t="shared" si="3"/>
        <v>3237471</v>
      </c>
      <c r="M9">
        <f t="shared" si="3"/>
        <v>3237471</v>
      </c>
      <c r="N9">
        <f t="shared" si="3"/>
        <v>3237471</v>
      </c>
      <c r="O9">
        <f t="shared" si="3"/>
        <v>3237471</v>
      </c>
      <c r="P9">
        <f t="shared" si="3"/>
        <v>3237471</v>
      </c>
      <c r="Q9">
        <f t="shared" si="3"/>
        <v>3237471</v>
      </c>
      <c r="R9">
        <f t="shared" si="3"/>
        <v>3237471</v>
      </c>
      <c r="S9">
        <f t="shared" si="3"/>
        <v>3237471</v>
      </c>
      <c r="T9">
        <f t="shared" si="3"/>
        <v>3237471</v>
      </c>
      <c r="U9">
        <f t="shared" si="4"/>
        <v>0</v>
      </c>
      <c r="V9">
        <f t="shared" si="5"/>
        <v>1</v>
      </c>
      <c r="W9">
        <f t="shared" si="6"/>
        <v>1</v>
      </c>
      <c r="X9">
        <f t="shared" si="7"/>
        <v>1</v>
      </c>
      <c r="Y9">
        <f t="shared" si="8"/>
        <v>1</v>
      </c>
      <c r="Z9">
        <f t="shared" si="9"/>
        <v>1</v>
      </c>
      <c r="AA9">
        <f t="shared" si="10"/>
        <v>1</v>
      </c>
      <c r="AB9">
        <f t="shared" si="11"/>
        <v>1</v>
      </c>
      <c r="AC9">
        <f t="shared" si="12"/>
        <v>1</v>
      </c>
      <c r="AD9">
        <f t="shared" si="13"/>
        <v>1</v>
      </c>
      <c r="AE9">
        <f t="shared" si="14"/>
        <v>1</v>
      </c>
      <c r="AF9">
        <f t="shared" si="15"/>
        <v>1</v>
      </c>
      <c r="AG9">
        <f t="shared" si="16"/>
        <v>11</v>
      </c>
      <c r="AH9">
        <f t="shared" si="17"/>
        <v>3</v>
      </c>
    </row>
    <row r="10" spans="1:34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>ROUNDDOWN(H10/G10,4)</f>
        <v>0.67149999999999999</v>
      </c>
      <c r="G10">
        <f>kraina[[#This Row],[2013 k]]+kraina[[#This Row],[2013 m]]</f>
        <v>3291343</v>
      </c>
      <c r="H10">
        <f t="shared" si="2"/>
        <v>2210357</v>
      </c>
      <c r="I10">
        <f t="shared" si="3"/>
        <v>1484254</v>
      </c>
      <c r="J10">
        <f t="shared" si="3"/>
        <v>996676</v>
      </c>
      <c r="K10">
        <f t="shared" si="3"/>
        <v>669267</v>
      </c>
      <c r="L10">
        <f t="shared" si="3"/>
        <v>449412</v>
      </c>
      <c r="M10">
        <f t="shared" si="3"/>
        <v>301780</v>
      </c>
      <c r="N10">
        <f t="shared" si="3"/>
        <v>202645</v>
      </c>
      <c r="O10">
        <f t="shared" si="3"/>
        <v>136076</v>
      </c>
      <c r="P10">
        <f t="shared" si="3"/>
        <v>91375</v>
      </c>
      <c r="Q10">
        <f t="shared" si="3"/>
        <v>61358</v>
      </c>
      <c r="R10">
        <f t="shared" si="3"/>
        <v>41201</v>
      </c>
      <c r="S10">
        <f t="shared" si="3"/>
        <v>27666</v>
      </c>
      <c r="T10">
        <f t="shared" si="3"/>
        <v>18577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12"/>
        <v>0</v>
      </c>
      <c r="AD10">
        <f t="shared" si="13"/>
        <v>0</v>
      </c>
      <c r="AE10">
        <f t="shared" si="14"/>
        <v>0</v>
      </c>
      <c r="AF10">
        <f t="shared" si="15"/>
        <v>0</v>
      </c>
      <c r="AG10">
        <f t="shared" si="16"/>
        <v>0</v>
      </c>
      <c r="AH10">
        <f t="shared" si="17"/>
        <v>3</v>
      </c>
    </row>
    <row r="11" spans="1:34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>ROUNDDOWN(H11/G11,4)</f>
        <v>0.71130000000000004</v>
      </c>
      <c r="G11">
        <f>kraina[[#This Row],[2013 k]]+kraina[[#This Row],[2013 m]]</f>
        <v>2339967</v>
      </c>
      <c r="H11">
        <f t="shared" si="2"/>
        <v>1664564</v>
      </c>
      <c r="I11">
        <f t="shared" si="3"/>
        <v>1184004</v>
      </c>
      <c r="J11">
        <f t="shared" si="3"/>
        <v>842182</v>
      </c>
      <c r="K11">
        <f t="shared" si="3"/>
        <v>599044</v>
      </c>
      <c r="L11">
        <f t="shared" si="3"/>
        <v>426099</v>
      </c>
      <c r="M11">
        <f t="shared" si="3"/>
        <v>303084</v>
      </c>
      <c r="N11">
        <f t="shared" si="3"/>
        <v>215583</v>
      </c>
      <c r="O11">
        <f t="shared" si="3"/>
        <v>153344</v>
      </c>
      <c r="P11">
        <f t="shared" si="3"/>
        <v>109073</v>
      </c>
      <c r="Q11">
        <f t="shared" si="3"/>
        <v>77583</v>
      </c>
      <c r="R11">
        <f t="shared" si="3"/>
        <v>55184</v>
      </c>
      <c r="S11">
        <f t="shared" si="3"/>
        <v>39252</v>
      </c>
      <c r="T11">
        <f t="shared" si="3"/>
        <v>27919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C11">
        <f t="shared" si="12"/>
        <v>0</v>
      </c>
      <c r="AD11">
        <f t="shared" si="13"/>
        <v>0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3</v>
      </c>
    </row>
    <row r="12" spans="1:34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>ROUNDDOWN(H12/G12,4)</f>
        <v>0.94169999999999998</v>
      </c>
      <c r="G12">
        <f>kraina[[#This Row],[2013 k]]+kraina[[#This Row],[2013 m]]</f>
        <v>3983255</v>
      </c>
      <c r="H12">
        <f t="shared" si="2"/>
        <v>3751139</v>
      </c>
      <c r="I12">
        <f t="shared" si="3"/>
        <v>3532447</v>
      </c>
      <c r="J12">
        <f t="shared" si="3"/>
        <v>3326505</v>
      </c>
      <c r="K12">
        <f t="shared" si="3"/>
        <v>3132569</v>
      </c>
      <c r="L12">
        <f t="shared" si="3"/>
        <v>2949940</v>
      </c>
      <c r="M12">
        <f t="shared" si="3"/>
        <v>2777958</v>
      </c>
      <c r="N12">
        <f t="shared" si="3"/>
        <v>2616003</v>
      </c>
      <c r="O12">
        <f t="shared" si="3"/>
        <v>2463490</v>
      </c>
      <c r="P12">
        <f t="shared" si="3"/>
        <v>2319868</v>
      </c>
      <c r="Q12">
        <f t="shared" si="3"/>
        <v>2184619</v>
      </c>
      <c r="R12">
        <f t="shared" si="3"/>
        <v>2057255</v>
      </c>
      <c r="S12">
        <f t="shared" si="3"/>
        <v>1937317</v>
      </c>
      <c r="T12">
        <f t="shared" si="3"/>
        <v>1824371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12"/>
        <v>0</v>
      </c>
      <c r="AD12">
        <f t="shared" si="13"/>
        <v>0</v>
      </c>
      <c r="AE12">
        <f t="shared" si="14"/>
        <v>0</v>
      </c>
      <c r="AF12">
        <f t="shared" si="15"/>
        <v>0</v>
      </c>
      <c r="AG12">
        <f t="shared" si="16"/>
        <v>0</v>
      </c>
      <c r="AH12">
        <f t="shared" si="17"/>
        <v>3</v>
      </c>
    </row>
    <row r="13" spans="1:34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>ROUNDDOWN(H13/G13,4)</f>
        <v>1.1677999999999999</v>
      </c>
      <c r="G13">
        <f>kraina[[#This Row],[2013 k]]+kraina[[#This Row],[2013 m]]</f>
        <v>7688480</v>
      </c>
      <c r="H13">
        <f t="shared" si="2"/>
        <v>8979036</v>
      </c>
      <c r="I13">
        <f t="shared" si="3"/>
        <v>10485718</v>
      </c>
      <c r="J13">
        <f t="shared" si="3"/>
        <v>12245221</v>
      </c>
      <c r="K13">
        <f t="shared" si="3"/>
        <v>14299969</v>
      </c>
      <c r="L13">
        <f t="shared" si="3"/>
        <v>16699503</v>
      </c>
      <c r="M13">
        <f t="shared" si="3"/>
        <v>16699503</v>
      </c>
      <c r="N13">
        <f t="shared" si="3"/>
        <v>16699503</v>
      </c>
      <c r="O13">
        <f t="shared" si="3"/>
        <v>16699503</v>
      </c>
      <c r="P13">
        <f t="shared" si="3"/>
        <v>16699503</v>
      </c>
      <c r="Q13">
        <f t="shared" si="3"/>
        <v>16699503</v>
      </c>
      <c r="R13">
        <f t="shared" si="3"/>
        <v>16699503</v>
      </c>
      <c r="S13">
        <f t="shared" si="3"/>
        <v>16699503</v>
      </c>
      <c r="T13">
        <f t="shared" si="3"/>
        <v>16699503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1</v>
      </c>
      <c r="Z13">
        <f t="shared" si="9"/>
        <v>1</v>
      </c>
      <c r="AA13">
        <f t="shared" si="10"/>
        <v>1</v>
      </c>
      <c r="AB13">
        <f t="shared" si="11"/>
        <v>1</v>
      </c>
      <c r="AC13">
        <f t="shared" si="12"/>
        <v>1</v>
      </c>
      <c r="AD13">
        <f t="shared" si="13"/>
        <v>1</v>
      </c>
      <c r="AE13">
        <f t="shared" si="14"/>
        <v>1</v>
      </c>
      <c r="AF13">
        <f t="shared" si="15"/>
        <v>1</v>
      </c>
      <c r="AG13">
        <f t="shared" si="16"/>
        <v>8</v>
      </c>
      <c r="AH13">
        <f t="shared" si="17"/>
        <v>4</v>
      </c>
    </row>
    <row r="14" spans="1:34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>ROUNDDOWN(H14/G14,4)</f>
        <v>1.0923</v>
      </c>
      <c r="G14">
        <f>kraina[[#This Row],[2013 k]]+kraina[[#This Row],[2013 m]]</f>
        <v>1960392</v>
      </c>
      <c r="H14">
        <f t="shared" si="2"/>
        <v>2141427</v>
      </c>
      <c r="I14">
        <f t="shared" si="3"/>
        <v>2339080</v>
      </c>
      <c r="J14">
        <f t="shared" si="3"/>
        <v>2554977</v>
      </c>
      <c r="K14">
        <f t="shared" si="3"/>
        <v>2790801</v>
      </c>
      <c r="L14">
        <f t="shared" si="3"/>
        <v>3048391</v>
      </c>
      <c r="M14">
        <f t="shared" si="3"/>
        <v>3329757</v>
      </c>
      <c r="N14">
        <f t="shared" si="3"/>
        <v>3637093</v>
      </c>
      <c r="O14">
        <f t="shared" si="3"/>
        <v>3972796</v>
      </c>
      <c r="P14">
        <f t="shared" si="3"/>
        <v>3972796</v>
      </c>
      <c r="Q14">
        <f t="shared" si="3"/>
        <v>3972796</v>
      </c>
      <c r="R14">
        <f t="shared" si="3"/>
        <v>3972796</v>
      </c>
      <c r="S14">
        <f t="shared" si="3"/>
        <v>3972796</v>
      </c>
      <c r="T14">
        <f t="shared" si="3"/>
        <v>3972796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1</v>
      </c>
      <c r="AC14">
        <f t="shared" si="12"/>
        <v>1</v>
      </c>
      <c r="AD14">
        <f t="shared" si="13"/>
        <v>1</v>
      </c>
      <c r="AE14">
        <f t="shared" si="14"/>
        <v>1</v>
      </c>
      <c r="AF14">
        <f t="shared" si="15"/>
        <v>1</v>
      </c>
      <c r="AG14">
        <f t="shared" si="16"/>
        <v>5</v>
      </c>
      <c r="AH14">
        <f t="shared" si="17"/>
        <v>5</v>
      </c>
    </row>
    <row r="15" spans="1:34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>ROUNDDOWN(H15/G15,4)</f>
        <v>0.81089999999999995</v>
      </c>
      <c r="G15">
        <f>kraina[[#This Row],[2013 k]]+kraina[[#This Row],[2013 m]]</f>
        <v>2177470</v>
      </c>
      <c r="H15">
        <f t="shared" si="2"/>
        <v>1765883</v>
      </c>
      <c r="I15">
        <f t="shared" si="3"/>
        <v>1431954</v>
      </c>
      <c r="J15">
        <f t="shared" si="3"/>
        <v>1161171</v>
      </c>
      <c r="K15">
        <f t="shared" si="3"/>
        <v>941593</v>
      </c>
      <c r="L15">
        <f t="shared" si="3"/>
        <v>763537</v>
      </c>
      <c r="M15">
        <f t="shared" si="3"/>
        <v>619152</v>
      </c>
      <c r="N15">
        <f t="shared" si="3"/>
        <v>502070</v>
      </c>
      <c r="O15">
        <f t="shared" si="3"/>
        <v>407128</v>
      </c>
      <c r="P15">
        <f t="shared" si="3"/>
        <v>330140</v>
      </c>
      <c r="Q15">
        <f t="shared" si="3"/>
        <v>267710</v>
      </c>
      <c r="R15">
        <f t="shared" si="3"/>
        <v>217086</v>
      </c>
      <c r="S15">
        <f t="shared" si="3"/>
        <v>176035</v>
      </c>
      <c r="T15">
        <f t="shared" si="3"/>
        <v>142746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C15">
        <f t="shared" si="12"/>
        <v>0</v>
      </c>
      <c r="AD15">
        <f t="shared" si="13"/>
        <v>0</v>
      </c>
      <c r="AE15">
        <f t="shared" si="14"/>
        <v>0</v>
      </c>
      <c r="AF15">
        <f t="shared" si="15"/>
        <v>0</v>
      </c>
      <c r="AG15">
        <f t="shared" si="16"/>
        <v>0</v>
      </c>
      <c r="AH15">
        <f t="shared" si="17"/>
        <v>5</v>
      </c>
    </row>
    <row r="16" spans="1:34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>ROUNDDOWN(H16/G16,4)</f>
        <v>0.79849999999999999</v>
      </c>
      <c r="G16">
        <f>kraina[[#This Row],[2013 k]]+kraina[[#This Row],[2013 m]]</f>
        <v>5134027</v>
      </c>
      <c r="H16">
        <f t="shared" si="2"/>
        <v>4099997</v>
      </c>
      <c r="I16">
        <f t="shared" si="3"/>
        <v>3273847</v>
      </c>
      <c r="J16">
        <f t="shared" si="3"/>
        <v>2614166</v>
      </c>
      <c r="K16">
        <f t="shared" si="3"/>
        <v>2087411</v>
      </c>
      <c r="L16">
        <f t="shared" si="3"/>
        <v>1666797</v>
      </c>
      <c r="M16">
        <f t="shared" si="3"/>
        <v>1330937</v>
      </c>
      <c r="N16">
        <f t="shared" si="3"/>
        <v>1062753</v>
      </c>
      <c r="O16">
        <f t="shared" si="3"/>
        <v>848608</v>
      </c>
      <c r="P16">
        <f t="shared" si="3"/>
        <v>677613</v>
      </c>
      <c r="Q16">
        <f t="shared" si="3"/>
        <v>541073</v>
      </c>
      <c r="R16">
        <f t="shared" si="3"/>
        <v>432046</v>
      </c>
      <c r="S16">
        <f t="shared" si="3"/>
        <v>344988</v>
      </c>
      <c r="T16">
        <f t="shared" si="3"/>
        <v>275472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C16">
        <f t="shared" si="12"/>
        <v>0</v>
      </c>
      <c r="AD16">
        <f t="shared" si="13"/>
        <v>0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5</v>
      </c>
    </row>
    <row r="17" spans="1:34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>ROUNDDOWN(H17/G17,4)</f>
        <v>1.2492000000000001</v>
      </c>
      <c r="G17">
        <f>kraina[[#This Row],[2013 k]]+kraina[[#This Row],[2013 m]]</f>
        <v>2728601</v>
      </c>
      <c r="H17">
        <f t="shared" si="2"/>
        <v>3408578</v>
      </c>
      <c r="I17">
        <f t="shared" si="3"/>
        <v>4257995</v>
      </c>
      <c r="J17">
        <f t="shared" si="3"/>
        <v>5319087</v>
      </c>
      <c r="K17">
        <f t="shared" si="3"/>
        <v>6644603</v>
      </c>
      <c r="L17">
        <f t="shared" si="3"/>
        <v>6644603</v>
      </c>
      <c r="M17">
        <f t="shared" si="3"/>
        <v>6644603</v>
      </c>
      <c r="N17">
        <f t="shared" si="3"/>
        <v>6644603</v>
      </c>
      <c r="O17">
        <f t="shared" si="3"/>
        <v>6644603</v>
      </c>
      <c r="P17">
        <f t="shared" si="3"/>
        <v>6644603</v>
      </c>
      <c r="Q17">
        <f t="shared" si="3"/>
        <v>6644603</v>
      </c>
      <c r="R17">
        <f t="shared" si="3"/>
        <v>6644603</v>
      </c>
      <c r="S17">
        <f t="shared" si="3"/>
        <v>6644603</v>
      </c>
      <c r="T17">
        <f t="shared" si="3"/>
        <v>6644603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1</v>
      </c>
      <c r="Y17">
        <f t="shared" si="8"/>
        <v>1</v>
      </c>
      <c r="Z17">
        <f t="shared" si="9"/>
        <v>1</v>
      </c>
      <c r="AA17">
        <f t="shared" si="10"/>
        <v>1</v>
      </c>
      <c r="AB17">
        <f t="shared" si="11"/>
        <v>1</v>
      </c>
      <c r="AC17">
        <f t="shared" si="12"/>
        <v>1</v>
      </c>
      <c r="AD17">
        <f t="shared" si="13"/>
        <v>1</v>
      </c>
      <c r="AE17">
        <f t="shared" si="14"/>
        <v>1</v>
      </c>
      <c r="AF17">
        <f t="shared" si="15"/>
        <v>1</v>
      </c>
      <c r="AG17">
        <f t="shared" si="16"/>
        <v>9</v>
      </c>
      <c r="AH17">
        <f t="shared" si="17"/>
        <v>6</v>
      </c>
    </row>
    <row r="18" spans="1:34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>ROUNDDOWN(H18/G18,4)</f>
        <v>0.60299999999999998</v>
      </c>
      <c r="G18">
        <f>kraina[[#This Row],[2013 k]]+kraina[[#This Row],[2013 m]]</f>
        <v>5009321</v>
      </c>
      <c r="H18">
        <f t="shared" si="2"/>
        <v>3020942</v>
      </c>
      <c r="I18">
        <f t="shared" si="3"/>
        <v>1821628</v>
      </c>
      <c r="J18">
        <f t="shared" si="3"/>
        <v>1098441</v>
      </c>
      <c r="K18">
        <f t="shared" si="3"/>
        <v>662359</v>
      </c>
      <c r="L18">
        <f t="shared" si="3"/>
        <v>399402</v>
      </c>
      <c r="M18">
        <f t="shared" si="3"/>
        <v>240839</v>
      </c>
      <c r="N18">
        <f t="shared" si="3"/>
        <v>145225</v>
      </c>
      <c r="O18">
        <f t="shared" si="3"/>
        <v>87570</v>
      </c>
      <c r="P18">
        <f t="shared" si="3"/>
        <v>52804</v>
      </c>
      <c r="Q18">
        <f t="shared" si="3"/>
        <v>31840</v>
      </c>
      <c r="R18">
        <f t="shared" si="3"/>
        <v>19199</v>
      </c>
      <c r="S18">
        <f t="shared" si="3"/>
        <v>11576</v>
      </c>
      <c r="T18">
        <f t="shared" si="3"/>
        <v>6980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C18">
        <f t="shared" si="12"/>
        <v>0</v>
      </c>
      <c r="AD18">
        <f t="shared" si="13"/>
        <v>0</v>
      </c>
      <c r="AE18">
        <f t="shared" si="14"/>
        <v>0</v>
      </c>
      <c r="AF18">
        <f t="shared" si="15"/>
        <v>0</v>
      </c>
      <c r="AG18">
        <f t="shared" si="16"/>
        <v>0</v>
      </c>
      <c r="AH18">
        <f t="shared" si="17"/>
        <v>6</v>
      </c>
    </row>
    <row r="19" spans="1:34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>ROUNDDOWN(H19/G19,4)</f>
        <v>0.46029999999999999</v>
      </c>
      <c r="G19">
        <f>kraina[[#This Row],[2013 k]]+kraina[[#This Row],[2013 m]]</f>
        <v>2729291</v>
      </c>
      <c r="H19">
        <f t="shared" si="2"/>
        <v>1256318</v>
      </c>
      <c r="I19">
        <f t="shared" si="3"/>
        <v>578283</v>
      </c>
      <c r="J19">
        <f t="shared" si="3"/>
        <v>266183</v>
      </c>
      <c r="K19">
        <f t="shared" si="3"/>
        <v>122524</v>
      </c>
      <c r="L19">
        <f t="shared" si="3"/>
        <v>56397</v>
      </c>
      <c r="M19">
        <f t="shared" si="3"/>
        <v>25959</v>
      </c>
      <c r="N19">
        <f t="shared" si="3"/>
        <v>11948</v>
      </c>
      <c r="O19">
        <f t="shared" si="3"/>
        <v>5499</v>
      </c>
      <c r="P19">
        <f t="shared" si="3"/>
        <v>2531</v>
      </c>
      <c r="Q19">
        <f t="shared" si="3"/>
        <v>1165</v>
      </c>
      <c r="R19">
        <f t="shared" si="3"/>
        <v>536</v>
      </c>
      <c r="S19">
        <f t="shared" si="3"/>
        <v>246</v>
      </c>
      <c r="T19">
        <f t="shared" si="3"/>
        <v>113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C19">
        <f t="shared" si="12"/>
        <v>0</v>
      </c>
      <c r="AD19">
        <f t="shared" si="13"/>
        <v>0</v>
      </c>
      <c r="AE19">
        <f t="shared" si="14"/>
        <v>0</v>
      </c>
      <c r="AF19">
        <f t="shared" si="15"/>
        <v>0</v>
      </c>
      <c r="AG19">
        <f t="shared" si="16"/>
        <v>0</v>
      </c>
      <c r="AH19">
        <f t="shared" si="17"/>
        <v>6</v>
      </c>
    </row>
    <row r="20" spans="1:34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>ROUNDDOWN(H20/G20,4)</f>
        <v>0.55459999999999998</v>
      </c>
      <c r="G20">
        <f>kraina[[#This Row],[2013 k]]+kraina[[#This Row],[2013 m]]</f>
        <v>6175874</v>
      </c>
      <c r="H20">
        <f t="shared" si="2"/>
        <v>3425717</v>
      </c>
      <c r="I20">
        <f t="shared" si="3"/>
        <v>1899902</v>
      </c>
      <c r="J20">
        <f t="shared" si="3"/>
        <v>1053685</v>
      </c>
      <c r="K20">
        <f t="shared" si="3"/>
        <v>584373</v>
      </c>
      <c r="L20">
        <f t="shared" si="3"/>
        <v>324093</v>
      </c>
      <c r="M20">
        <f t="shared" si="3"/>
        <v>179741</v>
      </c>
      <c r="N20">
        <f t="shared" si="3"/>
        <v>99684</v>
      </c>
      <c r="O20">
        <f t="shared" si="3"/>
        <v>55284</v>
      </c>
      <c r="P20">
        <f t="shared" si="3"/>
        <v>30660</v>
      </c>
      <c r="Q20">
        <f t="shared" si="3"/>
        <v>17004</v>
      </c>
      <c r="R20">
        <f t="shared" si="3"/>
        <v>9430</v>
      </c>
      <c r="S20">
        <f t="shared" si="3"/>
        <v>5229</v>
      </c>
      <c r="T20">
        <f t="shared" si="3"/>
        <v>2900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C20">
        <f t="shared" si="12"/>
        <v>0</v>
      </c>
      <c r="AD20">
        <f t="shared" si="13"/>
        <v>0</v>
      </c>
      <c r="AE20">
        <f t="shared" si="14"/>
        <v>0</v>
      </c>
      <c r="AF20">
        <f t="shared" si="15"/>
        <v>0</v>
      </c>
      <c r="AG20">
        <f t="shared" si="16"/>
        <v>0</v>
      </c>
      <c r="AH20">
        <f t="shared" si="17"/>
        <v>6</v>
      </c>
    </row>
    <row r="21" spans="1:34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>ROUNDDOWN(H21/G21,4)</f>
        <v>0.9234</v>
      </c>
      <c r="G21">
        <f>kraina[[#This Row],[2013 k]]+kraina[[#This Row],[2013 m]]</f>
        <v>3008890</v>
      </c>
      <c r="H21">
        <f t="shared" si="2"/>
        <v>2778690</v>
      </c>
      <c r="I21">
        <f t="shared" si="3"/>
        <v>2565842</v>
      </c>
      <c r="J21">
        <f t="shared" si="3"/>
        <v>2369298</v>
      </c>
      <c r="K21">
        <f t="shared" si="3"/>
        <v>2187809</v>
      </c>
      <c r="L21">
        <f t="shared" si="3"/>
        <v>2020222</v>
      </c>
      <c r="M21">
        <f t="shared" si="3"/>
        <v>1865472</v>
      </c>
      <c r="N21">
        <f t="shared" si="3"/>
        <v>1722576</v>
      </c>
      <c r="O21">
        <f t="shared" si="3"/>
        <v>1590626</v>
      </c>
      <c r="P21">
        <f t="shared" si="3"/>
        <v>1468784</v>
      </c>
      <c r="Q21">
        <f t="shared" si="3"/>
        <v>1356275</v>
      </c>
      <c r="R21">
        <f t="shared" ref="R21:T21" si="18">IF($G21*2&lt;=Q21,Q21,ROUNDDOWN(Q21*$F21,0))</f>
        <v>1252384</v>
      </c>
      <c r="S21">
        <f t="shared" si="18"/>
        <v>1156451</v>
      </c>
      <c r="T21">
        <f t="shared" si="18"/>
        <v>1067866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C21">
        <f t="shared" si="12"/>
        <v>0</v>
      </c>
      <c r="AD21">
        <f t="shared" si="13"/>
        <v>0</v>
      </c>
      <c r="AE21">
        <f t="shared" si="14"/>
        <v>0</v>
      </c>
      <c r="AF21">
        <f t="shared" si="15"/>
        <v>0</v>
      </c>
      <c r="AG21">
        <f t="shared" si="16"/>
        <v>0</v>
      </c>
      <c r="AH21">
        <f t="shared" si="17"/>
        <v>6</v>
      </c>
    </row>
    <row r="22" spans="1:34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>ROUNDDOWN(H22/G22,4)</f>
        <v>0.1203</v>
      </c>
      <c r="G22">
        <f>kraina[[#This Row],[2013 k]]+kraina[[#This Row],[2013 m]]</f>
        <v>4752576</v>
      </c>
      <c r="H22">
        <f t="shared" si="2"/>
        <v>572183</v>
      </c>
      <c r="I22">
        <f t="shared" si="3"/>
        <v>68833</v>
      </c>
      <c r="J22">
        <f t="shared" ref="J22:T22" si="19">IF($G22*2&lt;=I22,I22,ROUNDDOWN(I22*$F22,0))</f>
        <v>8280</v>
      </c>
      <c r="K22">
        <f t="shared" si="19"/>
        <v>996</v>
      </c>
      <c r="L22">
        <f t="shared" si="19"/>
        <v>119</v>
      </c>
      <c r="M22">
        <f t="shared" si="19"/>
        <v>14</v>
      </c>
      <c r="N22">
        <f t="shared" si="19"/>
        <v>1</v>
      </c>
      <c r="O22">
        <f t="shared" si="19"/>
        <v>0</v>
      </c>
      <c r="P22">
        <f t="shared" si="19"/>
        <v>0</v>
      </c>
      <c r="Q22">
        <f t="shared" si="19"/>
        <v>0</v>
      </c>
      <c r="R22">
        <f t="shared" si="19"/>
        <v>0</v>
      </c>
      <c r="S22">
        <f t="shared" si="19"/>
        <v>0</v>
      </c>
      <c r="T22">
        <f t="shared" si="19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C22">
        <f t="shared" si="12"/>
        <v>0</v>
      </c>
      <c r="AD22">
        <f t="shared" si="13"/>
        <v>0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6</v>
      </c>
    </row>
    <row r="23" spans="1:34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>ROUNDDOWN(H23/G23,4)</f>
        <v>3.8473000000000002</v>
      </c>
      <c r="G23">
        <f>kraina[[#This Row],[2013 k]]+kraina[[#This Row],[2013 m]]</f>
        <v>1434562</v>
      </c>
      <c r="H23">
        <f t="shared" si="2"/>
        <v>5519227</v>
      </c>
      <c r="I23">
        <f t="shared" si="3"/>
        <v>5519227</v>
      </c>
      <c r="J23">
        <f t="shared" ref="J23:T23" si="20">IF($G23*2&lt;=I23,I23,ROUNDDOWN(I23*$F23,0))</f>
        <v>5519227</v>
      </c>
      <c r="K23">
        <f t="shared" si="20"/>
        <v>5519227</v>
      </c>
      <c r="L23">
        <f t="shared" si="20"/>
        <v>5519227</v>
      </c>
      <c r="M23">
        <f t="shared" si="20"/>
        <v>5519227</v>
      </c>
      <c r="N23">
        <f t="shared" si="20"/>
        <v>5519227</v>
      </c>
      <c r="O23">
        <f t="shared" si="20"/>
        <v>5519227</v>
      </c>
      <c r="P23">
        <f t="shared" si="20"/>
        <v>5519227</v>
      </c>
      <c r="Q23">
        <f t="shared" si="20"/>
        <v>5519227</v>
      </c>
      <c r="R23">
        <f t="shared" si="20"/>
        <v>5519227</v>
      </c>
      <c r="S23">
        <f t="shared" si="20"/>
        <v>5519227</v>
      </c>
      <c r="T23">
        <f t="shared" si="20"/>
        <v>5519227</v>
      </c>
      <c r="U23">
        <f t="shared" si="4"/>
        <v>1</v>
      </c>
      <c r="V23">
        <f t="shared" si="5"/>
        <v>1</v>
      </c>
      <c r="W23">
        <f t="shared" si="6"/>
        <v>1</v>
      </c>
      <c r="X23">
        <f t="shared" si="7"/>
        <v>1</v>
      </c>
      <c r="Y23">
        <f t="shared" si="8"/>
        <v>1</v>
      </c>
      <c r="Z23">
        <f t="shared" si="9"/>
        <v>1</v>
      </c>
      <c r="AA23">
        <f t="shared" si="10"/>
        <v>1</v>
      </c>
      <c r="AB23">
        <f t="shared" si="11"/>
        <v>1</v>
      </c>
      <c r="AC23">
        <f t="shared" si="12"/>
        <v>1</v>
      </c>
      <c r="AD23">
        <f t="shared" si="13"/>
        <v>1</v>
      </c>
      <c r="AE23">
        <f t="shared" si="14"/>
        <v>1</v>
      </c>
      <c r="AF23">
        <f t="shared" si="15"/>
        <v>1</v>
      </c>
      <c r="AG23">
        <f t="shared" si="16"/>
        <v>12</v>
      </c>
      <c r="AH23">
        <f t="shared" si="17"/>
        <v>7</v>
      </c>
    </row>
    <row r="24" spans="1:34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>ROUNDDOWN(H24/G24,4)</f>
        <v>0.72660000000000002</v>
      </c>
      <c r="G24">
        <f>kraina[[#This Row],[2013 k]]+kraina[[#This Row],[2013 m]]</f>
        <v>4505451</v>
      </c>
      <c r="H24">
        <f t="shared" si="2"/>
        <v>3273876</v>
      </c>
      <c r="I24">
        <f t="shared" si="3"/>
        <v>2378798</v>
      </c>
      <c r="J24">
        <f t="shared" ref="J24:T24" si="21">IF($G24*2&lt;=I24,I24,ROUNDDOWN(I24*$F24,0))</f>
        <v>1728434</v>
      </c>
      <c r="K24">
        <f t="shared" si="21"/>
        <v>1255880</v>
      </c>
      <c r="L24">
        <f t="shared" si="21"/>
        <v>912522</v>
      </c>
      <c r="M24">
        <f t="shared" si="21"/>
        <v>663038</v>
      </c>
      <c r="N24">
        <f t="shared" si="21"/>
        <v>481763</v>
      </c>
      <c r="O24">
        <f t="shared" si="21"/>
        <v>350048</v>
      </c>
      <c r="P24">
        <f t="shared" si="21"/>
        <v>254344</v>
      </c>
      <c r="Q24">
        <f t="shared" si="21"/>
        <v>184806</v>
      </c>
      <c r="R24">
        <f t="shared" si="21"/>
        <v>134280</v>
      </c>
      <c r="S24">
        <f t="shared" si="21"/>
        <v>97567</v>
      </c>
      <c r="T24">
        <f t="shared" si="21"/>
        <v>70892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C24">
        <f t="shared" si="12"/>
        <v>0</v>
      </c>
      <c r="AD24">
        <f t="shared" si="13"/>
        <v>0</v>
      </c>
      <c r="AE24">
        <f t="shared" si="14"/>
        <v>0</v>
      </c>
      <c r="AF24">
        <f t="shared" si="15"/>
        <v>0</v>
      </c>
      <c r="AG24">
        <f t="shared" si="16"/>
        <v>0</v>
      </c>
      <c r="AH24">
        <f t="shared" si="17"/>
        <v>7</v>
      </c>
    </row>
    <row r="25" spans="1:34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>ROUNDDOWN(H25/G25,4)</f>
        <v>1.2537</v>
      </c>
      <c r="G25">
        <f>kraina[[#This Row],[2013 k]]+kraina[[#This Row],[2013 m]]</f>
        <v>1327364</v>
      </c>
      <c r="H25">
        <f t="shared" si="2"/>
        <v>1664117</v>
      </c>
      <c r="I25">
        <f t="shared" si="3"/>
        <v>2086303</v>
      </c>
      <c r="J25">
        <f t="shared" ref="J25:T25" si="22">IF($G25*2&lt;=I25,I25,ROUNDDOWN(I25*$F25,0))</f>
        <v>2615598</v>
      </c>
      <c r="K25">
        <f t="shared" si="22"/>
        <v>3279175</v>
      </c>
      <c r="L25">
        <f t="shared" si="22"/>
        <v>3279175</v>
      </c>
      <c r="M25">
        <f t="shared" si="22"/>
        <v>3279175</v>
      </c>
      <c r="N25">
        <f t="shared" si="22"/>
        <v>3279175</v>
      </c>
      <c r="O25">
        <f t="shared" si="22"/>
        <v>3279175</v>
      </c>
      <c r="P25">
        <f t="shared" si="22"/>
        <v>3279175</v>
      </c>
      <c r="Q25">
        <f t="shared" si="22"/>
        <v>3279175</v>
      </c>
      <c r="R25">
        <f t="shared" si="22"/>
        <v>3279175</v>
      </c>
      <c r="S25">
        <f t="shared" si="22"/>
        <v>3279175</v>
      </c>
      <c r="T25">
        <f t="shared" si="22"/>
        <v>3279175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</v>
      </c>
      <c r="Y25">
        <f t="shared" si="8"/>
        <v>1</v>
      </c>
      <c r="Z25">
        <f t="shared" si="9"/>
        <v>1</v>
      </c>
      <c r="AA25">
        <f t="shared" si="10"/>
        <v>1</v>
      </c>
      <c r="AB25">
        <f t="shared" si="11"/>
        <v>1</v>
      </c>
      <c r="AC25">
        <f t="shared" si="12"/>
        <v>1</v>
      </c>
      <c r="AD25">
        <f t="shared" si="13"/>
        <v>1</v>
      </c>
      <c r="AE25">
        <f t="shared" si="14"/>
        <v>1</v>
      </c>
      <c r="AF25">
        <f t="shared" si="15"/>
        <v>1</v>
      </c>
      <c r="AG25">
        <f t="shared" si="16"/>
        <v>9</v>
      </c>
      <c r="AH25">
        <f t="shared" si="17"/>
        <v>8</v>
      </c>
    </row>
    <row r="26" spans="1:34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>ROUNDDOWN(H26/G26,4)</f>
        <v>3.7826</v>
      </c>
      <c r="G26">
        <f>kraina[[#This Row],[2013 k]]+kraina[[#This Row],[2013 m]]</f>
        <v>884947</v>
      </c>
      <c r="H26">
        <f t="shared" si="2"/>
        <v>3347446</v>
      </c>
      <c r="I26">
        <f t="shared" si="3"/>
        <v>3347446</v>
      </c>
      <c r="J26">
        <f t="shared" ref="J26:T26" si="23">IF($G26*2&lt;=I26,I26,ROUNDDOWN(I26*$F26,0))</f>
        <v>3347446</v>
      </c>
      <c r="K26">
        <f t="shared" si="23"/>
        <v>3347446</v>
      </c>
      <c r="L26">
        <f t="shared" si="23"/>
        <v>3347446</v>
      </c>
      <c r="M26">
        <f t="shared" si="23"/>
        <v>3347446</v>
      </c>
      <c r="N26">
        <f t="shared" si="23"/>
        <v>3347446</v>
      </c>
      <c r="O26">
        <f t="shared" si="23"/>
        <v>3347446</v>
      </c>
      <c r="P26">
        <f t="shared" si="23"/>
        <v>3347446</v>
      </c>
      <c r="Q26">
        <f t="shared" si="23"/>
        <v>3347446</v>
      </c>
      <c r="R26">
        <f t="shared" si="23"/>
        <v>3347446</v>
      </c>
      <c r="S26">
        <f t="shared" si="23"/>
        <v>3347446</v>
      </c>
      <c r="T26">
        <f t="shared" si="23"/>
        <v>3347446</v>
      </c>
      <c r="U26">
        <f t="shared" si="4"/>
        <v>1</v>
      </c>
      <c r="V26">
        <f t="shared" si="5"/>
        <v>1</v>
      </c>
      <c r="W26">
        <f t="shared" si="6"/>
        <v>1</v>
      </c>
      <c r="X26">
        <f t="shared" si="7"/>
        <v>1</v>
      </c>
      <c r="Y26">
        <f t="shared" si="8"/>
        <v>1</v>
      </c>
      <c r="Z26">
        <f t="shared" si="9"/>
        <v>1</v>
      </c>
      <c r="AA26">
        <f t="shared" si="10"/>
        <v>1</v>
      </c>
      <c r="AB26">
        <f t="shared" si="11"/>
        <v>1</v>
      </c>
      <c r="AC26">
        <f t="shared" si="12"/>
        <v>1</v>
      </c>
      <c r="AD26">
        <f t="shared" si="13"/>
        <v>1</v>
      </c>
      <c r="AE26">
        <f t="shared" si="14"/>
        <v>1</v>
      </c>
      <c r="AF26">
        <f t="shared" si="15"/>
        <v>1</v>
      </c>
      <c r="AG26">
        <f t="shared" si="16"/>
        <v>12</v>
      </c>
      <c r="AH26">
        <f t="shared" si="17"/>
        <v>9</v>
      </c>
    </row>
    <row r="27" spans="1:34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>ROUNDDOWN(H27/G27,4)</f>
        <v>0.86829999999999996</v>
      </c>
      <c r="G27">
        <f>kraina[[#This Row],[2013 k]]+kraina[[#This Row],[2013 m]]</f>
        <v>2151563</v>
      </c>
      <c r="H27">
        <f t="shared" si="2"/>
        <v>1868301</v>
      </c>
      <c r="I27">
        <f t="shared" si="3"/>
        <v>1622245</v>
      </c>
      <c r="J27">
        <f t="shared" ref="J27:T27" si="24">IF($G27*2&lt;=I27,I27,ROUNDDOWN(I27*$F27,0))</f>
        <v>1408595</v>
      </c>
      <c r="K27">
        <f t="shared" si="24"/>
        <v>1223083</v>
      </c>
      <c r="L27">
        <f t="shared" si="24"/>
        <v>1062002</v>
      </c>
      <c r="M27">
        <f t="shared" si="24"/>
        <v>922136</v>
      </c>
      <c r="N27">
        <f t="shared" si="24"/>
        <v>800690</v>
      </c>
      <c r="O27">
        <f t="shared" si="24"/>
        <v>695239</v>
      </c>
      <c r="P27">
        <f t="shared" si="24"/>
        <v>603676</v>
      </c>
      <c r="Q27">
        <f t="shared" si="24"/>
        <v>524171</v>
      </c>
      <c r="R27">
        <f t="shared" si="24"/>
        <v>455137</v>
      </c>
      <c r="S27">
        <f t="shared" si="24"/>
        <v>395195</v>
      </c>
      <c r="T27">
        <f t="shared" si="24"/>
        <v>343147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C27">
        <f t="shared" si="12"/>
        <v>0</v>
      </c>
      <c r="AD27">
        <f t="shared" si="13"/>
        <v>0</v>
      </c>
      <c r="AE27">
        <f t="shared" si="14"/>
        <v>0</v>
      </c>
      <c r="AF27">
        <f t="shared" si="15"/>
        <v>0</v>
      </c>
      <c r="AG27">
        <f t="shared" si="16"/>
        <v>0</v>
      </c>
      <c r="AH27">
        <f t="shared" si="17"/>
        <v>9</v>
      </c>
    </row>
    <row r="28" spans="1:34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>ROUNDDOWN(H28/G28,4)</f>
        <v>0.4713</v>
      </c>
      <c r="G28">
        <f>kraina[[#This Row],[2013 k]]+kraina[[#This Row],[2013 m]]</f>
        <v>4709695</v>
      </c>
      <c r="H28">
        <f t="shared" si="2"/>
        <v>2219872</v>
      </c>
      <c r="I28">
        <f t="shared" si="3"/>
        <v>1046225</v>
      </c>
      <c r="J28">
        <f t="shared" ref="J28:T28" si="25">IF($G28*2&lt;=I28,I28,ROUNDDOWN(I28*$F28,0))</f>
        <v>493085</v>
      </c>
      <c r="K28">
        <f t="shared" si="25"/>
        <v>232390</v>
      </c>
      <c r="L28">
        <f t="shared" si="25"/>
        <v>109525</v>
      </c>
      <c r="M28">
        <f t="shared" si="25"/>
        <v>51619</v>
      </c>
      <c r="N28">
        <f t="shared" si="25"/>
        <v>24328</v>
      </c>
      <c r="O28">
        <f t="shared" si="25"/>
        <v>11465</v>
      </c>
      <c r="P28">
        <f t="shared" si="25"/>
        <v>5403</v>
      </c>
      <c r="Q28">
        <f t="shared" si="25"/>
        <v>2546</v>
      </c>
      <c r="R28">
        <f t="shared" si="25"/>
        <v>1199</v>
      </c>
      <c r="S28">
        <f t="shared" si="25"/>
        <v>565</v>
      </c>
      <c r="T28">
        <f t="shared" si="25"/>
        <v>266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C28">
        <f t="shared" si="12"/>
        <v>0</v>
      </c>
      <c r="AD28">
        <f t="shared" si="13"/>
        <v>0</v>
      </c>
      <c r="AE28">
        <f t="shared" si="14"/>
        <v>0</v>
      </c>
      <c r="AF28">
        <f t="shared" si="15"/>
        <v>0</v>
      </c>
      <c r="AG28">
        <f t="shared" si="16"/>
        <v>0</v>
      </c>
      <c r="AH28">
        <f t="shared" si="17"/>
        <v>9</v>
      </c>
    </row>
    <row r="29" spans="1:34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>ROUNDDOWN(H29/G29,4)</f>
        <v>0.15870000000000001</v>
      </c>
      <c r="G29">
        <f>kraina[[#This Row],[2013 k]]+kraina[[#This Row],[2013 m]]</f>
        <v>5450595</v>
      </c>
      <c r="H29">
        <f t="shared" si="2"/>
        <v>865257</v>
      </c>
      <c r="I29">
        <f t="shared" si="3"/>
        <v>137316</v>
      </c>
      <c r="J29">
        <f t="shared" ref="J29:T29" si="26">IF($G29*2&lt;=I29,I29,ROUNDDOWN(I29*$F29,0))</f>
        <v>21792</v>
      </c>
      <c r="K29">
        <f t="shared" si="26"/>
        <v>3458</v>
      </c>
      <c r="L29">
        <f t="shared" si="26"/>
        <v>548</v>
      </c>
      <c r="M29">
        <f t="shared" si="26"/>
        <v>86</v>
      </c>
      <c r="N29">
        <f t="shared" si="26"/>
        <v>13</v>
      </c>
      <c r="O29">
        <f t="shared" si="26"/>
        <v>2</v>
      </c>
      <c r="P29">
        <f t="shared" si="26"/>
        <v>0</v>
      </c>
      <c r="Q29">
        <f t="shared" si="26"/>
        <v>0</v>
      </c>
      <c r="R29">
        <f t="shared" si="26"/>
        <v>0</v>
      </c>
      <c r="S29">
        <f t="shared" si="26"/>
        <v>0</v>
      </c>
      <c r="T29">
        <f t="shared" si="26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C29">
        <f t="shared" si="12"/>
        <v>0</v>
      </c>
      <c r="AD29">
        <f t="shared" si="13"/>
        <v>0</v>
      </c>
      <c r="AE29">
        <f t="shared" si="14"/>
        <v>0</v>
      </c>
      <c r="AF29">
        <f t="shared" si="15"/>
        <v>0</v>
      </c>
      <c r="AG29">
        <f t="shared" si="16"/>
        <v>0</v>
      </c>
      <c r="AH29">
        <f t="shared" si="17"/>
        <v>9</v>
      </c>
    </row>
    <row r="30" spans="1:34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>ROUNDDOWN(H30/G30,4)</f>
        <v>0.82220000000000004</v>
      </c>
      <c r="G30">
        <f>kraina[[#This Row],[2013 k]]+kraina[[#This Row],[2013 m]]</f>
        <v>3703941</v>
      </c>
      <c r="H30">
        <f t="shared" si="2"/>
        <v>3045392</v>
      </c>
      <c r="I30">
        <f t="shared" si="3"/>
        <v>2503921</v>
      </c>
      <c r="J30">
        <f t="shared" ref="J30:T30" si="27">IF($G30*2&lt;=I30,I30,ROUNDDOWN(I30*$F30,0))</f>
        <v>2058723</v>
      </c>
      <c r="K30">
        <f t="shared" si="27"/>
        <v>1692682</v>
      </c>
      <c r="L30">
        <f t="shared" si="27"/>
        <v>1391723</v>
      </c>
      <c r="M30">
        <f t="shared" si="27"/>
        <v>1144274</v>
      </c>
      <c r="N30">
        <f t="shared" si="27"/>
        <v>940822</v>
      </c>
      <c r="O30">
        <f t="shared" si="27"/>
        <v>773543</v>
      </c>
      <c r="P30">
        <f t="shared" si="27"/>
        <v>636007</v>
      </c>
      <c r="Q30">
        <f t="shared" si="27"/>
        <v>522924</v>
      </c>
      <c r="R30">
        <f t="shared" si="27"/>
        <v>429948</v>
      </c>
      <c r="S30">
        <f t="shared" si="27"/>
        <v>353503</v>
      </c>
      <c r="T30">
        <f t="shared" si="27"/>
        <v>290650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C30">
        <f t="shared" si="12"/>
        <v>0</v>
      </c>
      <c r="AD30">
        <f t="shared" si="13"/>
        <v>0</v>
      </c>
      <c r="AE30">
        <f t="shared" si="14"/>
        <v>0</v>
      </c>
      <c r="AF30">
        <f t="shared" si="15"/>
        <v>0</v>
      </c>
      <c r="AG30">
        <f t="shared" si="16"/>
        <v>0</v>
      </c>
      <c r="AH30">
        <f t="shared" si="17"/>
        <v>9</v>
      </c>
    </row>
    <row r="31" spans="1:34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>ROUNDDOWN(H31/G31,4)</f>
        <v>1.17E-2</v>
      </c>
      <c r="G31">
        <f>kraina[[#This Row],[2013 k]]+kraina[[#This Row],[2013 m]]</f>
        <v>5040530</v>
      </c>
      <c r="H31">
        <f t="shared" si="2"/>
        <v>59431</v>
      </c>
      <c r="I31">
        <f t="shared" si="3"/>
        <v>695</v>
      </c>
      <c r="J31">
        <f t="shared" ref="J31:T31" si="28">IF($G31*2&lt;=I31,I31,ROUNDDOWN(I31*$F31,0))</f>
        <v>8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  <c r="R31">
        <f t="shared" si="28"/>
        <v>0</v>
      </c>
      <c r="S31">
        <f t="shared" si="28"/>
        <v>0</v>
      </c>
      <c r="T31">
        <f t="shared" si="28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C31">
        <f t="shared" si="12"/>
        <v>0</v>
      </c>
      <c r="AD31">
        <f t="shared" si="13"/>
        <v>0</v>
      </c>
      <c r="AE31">
        <f t="shared" si="14"/>
        <v>0</v>
      </c>
      <c r="AF31">
        <f t="shared" si="15"/>
        <v>0</v>
      </c>
      <c r="AG31">
        <f t="shared" si="16"/>
        <v>0</v>
      </c>
      <c r="AH31">
        <f t="shared" si="17"/>
        <v>9</v>
      </c>
    </row>
    <row r="32" spans="1:34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>ROUNDDOWN(H32/G32,4)</f>
        <v>0.92610000000000003</v>
      </c>
      <c r="G32">
        <f>kraina[[#This Row],[2013 k]]+kraina[[#This Row],[2013 m]]</f>
        <v>3754769</v>
      </c>
      <c r="H32">
        <f t="shared" si="2"/>
        <v>3477577</v>
      </c>
      <c r="I32">
        <f t="shared" si="3"/>
        <v>3220584</v>
      </c>
      <c r="J32">
        <f t="shared" ref="J32:T32" si="29">IF($G32*2&lt;=I32,I32,ROUNDDOWN(I32*$F32,0))</f>
        <v>2982582</v>
      </c>
      <c r="K32">
        <f t="shared" si="29"/>
        <v>2762169</v>
      </c>
      <c r="L32">
        <f t="shared" si="29"/>
        <v>2558044</v>
      </c>
      <c r="M32">
        <f t="shared" si="29"/>
        <v>2369004</v>
      </c>
      <c r="N32">
        <f t="shared" si="29"/>
        <v>2193934</v>
      </c>
      <c r="O32">
        <f t="shared" si="29"/>
        <v>2031802</v>
      </c>
      <c r="P32">
        <f t="shared" si="29"/>
        <v>1881651</v>
      </c>
      <c r="Q32">
        <f t="shared" si="29"/>
        <v>1742596</v>
      </c>
      <c r="R32">
        <f t="shared" si="29"/>
        <v>1613818</v>
      </c>
      <c r="S32">
        <f t="shared" si="29"/>
        <v>1494556</v>
      </c>
      <c r="T32">
        <f t="shared" si="29"/>
        <v>1384108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C32">
        <f t="shared" si="12"/>
        <v>0</v>
      </c>
      <c r="AD32">
        <f t="shared" si="13"/>
        <v>0</v>
      </c>
      <c r="AE32">
        <f t="shared" si="14"/>
        <v>0</v>
      </c>
      <c r="AF32">
        <f t="shared" si="15"/>
        <v>0</v>
      </c>
      <c r="AG32">
        <f t="shared" si="16"/>
        <v>0</v>
      </c>
      <c r="AH32">
        <f t="shared" si="17"/>
        <v>9</v>
      </c>
    </row>
    <row r="33" spans="1:34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>ROUNDDOWN(H33/G33,4)</f>
        <v>1.9078999999999999</v>
      </c>
      <c r="G33">
        <f>kraina[[#This Row],[2013 k]]+kraina[[#This Row],[2013 m]]</f>
        <v>2021024</v>
      </c>
      <c r="H33">
        <f t="shared" si="2"/>
        <v>3855970</v>
      </c>
      <c r="I33">
        <f t="shared" si="3"/>
        <v>7356805</v>
      </c>
      <c r="J33">
        <f t="shared" ref="J33:T33" si="30">IF($G33*2&lt;=I33,I33,ROUNDDOWN(I33*$F33,0))</f>
        <v>7356805</v>
      </c>
      <c r="K33">
        <f t="shared" si="30"/>
        <v>7356805</v>
      </c>
      <c r="L33">
        <f t="shared" si="30"/>
        <v>7356805</v>
      </c>
      <c r="M33">
        <f t="shared" si="30"/>
        <v>7356805</v>
      </c>
      <c r="N33">
        <f t="shared" si="30"/>
        <v>7356805</v>
      </c>
      <c r="O33">
        <f t="shared" si="30"/>
        <v>7356805</v>
      </c>
      <c r="P33">
        <f t="shared" si="30"/>
        <v>7356805</v>
      </c>
      <c r="Q33">
        <f t="shared" si="30"/>
        <v>7356805</v>
      </c>
      <c r="R33">
        <f t="shared" si="30"/>
        <v>7356805</v>
      </c>
      <c r="S33">
        <f t="shared" si="30"/>
        <v>7356805</v>
      </c>
      <c r="T33">
        <f t="shared" si="30"/>
        <v>7356805</v>
      </c>
      <c r="U33">
        <f t="shared" si="4"/>
        <v>0</v>
      </c>
      <c r="V33">
        <f t="shared" si="5"/>
        <v>1</v>
      </c>
      <c r="W33">
        <f t="shared" si="6"/>
        <v>1</v>
      </c>
      <c r="X33">
        <f t="shared" si="7"/>
        <v>1</v>
      </c>
      <c r="Y33">
        <f t="shared" si="8"/>
        <v>1</v>
      </c>
      <c r="Z33">
        <f t="shared" si="9"/>
        <v>1</v>
      </c>
      <c r="AA33">
        <f t="shared" si="10"/>
        <v>1</v>
      </c>
      <c r="AB33">
        <f t="shared" si="11"/>
        <v>1</v>
      </c>
      <c r="AC33">
        <f t="shared" si="12"/>
        <v>1</v>
      </c>
      <c r="AD33">
        <f t="shared" si="13"/>
        <v>1</v>
      </c>
      <c r="AE33">
        <f t="shared" si="14"/>
        <v>1</v>
      </c>
      <c r="AF33">
        <f t="shared" si="15"/>
        <v>1</v>
      </c>
      <c r="AG33">
        <f t="shared" si="16"/>
        <v>11</v>
      </c>
      <c r="AH33">
        <f t="shared" si="17"/>
        <v>10</v>
      </c>
    </row>
    <row r="34" spans="1:34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>ROUNDDOWN(H34/G34,4)</f>
        <v>0.16200000000000001</v>
      </c>
      <c r="G34">
        <f>kraina[[#This Row],[2013 k]]+kraina[[#This Row],[2013 m]]</f>
        <v>5856254</v>
      </c>
      <c r="H34">
        <f t="shared" si="2"/>
        <v>948807</v>
      </c>
      <c r="I34">
        <f t="shared" si="3"/>
        <v>153706</v>
      </c>
      <c r="J34">
        <f t="shared" ref="J34:T34" si="31">IF($G34*2&lt;=I34,I34,ROUNDDOWN(I34*$F34,0))</f>
        <v>24900</v>
      </c>
      <c r="K34">
        <f t="shared" si="31"/>
        <v>4033</v>
      </c>
      <c r="L34">
        <f t="shared" si="31"/>
        <v>653</v>
      </c>
      <c r="M34">
        <f t="shared" si="31"/>
        <v>105</v>
      </c>
      <c r="N34">
        <f t="shared" si="31"/>
        <v>17</v>
      </c>
      <c r="O34">
        <f t="shared" si="31"/>
        <v>2</v>
      </c>
      <c r="P34">
        <f t="shared" si="31"/>
        <v>0</v>
      </c>
      <c r="Q34">
        <f t="shared" si="31"/>
        <v>0</v>
      </c>
      <c r="R34">
        <f t="shared" si="31"/>
        <v>0</v>
      </c>
      <c r="S34">
        <f t="shared" si="31"/>
        <v>0</v>
      </c>
      <c r="T34">
        <f t="shared" si="31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C34">
        <f t="shared" si="12"/>
        <v>0</v>
      </c>
      <c r="AD34">
        <f t="shared" si="13"/>
        <v>0</v>
      </c>
      <c r="AE34">
        <f t="shared" si="14"/>
        <v>0</v>
      </c>
      <c r="AF34">
        <f t="shared" si="15"/>
        <v>0</v>
      </c>
      <c r="AG34">
        <f t="shared" si="16"/>
        <v>0</v>
      </c>
      <c r="AH34">
        <f t="shared" si="17"/>
        <v>10</v>
      </c>
    </row>
    <row r="35" spans="1:34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>ROUNDDOWN(H35/G35,4)</f>
        <v>17.4284</v>
      </c>
      <c r="G35">
        <f>kraina[[#This Row],[2013 k]]+kraina[[#This Row],[2013 m]]</f>
        <v>158033</v>
      </c>
      <c r="H35">
        <f t="shared" si="2"/>
        <v>2754275</v>
      </c>
      <c r="I35">
        <f t="shared" si="3"/>
        <v>2754275</v>
      </c>
      <c r="J35">
        <f t="shared" ref="J35:T35" si="32">IF($G35*2&lt;=I35,I35,ROUNDDOWN(I35*$F35,0))</f>
        <v>2754275</v>
      </c>
      <c r="K35">
        <f t="shared" si="32"/>
        <v>2754275</v>
      </c>
      <c r="L35">
        <f t="shared" si="32"/>
        <v>2754275</v>
      </c>
      <c r="M35">
        <f t="shared" si="32"/>
        <v>2754275</v>
      </c>
      <c r="N35">
        <f t="shared" si="32"/>
        <v>2754275</v>
      </c>
      <c r="O35">
        <f t="shared" si="32"/>
        <v>2754275</v>
      </c>
      <c r="P35">
        <f t="shared" si="32"/>
        <v>2754275</v>
      </c>
      <c r="Q35">
        <f t="shared" si="32"/>
        <v>2754275</v>
      </c>
      <c r="R35">
        <f t="shared" si="32"/>
        <v>2754275</v>
      </c>
      <c r="S35">
        <f t="shared" si="32"/>
        <v>2754275</v>
      </c>
      <c r="T35">
        <f t="shared" si="32"/>
        <v>2754275</v>
      </c>
      <c r="U35">
        <f t="shared" si="4"/>
        <v>1</v>
      </c>
      <c r="V35">
        <f t="shared" si="5"/>
        <v>1</v>
      </c>
      <c r="W35">
        <f t="shared" si="6"/>
        <v>1</v>
      </c>
      <c r="X35">
        <f t="shared" si="7"/>
        <v>1</v>
      </c>
      <c r="Y35">
        <f t="shared" si="8"/>
        <v>1</v>
      </c>
      <c r="Z35">
        <f t="shared" si="9"/>
        <v>1</v>
      </c>
      <c r="AA35">
        <f t="shared" si="10"/>
        <v>1</v>
      </c>
      <c r="AB35">
        <f t="shared" si="11"/>
        <v>1</v>
      </c>
      <c r="AC35">
        <f t="shared" si="12"/>
        <v>1</v>
      </c>
      <c r="AD35">
        <f t="shared" si="13"/>
        <v>1</v>
      </c>
      <c r="AE35">
        <f t="shared" si="14"/>
        <v>1</v>
      </c>
      <c r="AF35">
        <f t="shared" si="15"/>
        <v>1</v>
      </c>
      <c r="AG35">
        <f t="shared" si="16"/>
        <v>12</v>
      </c>
      <c r="AH35">
        <f t="shared" si="17"/>
        <v>11</v>
      </c>
    </row>
    <row r="36" spans="1:34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>ROUNDDOWN(H36/G36,4)</f>
        <v>0.39850000000000002</v>
      </c>
      <c r="G36">
        <f>kraina[[#This Row],[2013 k]]+kraina[[#This Row],[2013 m]]</f>
        <v>4984142</v>
      </c>
      <c r="H36">
        <f t="shared" si="2"/>
        <v>1986529</v>
      </c>
      <c r="I36">
        <f t="shared" si="3"/>
        <v>791631</v>
      </c>
      <c r="J36">
        <f t="shared" ref="J36:T36" si="33">IF($G36*2&lt;=I36,I36,ROUNDDOWN(I36*$F36,0))</f>
        <v>315464</v>
      </c>
      <c r="K36">
        <f t="shared" si="33"/>
        <v>125712</v>
      </c>
      <c r="L36">
        <f t="shared" si="33"/>
        <v>50096</v>
      </c>
      <c r="M36">
        <f t="shared" si="33"/>
        <v>19963</v>
      </c>
      <c r="N36">
        <f t="shared" si="33"/>
        <v>7955</v>
      </c>
      <c r="O36">
        <f t="shared" si="33"/>
        <v>3170</v>
      </c>
      <c r="P36">
        <f t="shared" si="33"/>
        <v>1263</v>
      </c>
      <c r="Q36">
        <f t="shared" si="33"/>
        <v>503</v>
      </c>
      <c r="R36">
        <f t="shared" si="33"/>
        <v>200</v>
      </c>
      <c r="S36">
        <f t="shared" si="33"/>
        <v>79</v>
      </c>
      <c r="T36">
        <f t="shared" si="33"/>
        <v>31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  <c r="AC36">
        <f t="shared" si="12"/>
        <v>0</v>
      </c>
      <c r="AD36">
        <f t="shared" si="13"/>
        <v>0</v>
      </c>
      <c r="AE36">
        <f t="shared" si="14"/>
        <v>0</v>
      </c>
      <c r="AF36">
        <f t="shared" si="15"/>
        <v>0</v>
      </c>
      <c r="AG36">
        <f t="shared" si="16"/>
        <v>0</v>
      </c>
      <c r="AH36">
        <f t="shared" si="17"/>
        <v>11</v>
      </c>
    </row>
    <row r="37" spans="1:34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>ROUNDDOWN(H37/G37,4)</f>
        <v>6.2600000000000003E-2</v>
      </c>
      <c r="G37">
        <f>kraina[[#This Row],[2013 k]]+kraina[[#This Row],[2013 m]]</f>
        <v>3653434</v>
      </c>
      <c r="H37">
        <f t="shared" si="2"/>
        <v>229037</v>
      </c>
      <c r="I37">
        <f t="shared" si="3"/>
        <v>14337</v>
      </c>
      <c r="J37">
        <f t="shared" ref="J37:T37" si="34">IF($G37*2&lt;=I37,I37,ROUNDDOWN(I37*$F37,0))</f>
        <v>897</v>
      </c>
      <c r="K37">
        <f t="shared" si="34"/>
        <v>56</v>
      </c>
      <c r="L37">
        <f t="shared" si="34"/>
        <v>3</v>
      </c>
      <c r="M37">
        <f t="shared" si="34"/>
        <v>0</v>
      </c>
      <c r="N37">
        <f t="shared" si="34"/>
        <v>0</v>
      </c>
      <c r="O37">
        <f t="shared" si="34"/>
        <v>0</v>
      </c>
      <c r="P37">
        <f t="shared" si="34"/>
        <v>0</v>
      </c>
      <c r="Q37">
        <f t="shared" si="34"/>
        <v>0</v>
      </c>
      <c r="R37">
        <f t="shared" si="34"/>
        <v>0</v>
      </c>
      <c r="S37">
        <f t="shared" si="34"/>
        <v>0</v>
      </c>
      <c r="T37">
        <f t="shared" si="34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0</v>
      </c>
      <c r="AC37">
        <f t="shared" si="12"/>
        <v>0</v>
      </c>
      <c r="AD37">
        <f t="shared" si="13"/>
        <v>0</v>
      </c>
      <c r="AE37">
        <f t="shared" si="14"/>
        <v>0</v>
      </c>
      <c r="AF37">
        <f t="shared" si="15"/>
        <v>0</v>
      </c>
      <c r="AG37">
        <f t="shared" si="16"/>
        <v>0</v>
      </c>
      <c r="AH37">
        <f t="shared" si="17"/>
        <v>11</v>
      </c>
    </row>
    <row r="38" spans="1:34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>ROUNDDOWN(H38/G38,4)</f>
        <v>0.81579999999999997</v>
      </c>
      <c r="G38">
        <f>kraina[[#This Row],[2013 k]]+kraina[[#This Row],[2013 m]]</f>
        <v>2921428</v>
      </c>
      <c r="H38">
        <f t="shared" si="2"/>
        <v>2383387</v>
      </c>
      <c r="I38">
        <f t="shared" si="3"/>
        <v>1944367</v>
      </c>
      <c r="J38">
        <f t="shared" ref="J38:T38" si="35">IF($G38*2&lt;=I38,I38,ROUNDDOWN(I38*$F38,0))</f>
        <v>1586214</v>
      </c>
      <c r="K38">
        <f t="shared" si="35"/>
        <v>1294033</v>
      </c>
      <c r="L38">
        <f t="shared" si="35"/>
        <v>1055672</v>
      </c>
      <c r="M38">
        <f t="shared" si="35"/>
        <v>861217</v>
      </c>
      <c r="N38">
        <f t="shared" si="35"/>
        <v>702580</v>
      </c>
      <c r="O38">
        <f t="shared" si="35"/>
        <v>573164</v>
      </c>
      <c r="P38">
        <f t="shared" si="35"/>
        <v>467587</v>
      </c>
      <c r="Q38">
        <f t="shared" si="35"/>
        <v>381457</v>
      </c>
      <c r="R38">
        <f t="shared" si="35"/>
        <v>311192</v>
      </c>
      <c r="S38">
        <f t="shared" si="35"/>
        <v>253870</v>
      </c>
      <c r="T38">
        <f t="shared" si="35"/>
        <v>207107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A38">
        <f t="shared" si="10"/>
        <v>0</v>
      </c>
      <c r="AB38">
        <f t="shared" si="11"/>
        <v>0</v>
      </c>
      <c r="AC38">
        <f t="shared" si="12"/>
        <v>0</v>
      </c>
      <c r="AD38">
        <f t="shared" si="13"/>
        <v>0</v>
      </c>
      <c r="AE38">
        <f t="shared" si="14"/>
        <v>0</v>
      </c>
      <c r="AF38">
        <f t="shared" si="15"/>
        <v>0</v>
      </c>
      <c r="AG38">
        <f t="shared" si="16"/>
        <v>0</v>
      </c>
      <c r="AH38">
        <f t="shared" si="17"/>
        <v>11</v>
      </c>
    </row>
    <row r="39" spans="1:34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>ROUNDDOWN(H39/G39,4)</f>
        <v>0.26690000000000003</v>
      </c>
      <c r="G39">
        <f>kraina[[#This Row],[2013 k]]+kraina[[#This Row],[2013 m]]</f>
        <v>3286803</v>
      </c>
      <c r="H39">
        <f t="shared" si="2"/>
        <v>877403</v>
      </c>
      <c r="I39">
        <f t="shared" si="3"/>
        <v>234178</v>
      </c>
      <c r="J39">
        <f t="shared" ref="J39:T39" si="36">IF($G39*2&lt;=I39,I39,ROUNDDOWN(I39*$F39,0))</f>
        <v>62502</v>
      </c>
      <c r="K39">
        <f t="shared" si="36"/>
        <v>16681</v>
      </c>
      <c r="L39">
        <f t="shared" si="36"/>
        <v>4452</v>
      </c>
      <c r="M39">
        <f t="shared" si="36"/>
        <v>1188</v>
      </c>
      <c r="N39">
        <f t="shared" si="36"/>
        <v>317</v>
      </c>
      <c r="O39">
        <f t="shared" si="36"/>
        <v>84</v>
      </c>
      <c r="P39">
        <f t="shared" si="36"/>
        <v>22</v>
      </c>
      <c r="Q39">
        <f t="shared" si="36"/>
        <v>5</v>
      </c>
      <c r="R39">
        <f t="shared" si="36"/>
        <v>1</v>
      </c>
      <c r="S39">
        <f t="shared" si="36"/>
        <v>0</v>
      </c>
      <c r="T39">
        <f t="shared" si="36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  <c r="AA39">
        <f t="shared" si="10"/>
        <v>0</v>
      </c>
      <c r="AB39">
        <f t="shared" si="11"/>
        <v>0</v>
      </c>
      <c r="AC39">
        <f t="shared" si="12"/>
        <v>0</v>
      </c>
      <c r="AD39">
        <f t="shared" si="13"/>
        <v>0</v>
      </c>
      <c r="AE39">
        <f t="shared" si="14"/>
        <v>0</v>
      </c>
      <c r="AF39">
        <f t="shared" si="15"/>
        <v>0</v>
      </c>
      <c r="AG39">
        <f t="shared" si="16"/>
        <v>0</v>
      </c>
      <c r="AH39">
        <f t="shared" si="17"/>
        <v>11</v>
      </c>
    </row>
    <row r="40" spans="1:34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>ROUNDDOWN(H40/G40,4)</f>
        <v>5.6017999999999999</v>
      </c>
      <c r="G40">
        <f>kraina[[#This Row],[2013 k]]+kraina[[#This Row],[2013 m]]</f>
        <v>1063625</v>
      </c>
      <c r="H40">
        <f t="shared" si="2"/>
        <v>5958241</v>
      </c>
      <c r="I40">
        <f t="shared" si="3"/>
        <v>5958241</v>
      </c>
      <c r="J40">
        <f t="shared" ref="J40:T40" si="37">IF($G40*2&lt;=I40,I40,ROUNDDOWN(I40*$F40,0))</f>
        <v>5958241</v>
      </c>
      <c r="K40">
        <f t="shared" si="37"/>
        <v>5958241</v>
      </c>
      <c r="L40">
        <f t="shared" si="37"/>
        <v>5958241</v>
      </c>
      <c r="M40">
        <f t="shared" si="37"/>
        <v>5958241</v>
      </c>
      <c r="N40">
        <f t="shared" si="37"/>
        <v>5958241</v>
      </c>
      <c r="O40">
        <f t="shared" si="37"/>
        <v>5958241</v>
      </c>
      <c r="P40">
        <f t="shared" si="37"/>
        <v>5958241</v>
      </c>
      <c r="Q40">
        <f t="shared" si="37"/>
        <v>5958241</v>
      </c>
      <c r="R40">
        <f t="shared" si="37"/>
        <v>5958241</v>
      </c>
      <c r="S40">
        <f t="shared" si="37"/>
        <v>5958241</v>
      </c>
      <c r="T40">
        <f t="shared" si="37"/>
        <v>5958241</v>
      </c>
      <c r="U40">
        <f t="shared" si="4"/>
        <v>1</v>
      </c>
      <c r="V40">
        <f t="shared" si="5"/>
        <v>1</v>
      </c>
      <c r="W40">
        <f t="shared" si="6"/>
        <v>1</v>
      </c>
      <c r="X40">
        <f t="shared" si="7"/>
        <v>1</v>
      </c>
      <c r="Y40">
        <f t="shared" si="8"/>
        <v>1</v>
      </c>
      <c r="Z40">
        <f t="shared" si="9"/>
        <v>1</v>
      </c>
      <c r="AA40">
        <f t="shared" si="10"/>
        <v>1</v>
      </c>
      <c r="AB40">
        <f t="shared" si="11"/>
        <v>1</v>
      </c>
      <c r="AC40">
        <f t="shared" si="12"/>
        <v>1</v>
      </c>
      <c r="AD40">
        <f t="shared" si="13"/>
        <v>1</v>
      </c>
      <c r="AE40">
        <f t="shared" si="14"/>
        <v>1</v>
      </c>
      <c r="AF40">
        <f t="shared" si="15"/>
        <v>1</v>
      </c>
      <c r="AG40">
        <f t="shared" si="16"/>
        <v>12</v>
      </c>
      <c r="AH40">
        <f t="shared" si="17"/>
        <v>12</v>
      </c>
    </row>
    <row r="41" spans="1:34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>ROUNDDOWN(H41/G41,4)</f>
        <v>2.2675999999999998</v>
      </c>
      <c r="G41">
        <f>kraina[[#This Row],[2013 k]]+kraina[[#This Row],[2013 m]]</f>
        <v>2270638</v>
      </c>
      <c r="H41">
        <f t="shared" si="2"/>
        <v>5149121</v>
      </c>
      <c r="I41">
        <f t="shared" si="3"/>
        <v>5149121</v>
      </c>
      <c r="J41">
        <f t="shared" ref="J41:T41" si="38">IF($G41*2&lt;=I41,I41,ROUNDDOWN(I41*$F41,0))</f>
        <v>5149121</v>
      </c>
      <c r="K41">
        <f t="shared" si="38"/>
        <v>5149121</v>
      </c>
      <c r="L41">
        <f t="shared" si="38"/>
        <v>5149121</v>
      </c>
      <c r="M41">
        <f t="shared" si="38"/>
        <v>5149121</v>
      </c>
      <c r="N41">
        <f t="shared" si="38"/>
        <v>5149121</v>
      </c>
      <c r="O41">
        <f t="shared" si="38"/>
        <v>5149121</v>
      </c>
      <c r="P41">
        <f t="shared" si="38"/>
        <v>5149121</v>
      </c>
      <c r="Q41">
        <f t="shared" si="38"/>
        <v>5149121</v>
      </c>
      <c r="R41">
        <f t="shared" si="38"/>
        <v>5149121</v>
      </c>
      <c r="S41">
        <f t="shared" si="38"/>
        <v>5149121</v>
      </c>
      <c r="T41">
        <f t="shared" si="38"/>
        <v>5149121</v>
      </c>
      <c r="U41">
        <f t="shared" si="4"/>
        <v>1</v>
      </c>
      <c r="V41">
        <f t="shared" si="5"/>
        <v>1</v>
      </c>
      <c r="W41">
        <f t="shared" si="6"/>
        <v>1</v>
      </c>
      <c r="X41">
        <f t="shared" si="7"/>
        <v>1</v>
      </c>
      <c r="Y41">
        <f t="shared" si="8"/>
        <v>1</v>
      </c>
      <c r="Z41">
        <f t="shared" si="9"/>
        <v>1</v>
      </c>
      <c r="AA41">
        <f t="shared" si="10"/>
        <v>1</v>
      </c>
      <c r="AB41">
        <f t="shared" si="11"/>
        <v>1</v>
      </c>
      <c r="AC41">
        <f t="shared" si="12"/>
        <v>1</v>
      </c>
      <c r="AD41">
        <f t="shared" si="13"/>
        <v>1</v>
      </c>
      <c r="AE41">
        <f t="shared" si="14"/>
        <v>1</v>
      </c>
      <c r="AF41">
        <f t="shared" si="15"/>
        <v>1</v>
      </c>
      <c r="AG41">
        <f t="shared" si="16"/>
        <v>12</v>
      </c>
      <c r="AH41">
        <f t="shared" si="17"/>
        <v>13</v>
      </c>
    </row>
    <row r="42" spans="1:34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>ROUNDDOWN(H42/G42,4)</f>
        <v>6.8999999999999999E-3</v>
      </c>
      <c r="G42">
        <f>kraina[[#This Row],[2013 k]]+kraina[[#This Row],[2013 m]]</f>
        <v>4318105</v>
      </c>
      <c r="H42">
        <f t="shared" si="2"/>
        <v>29991</v>
      </c>
      <c r="I42">
        <f t="shared" si="3"/>
        <v>206</v>
      </c>
      <c r="J42">
        <f t="shared" ref="J42:T42" si="39">IF($G42*2&lt;=I42,I42,ROUNDDOWN(I42*$F42,0))</f>
        <v>1</v>
      </c>
      <c r="K42">
        <f t="shared" si="39"/>
        <v>0</v>
      </c>
      <c r="L42">
        <f t="shared" si="39"/>
        <v>0</v>
      </c>
      <c r="M42">
        <f t="shared" si="39"/>
        <v>0</v>
      </c>
      <c r="N42">
        <f t="shared" si="39"/>
        <v>0</v>
      </c>
      <c r="O42">
        <f t="shared" si="39"/>
        <v>0</v>
      </c>
      <c r="P42">
        <f t="shared" si="39"/>
        <v>0</v>
      </c>
      <c r="Q42">
        <f t="shared" si="39"/>
        <v>0</v>
      </c>
      <c r="R42">
        <f t="shared" si="39"/>
        <v>0</v>
      </c>
      <c r="S42">
        <f t="shared" si="39"/>
        <v>0</v>
      </c>
      <c r="T42">
        <f t="shared" si="39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</v>
      </c>
      <c r="AB42">
        <f t="shared" si="11"/>
        <v>0</v>
      </c>
      <c r="AC42">
        <f t="shared" si="12"/>
        <v>0</v>
      </c>
      <c r="AD42">
        <f t="shared" si="13"/>
        <v>0</v>
      </c>
      <c r="AE42">
        <f t="shared" si="14"/>
        <v>0</v>
      </c>
      <c r="AF42">
        <f t="shared" si="15"/>
        <v>0</v>
      </c>
      <c r="AG42">
        <f t="shared" si="16"/>
        <v>0</v>
      </c>
      <c r="AH42">
        <f t="shared" si="17"/>
        <v>13</v>
      </c>
    </row>
    <row r="43" spans="1:34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>ROUNDDOWN(H43/G43,4)</f>
        <v>0.15989999999999999</v>
      </c>
      <c r="G43">
        <f>kraina[[#This Row],[2013 k]]+kraina[[#This Row],[2013 m]]</f>
        <v>4544199</v>
      </c>
      <c r="H43">
        <f t="shared" si="2"/>
        <v>726835</v>
      </c>
      <c r="I43">
        <f t="shared" si="3"/>
        <v>116220</v>
      </c>
      <c r="J43">
        <f t="shared" ref="J43:T43" si="40">IF($G43*2&lt;=I43,I43,ROUNDDOWN(I43*$F43,0))</f>
        <v>18583</v>
      </c>
      <c r="K43">
        <f t="shared" si="40"/>
        <v>2971</v>
      </c>
      <c r="L43">
        <f t="shared" si="40"/>
        <v>475</v>
      </c>
      <c r="M43">
        <f t="shared" si="40"/>
        <v>75</v>
      </c>
      <c r="N43">
        <f t="shared" si="40"/>
        <v>11</v>
      </c>
      <c r="O43">
        <f t="shared" si="40"/>
        <v>1</v>
      </c>
      <c r="P43">
        <f t="shared" si="40"/>
        <v>0</v>
      </c>
      <c r="Q43">
        <f t="shared" si="40"/>
        <v>0</v>
      </c>
      <c r="R43">
        <f t="shared" si="40"/>
        <v>0</v>
      </c>
      <c r="S43">
        <f t="shared" si="40"/>
        <v>0</v>
      </c>
      <c r="T43">
        <f t="shared" si="40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A43">
        <f t="shared" si="10"/>
        <v>0</v>
      </c>
      <c r="AB43">
        <f t="shared" si="11"/>
        <v>0</v>
      </c>
      <c r="AC43">
        <f t="shared" si="12"/>
        <v>0</v>
      </c>
      <c r="AD43">
        <f t="shared" si="13"/>
        <v>0</v>
      </c>
      <c r="AE43">
        <f t="shared" si="14"/>
        <v>0</v>
      </c>
      <c r="AF43">
        <f t="shared" si="15"/>
        <v>0</v>
      </c>
      <c r="AG43">
        <f t="shared" si="16"/>
        <v>0</v>
      </c>
      <c r="AH43">
        <f t="shared" si="17"/>
        <v>13</v>
      </c>
    </row>
    <row r="44" spans="1:34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>ROUNDDOWN(H44/G44,4)</f>
        <v>1.47E-2</v>
      </c>
      <c r="G44">
        <f>kraina[[#This Row],[2013 k]]+kraina[[#This Row],[2013 m]]</f>
        <v>5125651</v>
      </c>
      <c r="H44">
        <f t="shared" si="2"/>
        <v>75752</v>
      </c>
      <c r="I44">
        <f t="shared" si="3"/>
        <v>1113</v>
      </c>
      <c r="J44">
        <f t="shared" ref="J44:T44" si="41">IF($G44*2&lt;=I44,I44,ROUNDDOWN(I44*$F44,0))</f>
        <v>16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  <c r="R44">
        <f t="shared" si="41"/>
        <v>0</v>
      </c>
      <c r="S44">
        <f t="shared" si="41"/>
        <v>0</v>
      </c>
      <c r="T44">
        <f t="shared" si="41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A44">
        <f t="shared" si="10"/>
        <v>0</v>
      </c>
      <c r="AB44">
        <f t="shared" si="11"/>
        <v>0</v>
      </c>
      <c r="AC44">
        <f t="shared" si="12"/>
        <v>0</v>
      </c>
      <c r="AD44">
        <f t="shared" si="13"/>
        <v>0</v>
      </c>
      <c r="AE44">
        <f t="shared" si="14"/>
        <v>0</v>
      </c>
      <c r="AF44">
        <f t="shared" si="15"/>
        <v>0</v>
      </c>
      <c r="AG44">
        <f t="shared" si="16"/>
        <v>0</v>
      </c>
      <c r="AH44">
        <f t="shared" si="17"/>
        <v>13</v>
      </c>
    </row>
    <row r="45" spans="1:34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>ROUNDDOWN(H45/G45,4)</f>
        <v>1.2096</v>
      </c>
      <c r="G45">
        <f>kraina[[#This Row],[2013 k]]+kraina[[#This Row],[2013 m]]</f>
        <v>1673241</v>
      </c>
      <c r="H45">
        <f t="shared" si="2"/>
        <v>2023958</v>
      </c>
      <c r="I45">
        <f t="shared" si="3"/>
        <v>2448179</v>
      </c>
      <c r="J45">
        <f t="shared" ref="J45:T45" si="42">IF($G45*2&lt;=I45,I45,ROUNDDOWN(I45*$F45,0))</f>
        <v>2961317</v>
      </c>
      <c r="K45">
        <f t="shared" si="42"/>
        <v>3582009</v>
      </c>
      <c r="L45">
        <f t="shared" si="42"/>
        <v>3582009</v>
      </c>
      <c r="M45">
        <f t="shared" si="42"/>
        <v>3582009</v>
      </c>
      <c r="N45">
        <f t="shared" si="42"/>
        <v>3582009</v>
      </c>
      <c r="O45">
        <f t="shared" si="42"/>
        <v>3582009</v>
      </c>
      <c r="P45">
        <f t="shared" si="42"/>
        <v>3582009</v>
      </c>
      <c r="Q45">
        <f t="shared" si="42"/>
        <v>3582009</v>
      </c>
      <c r="R45">
        <f t="shared" si="42"/>
        <v>3582009</v>
      </c>
      <c r="S45">
        <f t="shared" si="42"/>
        <v>3582009</v>
      </c>
      <c r="T45">
        <f t="shared" si="42"/>
        <v>3582009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1</v>
      </c>
      <c r="Y45">
        <f t="shared" si="8"/>
        <v>1</v>
      </c>
      <c r="Z45">
        <f t="shared" si="9"/>
        <v>1</v>
      </c>
      <c r="AA45">
        <f t="shared" si="10"/>
        <v>1</v>
      </c>
      <c r="AB45">
        <f t="shared" si="11"/>
        <v>1</v>
      </c>
      <c r="AC45">
        <f t="shared" si="12"/>
        <v>1</v>
      </c>
      <c r="AD45">
        <f t="shared" si="13"/>
        <v>1</v>
      </c>
      <c r="AE45">
        <f t="shared" si="14"/>
        <v>1</v>
      </c>
      <c r="AF45">
        <f t="shared" si="15"/>
        <v>1</v>
      </c>
      <c r="AG45">
        <f t="shared" si="16"/>
        <v>9</v>
      </c>
      <c r="AH45">
        <f t="shared" si="17"/>
        <v>14</v>
      </c>
    </row>
    <row r="46" spans="1:34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>ROUNDDOWN(H46/G46,4)</f>
        <v>1.4444999999999999</v>
      </c>
      <c r="G46">
        <f>kraina[[#This Row],[2013 k]]+kraina[[#This Row],[2013 m]]</f>
        <v>2257874</v>
      </c>
      <c r="H46">
        <f t="shared" si="2"/>
        <v>3261598</v>
      </c>
      <c r="I46">
        <f t="shared" si="3"/>
        <v>4711378</v>
      </c>
      <c r="J46">
        <f t="shared" ref="J46:T46" si="43">IF($G46*2&lt;=I46,I46,ROUNDDOWN(I46*$F46,0))</f>
        <v>4711378</v>
      </c>
      <c r="K46">
        <f t="shared" si="43"/>
        <v>4711378</v>
      </c>
      <c r="L46">
        <f t="shared" si="43"/>
        <v>4711378</v>
      </c>
      <c r="M46">
        <f t="shared" si="43"/>
        <v>4711378</v>
      </c>
      <c r="N46">
        <f t="shared" si="43"/>
        <v>4711378</v>
      </c>
      <c r="O46">
        <f t="shared" si="43"/>
        <v>4711378</v>
      </c>
      <c r="P46">
        <f t="shared" si="43"/>
        <v>4711378</v>
      </c>
      <c r="Q46">
        <f t="shared" si="43"/>
        <v>4711378</v>
      </c>
      <c r="R46">
        <f t="shared" si="43"/>
        <v>4711378</v>
      </c>
      <c r="S46">
        <f t="shared" si="43"/>
        <v>4711378</v>
      </c>
      <c r="T46">
        <f t="shared" si="43"/>
        <v>4711378</v>
      </c>
      <c r="U46">
        <f t="shared" si="4"/>
        <v>0</v>
      </c>
      <c r="V46">
        <f t="shared" si="5"/>
        <v>1</v>
      </c>
      <c r="W46">
        <f t="shared" si="6"/>
        <v>1</v>
      </c>
      <c r="X46">
        <f t="shared" si="7"/>
        <v>1</v>
      </c>
      <c r="Y46">
        <f t="shared" si="8"/>
        <v>1</v>
      </c>
      <c r="Z46">
        <f t="shared" si="9"/>
        <v>1</v>
      </c>
      <c r="AA46">
        <f t="shared" si="10"/>
        <v>1</v>
      </c>
      <c r="AB46">
        <f t="shared" si="11"/>
        <v>1</v>
      </c>
      <c r="AC46">
        <f t="shared" si="12"/>
        <v>1</v>
      </c>
      <c r="AD46">
        <f t="shared" si="13"/>
        <v>1</v>
      </c>
      <c r="AE46">
        <f t="shared" si="14"/>
        <v>1</v>
      </c>
      <c r="AF46">
        <f t="shared" si="15"/>
        <v>1</v>
      </c>
      <c r="AG46">
        <f t="shared" si="16"/>
        <v>11</v>
      </c>
      <c r="AH46">
        <f t="shared" si="17"/>
        <v>15</v>
      </c>
    </row>
    <row r="47" spans="1:34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>ROUNDDOWN(H47/G47,4)</f>
        <v>19.212599999999998</v>
      </c>
      <c r="G47">
        <f>kraina[[#This Row],[2013 k]]+kraina[[#This Row],[2013 m]]</f>
        <v>286380</v>
      </c>
      <c r="H47">
        <f t="shared" si="2"/>
        <v>5502111</v>
      </c>
      <c r="I47">
        <f t="shared" si="3"/>
        <v>5502111</v>
      </c>
      <c r="J47">
        <f t="shared" ref="J47:T47" si="44">IF($G47*2&lt;=I47,I47,ROUNDDOWN(I47*$F47,0))</f>
        <v>5502111</v>
      </c>
      <c r="K47">
        <f t="shared" si="44"/>
        <v>5502111</v>
      </c>
      <c r="L47">
        <f t="shared" si="44"/>
        <v>5502111</v>
      </c>
      <c r="M47">
        <f t="shared" si="44"/>
        <v>5502111</v>
      </c>
      <c r="N47">
        <f t="shared" si="44"/>
        <v>5502111</v>
      </c>
      <c r="O47">
        <f t="shared" si="44"/>
        <v>5502111</v>
      </c>
      <c r="P47">
        <f t="shared" si="44"/>
        <v>5502111</v>
      </c>
      <c r="Q47">
        <f t="shared" si="44"/>
        <v>5502111</v>
      </c>
      <c r="R47">
        <f t="shared" si="44"/>
        <v>5502111</v>
      </c>
      <c r="S47">
        <f t="shared" si="44"/>
        <v>5502111</v>
      </c>
      <c r="T47">
        <f t="shared" si="44"/>
        <v>5502111</v>
      </c>
      <c r="U47">
        <f t="shared" si="4"/>
        <v>1</v>
      </c>
      <c r="V47">
        <f t="shared" si="5"/>
        <v>1</v>
      </c>
      <c r="W47">
        <f t="shared" si="6"/>
        <v>1</v>
      </c>
      <c r="X47">
        <f t="shared" si="7"/>
        <v>1</v>
      </c>
      <c r="Y47">
        <f t="shared" si="8"/>
        <v>1</v>
      </c>
      <c r="Z47">
        <f t="shared" si="9"/>
        <v>1</v>
      </c>
      <c r="AA47">
        <f t="shared" si="10"/>
        <v>1</v>
      </c>
      <c r="AB47">
        <f t="shared" si="11"/>
        <v>1</v>
      </c>
      <c r="AC47">
        <f t="shared" si="12"/>
        <v>1</v>
      </c>
      <c r="AD47">
        <f t="shared" si="13"/>
        <v>1</v>
      </c>
      <c r="AE47">
        <f t="shared" si="14"/>
        <v>1</v>
      </c>
      <c r="AF47">
        <f t="shared" si="15"/>
        <v>1</v>
      </c>
      <c r="AG47">
        <f t="shared" si="16"/>
        <v>12</v>
      </c>
      <c r="AH47">
        <f t="shared" si="17"/>
        <v>16</v>
      </c>
    </row>
    <row r="48" spans="1:34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>ROUNDDOWN(H48/G48,4)</f>
        <v>2.1524000000000001</v>
      </c>
      <c r="G48">
        <f>kraina[[#This Row],[2013 k]]+kraina[[#This Row],[2013 m]]</f>
        <v>2503710</v>
      </c>
      <c r="H48">
        <f t="shared" si="2"/>
        <v>5389136</v>
      </c>
      <c r="I48">
        <f t="shared" si="3"/>
        <v>5389136</v>
      </c>
      <c r="J48">
        <f t="shared" ref="J48:T48" si="45">IF($G48*2&lt;=I48,I48,ROUNDDOWN(I48*$F48,0))</f>
        <v>5389136</v>
      </c>
      <c r="K48">
        <f t="shared" si="45"/>
        <v>5389136</v>
      </c>
      <c r="L48">
        <f t="shared" si="45"/>
        <v>5389136</v>
      </c>
      <c r="M48">
        <f t="shared" si="45"/>
        <v>5389136</v>
      </c>
      <c r="N48">
        <f t="shared" si="45"/>
        <v>5389136</v>
      </c>
      <c r="O48">
        <f t="shared" si="45"/>
        <v>5389136</v>
      </c>
      <c r="P48">
        <f t="shared" si="45"/>
        <v>5389136</v>
      </c>
      <c r="Q48">
        <f t="shared" si="45"/>
        <v>5389136</v>
      </c>
      <c r="R48">
        <f t="shared" si="45"/>
        <v>5389136</v>
      </c>
      <c r="S48">
        <f t="shared" si="45"/>
        <v>5389136</v>
      </c>
      <c r="T48">
        <f t="shared" si="45"/>
        <v>5389136</v>
      </c>
      <c r="U48">
        <f t="shared" si="4"/>
        <v>1</v>
      </c>
      <c r="V48">
        <f t="shared" si="5"/>
        <v>1</v>
      </c>
      <c r="W48">
        <f t="shared" si="6"/>
        <v>1</v>
      </c>
      <c r="X48">
        <f t="shared" si="7"/>
        <v>1</v>
      </c>
      <c r="Y48">
        <f t="shared" si="8"/>
        <v>1</v>
      </c>
      <c r="Z48">
        <f t="shared" si="9"/>
        <v>1</v>
      </c>
      <c r="AA48">
        <f t="shared" si="10"/>
        <v>1</v>
      </c>
      <c r="AB48">
        <f t="shared" si="11"/>
        <v>1</v>
      </c>
      <c r="AC48">
        <f t="shared" si="12"/>
        <v>1</v>
      </c>
      <c r="AD48">
        <f t="shared" si="13"/>
        <v>1</v>
      </c>
      <c r="AE48">
        <f t="shared" si="14"/>
        <v>1</v>
      </c>
      <c r="AF48">
        <f t="shared" si="15"/>
        <v>1</v>
      </c>
      <c r="AG48">
        <f t="shared" si="16"/>
        <v>12</v>
      </c>
      <c r="AH48">
        <f t="shared" si="17"/>
        <v>17</v>
      </c>
    </row>
    <row r="49" spans="1:34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>ROUNDDOWN(H49/G49,4)</f>
        <v>1.0593999999999999</v>
      </c>
      <c r="G49">
        <f>kraina[[#This Row],[2013 k]]+kraina[[#This Row],[2013 m]]</f>
        <v>5369399</v>
      </c>
      <c r="H49">
        <f t="shared" si="2"/>
        <v>5688389</v>
      </c>
      <c r="I49">
        <f t="shared" si="3"/>
        <v>6026279</v>
      </c>
      <c r="J49">
        <f t="shared" ref="J49:T49" si="46">IF($G49*2&lt;=I49,I49,ROUNDDOWN(I49*$F49,0))</f>
        <v>6384239</v>
      </c>
      <c r="K49">
        <f t="shared" si="46"/>
        <v>6763462</v>
      </c>
      <c r="L49">
        <f t="shared" si="46"/>
        <v>7165211</v>
      </c>
      <c r="M49">
        <f t="shared" si="46"/>
        <v>7590824</v>
      </c>
      <c r="N49">
        <f t="shared" si="46"/>
        <v>8041718</v>
      </c>
      <c r="O49">
        <f t="shared" si="46"/>
        <v>8519396</v>
      </c>
      <c r="P49">
        <f t="shared" si="46"/>
        <v>9025448</v>
      </c>
      <c r="Q49">
        <f t="shared" si="46"/>
        <v>9561559</v>
      </c>
      <c r="R49">
        <f t="shared" si="46"/>
        <v>10129515</v>
      </c>
      <c r="S49">
        <f t="shared" si="46"/>
        <v>10731208</v>
      </c>
      <c r="T49">
        <f t="shared" si="46"/>
        <v>11368641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>
        <f t="shared" si="10"/>
        <v>0</v>
      </c>
      <c r="AB49">
        <f t="shared" si="11"/>
        <v>0</v>
      </c>
      <c r="AC49">
        <f t="shared" si="12"/>
        <v>0</v>
      </c>
      <c r="AD49">
        <f t="shared" si="13"/>
        <v>0</v>
      </c>
      <c r="AE49">
        <f t="shared" si="14"/>
        <v>0</v>
      </c>
      <c r="AF49">
        <f t="shared" si="15"/>
        <v>0</v>
      </c>
      <c r="AG49">
        <f t="shared" si="16"/>
        <v>0</v>
      </c>
      <c r="AH49">
        <f t="shared" si="17"/>
        <v>17</v>
      </c>
    </row>
    <row r="50" spans="1:34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>ROUNDDOWN(H50/G50,4)</f>
        <v>11.7956</v>
      </c>
      <c r="G50">
        <f>kraina[[#This Row],[2013 k]]+kraina[[#This Row],[2013 m]]</f>
        <v>516909</v>
      </c>
      <c r="H50">
        <f t="shared" si="2"/>
        <v>6097264</v>
      </c>
      <c r="I50">
        <f t="shared" si="3"/>
        <v>6097264</v>
      </c>
      <c r="J50">
        <f t="shared" ref="J50:T50" si="47">IF($G50*2&lt;=I50,I50,ROUNDDOWN(I50*$F50,0))</f>
        <v>6097264</v>
      </c>
      <c r="K50">
        <f t="shared" si="47"/>
        <v>6097264</v>
      </c>
      <c r="L50">
        <f t="shared" si="47"/>
        <v>6097264</v>
      </c>
      <c r="M50">
        <f t="shared" si="47"/>
        <v>6097264</v>
      </c>
      <c r="N50">
        <f t="shared" si="47"/>
        <v>6097264</v>
      </c>
      <c r="O50">
        <f t="shared" si="47"/>
        <v>6097264</v>
      </c>
      <c r="P50">
        <f t="shared" si="47"/>
        <v>6097264</v>
      </c>
      <c r="Q50">
        <f t="shared" si="47"/>
        <v>6097264</v>
      </c>
      <c r="R50">
        <f t="shared" si="47"/>
        <v>6097264</v>
      </c>
      <c r="S50">
        <f t="shared" si="47"/>
        <v>6097264</v>
      </c>
      <c r="T50">
        <f t="shared" si="47"/>
        <v>6097264</v>
      </c>
      <c r="U50">
        <f t="shared" si="4"/>
        <v>1</v>
      </c>
      <c r="V50">
        <f t="shared" si="5"/>
        <v>1</v>
      </c>
      <c r="W50">
        <f t="shared" si="6"/>
        <v>1</v>
      </c>
      <c r="X50">
        <f t="shared" si="7"/>
        <v>1</v>
      </c>
      <c r="Y50">
        <f t="shared" si="8"/>
        <v>1</v>
      </c>
      <c r="Z50">
        <f t="shared" si="9"/>
        <v>1</v>
      </c>
      <c r="AA50">
        <f t="shared" si="10"/>
        <v>1</v>
      </c>
      <c r="AB50">
        <f t="shared" si="11"/>
        <v>1</v>
      </c>
      <c r="AC50">
        <f t="shared" si="12"/>
        <v>1</v>
      </c>
      <c r="AD50">
        <f t="shared" si="13"/>
        <v>1</v>
      </c>
      <c r="AE50">
        <f t="shared" si="14"/>
        <v>1</v>
      </c>
      <c r="AF50">
        <f t="shared" si="15"/>
        <v>1</v>
      </c>
      <c r="AG50">
        <f t="shared" si="16"/>
        <v>12</v>
      </c>
      <c r="AH50">
        <f t="shared" si="17"/>
        <v>18</v>
      </c>
    </row>
    <row r="51" spans="1:34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>ROUNDDOWN(H51/G51,4)</f>
        <v>0.71289999999999998</v>
      </c>
      <c r="G51">
        <f>kraina[[#This Row],[2013 k]]+kraina[[#This Row],[2013 m]]</f>
        <v>5119414</v>
      </c>
      <c r="H51">
        <f t="shared" si="2"/>
        <v>3649895</v>
      </c>
      <c r="I51">
        <f t="shared" si="3"/>
        <v>2602010</v>
      </c>
      <c r="J51">
        <f t="shared" ref="J51:T51" si="48">IF($G51*2&lt;=I51,I51,ROUNDDOWN(I51*$F51,0))</f>
        <v>1854972</v>
      </c>
      <c r="K51">
        <f t="shared" si="48"/>
        <v>1322409</v>
      </c>
      <c r="L51">
        <f t="shared" si="48"/>
        <v>942745</v>
      </c>
      <c r="M51">
        <f t="shared" si="48"/>
        <v>672082</v>
      </c>
      <c r="N51">
        <f t="shared" si="48"/>
        <v>479127</v>
      </c>
      <c r="O51">
        <f t="shared" si="48"/>
        <v>341569</v>
      </c>
      <c r="P51">
        <f t="shared" si="48"/>
        <v>243504</v>
      </c>
      <c r="Q51">
        <f t="shared" si="48"/>
        <v>173594</v>
      </c>
      <c r="R51">
        <f t="shared" si="48"/>
        <v>123755</v>
      </c>
      <c r="S51">
        <f t="shared" si="48"/>
        <v>88224</v>
      </c>
      <c r="T51">
        <f t="shared" si="48"/>
        <v>62894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A51">
        <f t="shared" si="10"/>
        <v>0</v>
      </c>
      <c r="AB51">
        <f t="shared" si="11"/>
        <v>0</v>
      </c>
      <c r="AC51">
        <f t="shared" si="12"/>
        <v>0</v>
      </c>
      <c r="AD51">
        <f t="shared" si="13"/>
        <v>0</v>
      </c>
      <c r="AE51">
        <f t="shared" si="14"/>
        <v>0</v>
      </c>
      <c r="AF51">
        <f t="shared" si="15"/>
        <v>0</v>
      </c>
      <c r="AG51">
        <f t="shared" si="16"/>
        <v>0</v>
      </c>
      <c r="AH51">
        <f t="shared" si="17"/>
        <v>18</v>
      </c>
    </row>
    <row r="53" spans="1:34" x14ac:dyDescent="0.25">
      <c r="S53" s="4">
        <f>SUM(S2:S51)</f>
        <v>125930205</v>
      </c>
    </row>
    <row r="54" spans="1:34" x14ac:dyDescent="0.25">
      <c r="S54" s="4" t="s">
        <v>69</v>
      </c>
    </row>
    <row r="55" spans="1:34" x14ac:dyDescent="0.25">
      <c r="S55" s="4">
        <v>18</v>
      </c>
    </row>
  </sheetData>
  <phoneticPr fontId="2" type="noConversion"/>
  <conditionalFormatting sqref="S2:S51">
    <cfRule type="top10" dxfId="0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E V V W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A R V V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V W W O T P y q I h A Q A A v A E A A B M A H A B G b 3 J t d W x h c y 9 T Z W N 0 a W 9 u M S 5 t I K I Y A C i g F A A A A A A A A A A A A A A A A A A A A A A A A A A A A H W P z 0 4 C M R D G 7 5 v s O z T 1 A k m z Y Z H 1 4 G Y P Z F c S D h K F 5 a I 1 p s K I h W 1 L 2 l k D I V x 8 J U + e D e 9 l z c Z / i f T S z v f r z H y f g x l K o 8 m k u e M 0 D M L A P Q k L c 7 K y Q m p B M l I B h g H x 5 / B m 3 1 / n h x f j x d w 9 R 4 W Z 1 Q o 0 t g a y g i g 3 G n 3 h W j Q / 5 1 M H 1 v G l 0 A v D C 3 A r N G t + 2 S + n 4 z 4 Z j g Z c C a z t S k r e 7 c Q J U W L J C 6 H h / m r M m 6 0 R b p C 2 2 W 0 B l V Q S w W Y 0 p Y z k p q q V d l n C y I W e m b n U i y z u J h 1 G r m u D M M F t B d n P M x o Z D X d t 1 r g / o T d K g v Y x D c H t m v o Q p X j w v 0 o r t H s 0 V j X j y + 0 a X O s 7 K 9 v t a A N i 7 8 A 3 A k H Y 4 J 6 R L 7 3 r 9 a H G s 1 7 0 2 f o L n B 4 D v W M g + Q v 2 7 T C Q + n / 7 6 Q d Q S w E C L Q A U A A I A C A A R V V Z Y W E X 1 V K M A A A D 2 A A A A E g A A A A A A A A A A A A A A A A A A A A A A Q 2 9 u Z m l n L 1 B h Y 2 t h Z 2 U u e G 1 s U E s B A i 0 A F A A C A A g A E V V W W A / K 6 a u k A A A A 6 Q A A A B M A A A A A A A A A A A A A A A A A 7 w A A A F t D b 2 5 0 Z W 5 0 X 1 R 5 c G V z X S 5 4 b W x Q S w E C L Q A U A A I A C A A R V V Z Y 5 M / K o i E B A A C 8 A Q A A E w A A A A A A A A A A A A A A A A D g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Q A A A A A A A N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A 5 O j Q w O j M 1 L j Y z N j M y M D F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t 9 e r p H / R N h G / 7 9 K s d 7 M Y A A A A A A g A A A A A A E G Y A A A A B A A A g A A A A Y F Z i i g d O C 7 G c x x w s H v f / c L R 8 P 9 S 0 / W C i p + 0 c e s A E o a 4 A A A A A D o A A A A A C A A A g A A A A E B 9 R z R 0 X R Y j r G d z 4 d g T t O Q c 5 V E O u x k I y o + D S V Y H n h T t Q A A A A f G x z W Q J E H s m t 1 W h m Z n D m k Y 5 n u H h b 0 n J t y D s z b y z w Z b N n 8 + t H k I I k o x Q h 5 m X + f T K G C 0 F p u l l q Y 0 w T 5 s k K H 8 Y q / O l F D c n 4 T t T l t n B k i X 1 S h 4 l A A A A A p 3 k 5 6 5 c 9 z u p 2 e s D I V T l t g J F b h w v V n j i j F n 4 1 2 / T l 4 l v N 0 e U F 8 H n L 2 J O p Y 5 Q f o c E v Z F F D w a w h M 8 I B z 4 S 4 m a 5 N H Q = = < / D a t a M a s h u p > 
</file>

<file path=customXml/itemProps1.xml><?xml version="1.0" encoding="utf-8"?>
<ds:datastoreItem xmlns:ds="http://schemas.openxmlformats.org/officeDocument/2006/customXml" ds:itemID="{D406E070-749F-4056-B6F7-6D3EE0E2B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z1</vt:lpstr>
      <vt:lpstr>z2</vt:lpstr>
      <vt:lpstr>kraina</vt:lpstr>
      <vt:lpstr>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2024-02-22T10:04:16Z</dcterms:modified>
</cp:coreProperties>
</file>