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5- maj stara\"/>
    </mc:Choice>
  </mc:AlternateContent>
  <xr:revisionPtr revIDLastSave="0" documentId="13_ncr:1_{BD1324EC-2DEA-400C-AD4C-889CD29DE30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eszcz" sheetId="2" r:id="rId1"/>
    <sheet name="z4" sheetId="3" r:id="rId2"/>
    <sheet name="z1z2z3" sheetId="1" r:id="rId3"/>
  </sheets>
  <definedNames>
    <definedName name="ExternalData_1" localSheetId="0" hidden="1">deszcz!$A$1:$B$154</definedName>
    <definedName name="ExternalData_2" localSheetId="2" hidden="1">z1z2z3!$A$1:$B$154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4" i="3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0" i="1"/>
  <c r="L3" i="1"/>
  <c r="L4" i="1"/>
  <c r="L5" i="1"/>
  <c r="L6" i="1"/>
  <c r="L7" i="1"/>
  <c r="L8" i="1"/>
  <c r="L9" i="1"/>
  <c r="L2" i="1"/>
  <c r="H2" i="1"/>
  <c r="K2" i="1"/>
  <c r="G154" i="1"/>
  <c r="E154" i="1"/>
  <c r="C154" i="1"/>
  <c r="I154" i="1" s="1"/>
  <c r="G153" i="1"/>
  <c r="E153" i="1"/>
  <c r="C153" i="1"/>
  <c r="I153" i="1" s="1"/>
  <c r="F152" i="1"/>
  <c r="E152" i="1"/>
  <c r="C152" i="1"/>
  <c r="I152" i="1" s="1"/>
  <c r="F151" i="1"/>
  <c r="E151" i="1"/>
  <c r="C151" i="1"/>
  <c r="F150" i="1"/>
  <c r="E150" i="1"/>
  <c r="C150" i="1"/>
  <c r="I150" i="1" s="1"/>
  <c r="G149" i="1"/>
  <c r="E149" i="1"/>
  <c r="C149" i="1"/>
  <c r="I149" i="1" s="1"/>
  <c r="F148" i="1"/>
  <c r="E148" i="1"/>
  <c r="C148" i="1"/>
  <c r="I148" i="1" s="1"/>
  <c r="G147" i="1"/>
  <c r="E147" i="1"/>
  <c r="C147" i="1"/>
  <c r="I147" i="1" s="1"/>
  <c r="F146" i="1"/>
  <c r="E146" i="1"/>
  <c r="C146" i="1"/>
  <c r="I146" i="1" s="1"/>
  <c r="F145" i="1"/>
  <c r="E145" i="1"/>
  <c r="C145" i="1"/>
  <c r="I145" i="1" s="1"/>
  <c r="F144" i="1"/>
  <c r="E144" i="1"/>
  <c r="C144" i="1"/>
  <c r="F143" i="1"/>
  <c r="E143" i="1"/>
  <c r="C143" i="1"/>
  <c r="I143" i="1" s="1"/>
  <c r="F142" i="1"/>
  <c r="E142" i="1"/>
  <c r="C142" i="1"/>
  <c r="I142" i="1" s="1"/>
  <c r="F141" i="1"/>
  <c r="E141" i="1"/>
  <c r="C141" i="1"/>
  <c r="I141" i="1" s="1"/>
  <c r="F140" i="1"/>
  <c r="E140" i="1"/>
  <c r="C140" i="1"/>
  <c r="I140" i="1" s="1"/>
  <c r="G139" i="1"/>
  <c r="E139" i="1"/>
  <c r="C139" i="1"/>
  <c r="I139" i="1" s="1"/>
  <c r="F138" i="1"/>
  <c r="E138" i="1"/>
  <c r="C138" i="1"/>
  <c r="I138" i="1" s="1"/>
  <c r="F137" i="1"/>
  <c r="E137" i="1"/>
  <c r="C137" i="1"/>
  <c r="F136" i="1"/>
  <c r="E136" i="1"/>
  <c r="C136" i="1"/>
  <c r="I136" i="1" s="1"/>
  <c r="F135" i="1"/>
  <c r="E135" i="1"/>
  <c r="C135" i="1"/>
  <c r="I135" i="1" s="1"/>
  <c r="F134" i="1"/>
  <c r="E134" i="1"/>
  <c r="C134" i="1"/>
  <c r="I134" i="1" s="1"/>
  <c r="F133" i="1"/>
  <c r="E133" i="1"/>
  <c r="C133" i="1"/>
  <c r="I133" i="1" s="1"/>
  <c r="G132" i="1"/>
  <c r="E132" i="1"/>
  <c r="C132" i="1"/>
  <c r="I132" i="1" s="1"/>
  <c r="F131" i="1"/>
  <c r="E131" i="1"/>
  <c r="C131" i="1"/>
  <c r="I131" i="1" s="1"/>
  <c r="F130" i="1"/>
  <c r="E130" i="1"/>
  <c r="C130" i="1"/>
  <c r="F129" i="1"/>
  <c r="E129" i="1"/>
  <c r="C129" i="1"/>
  <c r="I129" i="1" s="1"/>
  <c r="F128" i="1"/>
  <c r="E128" i="1"/>
  <c r="C128" i="1"/>
  <c r="I128" i="1" s="1"/>
  <c r="F127" i="1"/>
  <c r="E127" i="1"/>
  <c r="C127" i="1"/>
  <c r="I127" i="1" s="1"/>
  <c r="F126" i="1"/>
  <c r="E126" i="1"/>
  <c r="C126" i="1"/>
  <c r="I126" i="1" s="1"/>
  <c r="F125" i="1"/>
  <c r="E125" i="1"/>
  <c r="C125" i="1"/>
  <c r="I125" i="1" s="1"/>
  <c r="G124" i="1"/>
  <c r="E124" i="1"/>
  <c r="C124" i="1"/>
  <c r="I124" i="1" s="1"/>
  <c r="F123" i="1"/>
  <c r="E123" i="1"/>
  <c r="C123" i="1"/>
  <c r="F122" i="1"/>
  <c r="E122" i="1"/>
  <c r="C122" i="1"/>
  <c r="I122" i="1" s="1"/>
  <c r="G121" i="1"/>
  <c r="E121" i="1"/>
  <c r="C121" i="1"/>
  <c r="I121" i="1" s="1"/>
  <c r="F120" i="1"/>
  <c r="E120" i="1"/>
  <c r="C120" i="1"/>
  <c r="I120" i="1" s="1"/>
  <c r="F119" i="1"/>
  <c r="E119" i="1"/>
  <c r="C119" i="1"/>
  <c r="I119" i="1" s="1"/>
  <c r="F118" i="1"/>
  <c r="E118" i="1"/>
  <c r="C118" i="1"/>
  <c r="I118" i="1" s="1"/>
  <c r="F117" i="1"/>
  <c r="E117" i="1"/>
  <c r="C117" i="1"/>
  <c r="I117" i="1" s="1"/>
  <c r="F116" i="1"/>
  <c r="E116" i="1"/>
  <c r="C116" i="1"/>
  <c r="F115" i="1"/>
  <c r="E115" i="1"/>
  <c r="C115" i="1"/>
  <c r="I115" i="1" s="1"/>
  <c r="F114" i="1"/>
  <c r="E114" i="1"/>
  <c r="C114" i="1"/>
  <c r="I114" i="1" s="1"/>
  <c r="F113" i="1"/>
  <c r="E113" i="1"/>
  <c r="C113" i="1"/>
  <c r="I113" i="1" s="1"/>
  <c r="F112" i="1"/>
  <c r="E112" i="1"/>
  <c r="C112" i="1"/>
  <c r="I112" i="1" s="1"/>
  <c r="F111" i="1"/>
  <c r="E111" i="1"/>
  <c r="C111" i="1"/>
  <c r="I111" i="1" s="1"/>
  <c r="G110" i="1"/>
  <c r="E110" i="1"/>
  <c r="C110" i="1"/>
  <c r="I110" i="1" s="1"/>
  <c r="G109" i="1"/>
  <c r="E109" i="1"/>
  <c r="C109" i="1"/>
  <c r="G108" i="1"/>
  <c r="E108" i="1"/>
  <c r="C108" i="1"/>
  <c r="I108" i="1" s="1"/>
  <c r="F107" i="1"/>
  <c r="E107" i="1"/>
  <c r="C107" i="1"/>
  <c r="I107" i="1" s="1"/>
  <c r="G106" i="1"/>
  <c r="E106" i="1"/>
  <c r="C106" i="1"/>
  <c r="I106" i="1" s="1"/>
  <c r="F105" i="1"/>
  <c r="E105" i="1"/>
  <c r="C105" i="1"/>
  <c r="I105" i="1" s="1"/>
  <c r="F104" i="1"/>
  <c r="E104" i="1"/>
  <c r="C104" i="1"/>
  <c r="I104" i="1" s="1"/>
  <c r="F103" i="1"/>
  <c r="E103" i="1"/>
  <c r="C103" i="1"/>
  <c r="I103" i="1" s="1"/>
  <c r="F102" i="1"/>
  <c r="E102" i="1"/>
  <c r="C102" i="1"/>
  <c r="G101" i="1"/>
  <c r="E101" i="1"/>
  <c r="C101" i="1"/>
  <c r="I101" i="1" s="1"/>
  <c r="G100" i="1"/>
  <c r="E100" i="1"/>
  <c r="C100" i="1"/>
  <c r="I100" i="1" s="1"/>
  <c r="F99" i="1"/>
  <c r="E99" i="1"/>
  <c r="C99" i="1"/>
  <c r="I99" i="1" s="1"/>
  <c r="G98" i="1"/>
  <c r="E98" i="1"/>
  <c r="C98" i="1"/>
  <c r="I98" i="1" s="1"/>
  <c r="F97" i="1"/>
  <c r="E97" i="1"/>
  <c r="C97" i="1"/>
  <c r="I97" i="1" s="1"/>
  <c r="I96" i="1"/>
  <c r="F96" i="1"/>
  <c r="E96" i="1"/>
  <c r="C96" i="1"/>
  <c r="F95" i="1"/>
  <c r="E95" i="1"/>
  <c r="C95" i="1"/>
  <c r="F94" i="1"/>
  <c r="E94" i="1"/>
  <c r="C94" i="1"/>
  <c r="I94" i="1" s="1"/>
  <c r="I93" i="1"/>
  <c r="F93" i="1"/>
  <c r="E93" i="1"/>
  <c r="C93" i="1"/>
  <c r="F92" i="1"/>
  <c r="E92" i="1"/>
  <c r="C92" i="1"/>
  <c r="I92" i="1" s="1"/>
  <c r="I91" i="1"/>
  <c r="G91" i="1"/>
  <c r="E91" i="1"/>
  <c r="C91" i="1"/>
  <c r="I90" i="1"/>
  <c r="G90" i="1"/>
  <c r="E90" i="1"/>
  <c r="C90" i="1"/>
  <c r="F89" i="1"/>
  <c r="E89" i="1"/>
  <c r="C89" i="1"/>
  <c r="I89" i="1" s="1"/>
  <c r="F88" i="1"/>
  <c r="E88" i="1"/>
  <c r="C88" i="1"/>
  <c r="F87" i="1"/>
  <c r="E87" i="1"/>
  <c r="C87" i="1"/>
  <c r="I87" i="1" s="1"/>
  <c r="I86" i="1"/>
  <c r="F86" i="1"/>
  <c r="E86" i="1"/>
  <c r="C86" i="1"/>
  <c r="F85" i="1"/>
  <c r="E85" i="1"/>
  <c r="C85" i="1"/>
  <c r="I85" i="1" s="1"/>
  <c r="I84" i="1"/>
  <c r="F84" i="1"/>
  <c r="E84" i="1"/>
  <c r="C84" i="1"/>
  <c r="G83" i="1"/>
  <c r="E83" i="1"/>
  <c r="C83" i="1"/>
  <c r="I83" i="1" s="1"/>
  <c r="I82" i="1"/>
  <c r="G82" i="1"/>
  <c r="E82" i="1"/>
  <c r="C82" i="1"/>
  <c r="G81" i="1"/>
  <c r="E81" i="1"/>
  <c r="C81" i="1"/>
  <c r="I80" i="1"/>
  <c r="G80" i="1"/>
  <c r="E80" i="1"/>
  <c r="C80" i="1"/>
  <c r="G79" i="1"/>
  <c r="E79" i="1"/>
  <c r="C79" i="1"/>
  <c r="I79" i="1" s="1"/>
  <c r="I78" i="1"/>
  <c r="G78" i="1"/>
  <c r="E78" i="1"/>
  <c r="C78" i="1"/>
  <c r="I77" i="1"/>
  <c r="F77" i="1"/>
  <c r="E77" i="1"/>
  <c r="C77" i="1"/>
  <c r="F76" i="1"/>
  <c r="E76" i="1"/>
  <c r="C76" i="1"/>
  <c r="I76" i="1" s="1"/>
  <c r="I75" i="1"/>
  <c r="F75" i="1"/>
  <c r="E75" i="1"/>
  <c r="C75" i="1"/>
  <c r="G74" i="1"/>
  <c r="E74" i="1"/>
  <c r="C74" i="1"/>
  <c r="I73" i="1"/>
  <c r="G73" i="1"/>
  <c r="E73" i="1"/>
  <c r="C73" i="1"/>
  <c r="G72" i="1"/>
  <c r="E72" i="1"/>
  <c r="C72" i="1"/>
  <c r="I72" i="1" s="1"/>
  <c r="I71" i="1"/>
  <c r="G71" i="1"/>
  <c r="E71" i="1"/>
  <c r="C71" i="1"/>
  <c r="G70" i="1"/>
  <c r="E70" i="1"/>
  <c r="C70" i="1"/>
  <c r="I70" i="1" s="1"/>
  <c r="I69" i="1"/>
  <c r="F69" i="1"/>
  <c r="E69" i="1"/>
  <c r="C69" i="1"/>
  <c r="I68" i="1"/>
  <c r="F68" i="1"/>
  <c r="E68" i="1"/>
  <c r="C68" i="1"/>
  <c r="F67" i="1"/>
  <c r="E67" i="1"/>
  <c r="C67" i="1"/>
  <c r="I66" i="1"/>
  <c r="F66" i="1"/>
  <c r="E66" i="1"/>
  <c r="C66" i="1"/>
  <c r="F65" i="1"/>
  <c r="E65" i="1"/>
  <c r="C65" i="1"/>
  <c r="I65" i="1" s="1"/>
  <c r="I64" i="1"/>
  <c r="F64" i="1"/>
  <c r="E64" i="1"/>
  <c r="C64" i="1"/>
  <c r="F63" i="1"/>
  <c r="E63" i="1"/>
  <c r="C63" i="1"/>
  <c r="I63" i="1" s="1"/>
  <c r="I62" i="1"/>
  <c r="G62" i="1"/>
  <c r="E62" i="1"/>
  <c r="C62" i="1"/>
  <c r="F61" i="1"/>
  <c r="E61" i="1"/>
  <c r="C61" i="1"/>
  <c r="I61" i="1" s="1"/>
  <c r="G60" i="1"/>
  <c r="E60" i="1"/>
  <c r="C60" i="1"/>
  <c r="I59" i="1"/>
  <c r="F59" i="1"/>
  <c r="E59" i="1"/>
  <c r="C59" i="1"/>
  <c r="G58" i="1"/>
  <c r="E58" i="1"/>
  <c r="C58" i="1"/>
  <c r="I58" i="1" s="1"/>
  <c r="I57" i="1"/>
  <c r="F57" i="1"/>
  <c r="E57" i="1"/>
  <c r="C57" i="1"/>
  <c r="F56" i="1"/>
  <c r="E56" i="1"/>
  <c r="C56" i="1"/>
  <c r="I56" i="1" s="1"/>
  <c r="I55" i="1"/>
  <c r="F55" i="1"/>
  <c r="E55" i="1"/>
  <c r="C55" i="1"/>
  <c r="F54" i="1"/>
  <c r="E54" i="1"/>
  <c r="C54" i="1"/>
  <c r="I54" i="1" s="1"/>
  <c r="F53" i="1"/>
  <c r="E53" i="1"/>
  <c r="C53" i="1"/>
  <c r="F52" i="1"/>
  <c r="E52" i="1"/>
  <c r="C52" i="1"/>
  <c r="I52" i="1" s="1"/>
  <c r="I51" i="1"/>
  <c r="F51" i="1"/>
  <c r="E51" i="1"/>
  <c r="C51" i="1"/>
  <c r="I50" i="1"/>
  <c r="F50" i="1"/>
  <c r="E50" i="1"/>
  <c r="C50" i="1"/>
  <c r="F49" i="1"/>
  <c r="E49" i="1"/>
  <c r="C49" i="1"/>
  <c r="I49" i="1" s="1"/>
  <c r="I48" i="1"/>
  <c r="G48" i="1"/>
  <c r="E48" i="1"/>
  <c r="C48" i="1"/>
  <c r="F47" i="1"/>
  <c r="E47" i="1"/>
  <c r="C47" i="1"/>
  <c r="I47" i="1" s="1"/>
  <c r="F46" i="1"/>
  <c r="E46" i="1"/>
  <c r="C46" i="1"/>
  <c r="F45" i="1"/>
  <c r="E45" i="1"/>
  <c r="C45" i="1"/>
  <c r="I45" i="1" s="1"/>
  <c r="I44" i="1"/>
  <c r="F44" i="1"/>
  <c r="E44" i="1"/>
  <c r="C44" i="1"/>
  <c r="G43" i="1"/>
  <c r="E43" i="1"/>
  <c r="C43" i="1"/>
  <c r="I43" i="1" s="1"/>
  <c r="G42" i="1"/>
  <c r="E42" i="1"/>
  <c r="C42" i="1"/>
  <c r="I42" i="1" s="1"/>
  <c r="I41" i="1"/>
  <c r="G41" i="1"/>
  <c r="E41" i="1"/>
  <c r="C41" i="1"/>
  <c r="G40" i="1"/>
  <c r="E40" i="1"/>
  <c r="C40" i="1"/>
  <c r="I40" i="1" s="1"/>
  <c r="G39" i="1"/>
  <c r="E39" i="1"/>
  <c r="C39" i="1"/>
  <c r="G38" i="1"/>
  <c r="E38" i="1"/>
  <c r="C38" i="1"/>
  <c r="I38" i="1" s="1"/>
  <c r="G37" i="1"/>
  <c r="E37" i="1"/>
  <c r="C37" i="1"/>
  <c r="I37" i="1" s="1"/>
  <c r="I36" i="1"/>
  <c r="G36" i="1"/>
  <c r="E36" i="1"/>
  <c r="C36" i="1"/>
  <c r="F35" i="1"/>
  <c r="E35" i="1"/>
  <c r="C35" i="1"/>
  <c r="I35" i="1" s="1"/>
  <c r="I34" i="1"/>
  <c r="F34" i="1"/>
  <c r="E34" i="1"/>
  <c r="C34" i="1"/>
  <c r="I33" i="1"/>
  <c r="F33" i="1"/>
  <c r="E33" i="1"/>
  <c r="C33" i="1"/>
  <c r="F32" i="1"/>
  <c r="E32" i="1"/>
  <c r="C32" i="1"/>
  <c r="I31" i="1"/>
  <c r="F31" i="1"/>
  <c r="E31" i="1"/>
  <c r="C31" i="1"/>
  <c r="I30" i="1"/>
  <c r="F30" i="1"/>
  <c r="E30" i="1"/>
  <c r="C30" i="1"/>
  <c r="I29" i="1"/>
  <c r="G29" i="1"/>
  <c r="E29" i="1"/>
  <c r="C29" i="1"/>
  <c r="I28" i="1"/>
  <c r="F28" i="1"/>
  <c r="E28" i="1"/>
  <c r="C28" i="1"/>
  <c r="F27" i="1"/>
  <c r="E27" i="1"/>
  <c r="C27" i="1"/>
  <c r="I27" i="1" s="1"/>
  <c r="F26" i="1"/>
  <c r="E26" i="1"/>
  <c r="C26" i="1"/>
  <c r="I26" i="1" s="1"/>
  <c r="F25" i="1"/>
  <c r="E25" i="1"/>
  <c r="C25" i="1"/>
  <c r="F24" i="1"/>
  <c r="E24" i="1"/>
  <c r="C24" i="1"/>
  <c r="I24" i="1" s="1"/>
  <c r="G23" i="1"/>
  <c r="E23" i="1"/>
  <c r="C23" i="1"/>
  <c r="I23" i="1" s="1"/>
  <c r="I22" i="1"/>
  <c r="G22" i="1"/>
  <c r="E22" i="1"/>
  <c r="C22" i="1"/>
  <c r="F21" i="1"/>
  <c r="E21" i="1"/>
  <c r="C21" i="1"/>
  <c r="I21" i="1" s="1"/>
  <c r="F20" i="1"/>
  <c r="E20" i="1"/>
  <c r="C20" i="1"/>
  <c r="I20" i="1" s="1"/>
  <c r="I19" i="1"/>
  <c r="G19" i="1"/>
  <c r="E19" i="1"/>
  <c r="C19" i="1"/>
  <c r="G18" i="1"/>
  <c r="E18" i="1"/>
  <c r="C18" i="1"/>
  <c r="G17" i="1"/>
  <c r="E17" i="1"/>
  <c r="C17" i="1"/>
  <c r="I17" i="1" s="1"/>
  <c r="I16" i="1"/>
  <c r="F16" i="1"/>
  <c r="E16" i="1"/>
  <c r="C16" i="1"/>
  <c r="F15" i="1"/>
  <c r="E15" i="1"/>
  <c r="C15" i="1"/>
  <c r="I15" i="1" s="1"/>
  <c r="G14" i="1"/>
  <c r="E14" i="1"/>
  <c r="C14" i="1"/>
  <c r="I14" i="1" s="1"/>
  <c r="I13" i="1"/>
  <c r="G13" i="1"/>
  <c r="E13" i="1"/>
  <c r="C13" i="1"/>
  <c r="G12" i="1"/>
  <c r="E12" i="1"/>
  <c r="C12" i="1"/>
  <c r="I12" i="1" s="1"/>
  <c r="G11" i="1"/>
  <c r="E11" i="1"/>
  <c r="C11" i="1"/>
  <c r="I10" i="1"/>
  <c r="G10" i="1"/>
  <c r="E10" i="1"/>
  <c r="C10" i="1"/>
  <c r="G9" i="1"/>
  <c r="E9" i="1"/>
  <c r="C9" i="1"/>
  <c r="I9" i="1" s="1"/>
  <c r="G8" i="1"/>
  <c r="E8" i="1"/>
  <c r="C8" i="1"/>
  <c r="I8" i="1" s="1"/>
  <c r="I7" i="1"/>
  <c r="G7" i="1"/>
  <c r="E7" i="1"/>
  <c r="C7" i="1"/>
  <c r="F6" i="1"/>
  <c r="E6" i="1"/>
  <c r="C6" i="1"/>
  <c r="I6" i="1" s="1"/>
  <c r="F5" i="1"/>
  <c r="E5" i="1"/>
  <c r="C5" i="1"/>
  <c r="I5" i="1" s="1"/>
  <c r="F4" i="1"/>
  <c r="E4" i="1"/>
  <c r="C4" i="1"/>
  <c r="G3" i="1"/>
  <c r="E3" i="1"/>
  <c r="C3" i="1"/>
  <c r="I3" i="1" s="1"/>
  <c r="G2" i="1"/>
  <c r="F2" i="1"/>
  <c r="E2" i="1"/>
  <c r="C2" i="1"/>
  <c r="I2" i="1" s="1"/>
  <c r="J3" i="2"/>
  <c r="I3" i="2"/>
  <c r="I5" i="2"/>
  <c r="I6" i="2"/>
  <c r="I7" i="2"/>
  <c r="I8" i="2"/>
  <c r="I9" i="2"/>
  <c r="I10" i="2"/>
  <c r="I12" i="2"/>
  <c r="I13" i="2"/>
  <c r="I14" i="2"/>
  <c r="I15" i="2"/>
  <c r="I16" i="2"/>
  <c r="I17" i="2"/>
  <c r="I19" i="2"/>
  <c r="I20" i="2"/>
  <c r="I21" i="2"/>
  <c r="I22" i="2"/>
  <c r="I23" i="2"/>
  <c r="I24" i="2"/>
  <c r="I26" i="2"/>
  <c r="I27" i="2"/>
  <c r="I28" i="2"/>
  <c r="I29" i="2"/>
  <c r="I30" i="2"/>
  <c r="I31" i="2"/>
  <c r="I33" i="2"/>
  <c r="I34" i="2"/>
  <c r="I35" i="2"/>
  <c r="I36" i="2"/>
  <c r="I37" i="2"/>
  <c r="I38" i="2"/>
  <c r="I40" i="2"/>
  <c r="I41" i="2"/>
  <c r="I42" i="2"/>
  <c r="I43" i="2"/>
  <c r="I44" i="2"/>
  <c r="I45" i="2"/>
  <c r="I47" i="2"/>
  <c r="I48" i="2"/>
  <c r="I49" i="2"/>
  <c r="I50" i="2"/>
  <c r="I51" i="2"/>
  <c r="I52" i="2"/>
  <c r="I54" i="2"/>
  <c r="I55" i="2"/>
  <c r="I56" i="2"/>
  <c r="I57" i="2"/>
  <c r="I58" i="2"/>
  <c r="I59" i="2"/>
  <c r="I61" i="2"/>
  <c r="I62" i="2"/>
  <c r="I63" i="2"/>
  <c r="I64" i="2"/>
  <c r="I65" i="2"/>
  <c r="I66" i="2"/>
  <c r="I68" i="2"/>
  <c r="I69" i="2"/>
  <c r="I70" i="2"/>
  <c r="I71" i="2"/>
  <c r="I72" i="2"/>
  <c r="I73" i="2"/>
  <c r="I75" i="2"/>
  <c r="I76" i="2"/>
  <c r="I77" i="2"/>
  <c r="I78" i="2"/>
  <c r="I79" i="2"/>
  <c r="I80" i="2"/>
  <c r="I82" i="2"/>
  <c r="I83" i="2"/>
  <c r="I84" i="2"/>
  <c r="I85" i="2"/>
  <c r="I86" i="2"/>
  <c r="I87" i="2"/>
  <c r="I89" i="2"/>
  <c r="I90" i="2"/>
  <c r="I91" i="2"/>
  <c r="I92" i="2"/>
  <c r="I93" i="2"/>
  <c r="I94" i="2"/>
  <c r="I96" i="2"/>
  <c r="I97" i="2"/>
  <c r="I98" i="2"/>
  <c r="I99" i="2"/>
  <c r="I100" i="2"/>
  <c r="I101" i="2"/>
  <c r="I103" i="2"/>
  <c r="I104" i="2"/>
  <c r="I105" i="2"/>
  <c r="I106" i="2"/>
  <c r="I107" i="2"/>
  <c r="I108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4" i="2"/>
  <c r="I125" i="2"/>
  <c r="I126" i="2"/>
  <c r="I127" i="2"/>
  <c r="I128" i="2"/>
  <c r="I129" i="2"/>
  <c r="I131" i="2"/>
  <c r="I132" i="2"/>
  <c r="I133" i="2"/>
  <c r="I134" i="2"/>
  <c r="I135" i="2"/>
  <c r="I136" i="2"/>
  <c r="I138" i="2"/>
  <c r="I139" i="2"/>
  <c r="I140" i="2"/>
  <c r="I141" i="2"/>
  <c r="I142" i="2"/>
  <c r="I143" i="2"/>
  <c r="I145" i="2"/>
  <c r="I146" i="2"/>
  <c r="I147" i="2"/>
  <c r="I148" i="2"/>
  <c r="I149" i="2"/>
  <c r="I150" i="2"/>
  <c r="I152" i="2"/>
  <c r="I153" i="2"/>
  <c r="I154" i="2"/>
  <c r="H3" i="2"/>
  <c r="H4" i="2"/>
  <c r="G3" i="2"/>
  <c r="G4" i="2"/>
  <c r="G7" i="2"/>
  <c r="G8" i="2"/>
  <c r="G9" i="2"/>
  <c r="G10" i="2"/>
  <c r="G11" i="2"/>
  <c r="G12" i="2"/>
  <c r="G13" i="2"/>
  <c r="G14" i="2"/>
  <c r="G17" i="2"/>
  <c r="G18" i="2"/>
  <c r="G19" i="2"/>
  <c r="G22" i="2"/>
  <c r="G23" i="2"/>
  <c r="G29" i="2"/>
  <c r="G36" i="2"/>
  <c r="G37" i="2"/>
  <c r="G38" i="2"/>
  <c r="G39" i="2"/>
  <c r="G40" i="2"/>
  <c r="G41" i="2"/>
  <c r="G42" i="2"/>
  <c r="G43" i="2"/>
  <c r="G48" i="2"/>
  <c r="G58" i="2"/>
  <c r="G60" i="2"/>
  <c r="G62" i="2"/>
  <c r="G70" i="2"/>
  <c r="G71" i="2"/>
  <c r="G72" i="2"/>
  <c r="G73" i="2"/>
  <c r="G74" i="2"/>
  <c r="G78" i="2"/>
  <c r="G79" i="2"/>
  <c r="G80" i="2"/>
  <c r="G81" i="2"/>
  <c r="G82" i="2"/>
  <c r="G83" i="2"/>
  <c r="G90" i="2"/>
  <c r="G91" i="2"/>
  <c r="G98" i="2"/>
  <c r="G100" i="2"/>
  <c r="G101" i="2"/>
  <c r="G106" i="2"/>
  <c r="G108" i="2"/>
  <c r="G109" i="2"/>
  <c r="G110" i="2"/>
  <c r="G121" i="2"/>
  <c r="G124" i="2"/>
  <c r="G132" i="2"/>
  <c r="G139" i="2"/>
  <c r="G147" i="2"/>
  <c r="G149" i="2"/>
  <c r="G153" i="2"/>
  <c r="G154" i="2"/>
  <c r="F3" i="2"/>
  <c r="F4" i="2"/>
  <c r="F5" i="2"/>
  <c r="F6" i="2"/>
  <c r="F15" i="2"/>
  <c r="F16" i="2"/>
  <c r="F20" i="2"/>
  <c r="F21" i="2"/>
  <c r="F24" i="2"/>
  <c r="F25" i="2"/>
  <c r="F26" i="2"/>
  <c r="F27" i="2"/>
  <c r="F28" i="2"/>
  <c r="F30" i="2"/>
  <c r="F31" i="2"/>
  <c r="F32" i="2"/>
  <c r="F33" i="2"/>
  <c r="F34" i="2"/>
  <c r="F35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9" i="2"/>
  <c r="F61" i="2"/>
  <c r="F63" i="2"/>
  <c r="F64" i="2"/>
  <c r="F65" i="2"/>
  <c r="F66" i="2"/>
  <c r="F67" i="2"/>
  <c r="F68" i="2"/>
  <c r="F69" i="2"/>
  <c r="F75" i="2"/>
  <c r="F76" i="2"/>
  <c r="F77" i="2"/>
  <c r="F84" i="2"/>
  <c r="F85" i="2"/>
  <c r="F86" i="2"/>
  <c r="F87" i="2"/>
  <c r="F88" i="2"/>
  <c r="F89" i="2"/>
  <c r="F92" i="2"/>
  <c r="F93" i="2"/>
  <c r="F94" i="2"/>
  <c r="F95" i="2"/>
  <c r="F96" i="2"/>
  <c r="F97" i="2"/>
  <c r="F99" i="2"/>
  <c r="F102" i="2"/>
  <c r="F103" i="2"/>
  <c r="F104" i="2"/>
  <c r="F105" i="2"/>
  <c r="F107" i="2"/>
  <c r="F111" i="2"/>
  <c r="F112" i="2"/>
  <c r="F113" i="2"/>
  <c r="F114" i="2"/>
  <c r="F115" i="2"/>
  <c r="F116" i="2"/>
  <c r="F117" i="2"/>
  <c r="F118" i="2"/>
  <c r="F119" i="2"/>
  <c r="F120" i="2"/>
  <c r="F122" i="2"/>
  <c r="F123" i="2"/>
  <c r="F125" i="2"/>
  <c r="F126" i="2"/>
  <c r="F127" i="2"/>
  <c r="F128" i="2"/>
  <c r="F129" i="2"/>
  <c r="F130" i="2"/>
  <c r="F131" i="2"/>
  <c r="F133" i="2"/>
  <c r="F134" i="2"/>
  <c r="F135" i="2"/>
  <c r="F136" i="2"/>
  <c r="F137" i="2"/>
  <c r="F138" i="2"/>
  <c r="F140" i="2"/>
  <c r="F141" i="2"/>
  <c r="F142" i="2"/>
  <c r="F143" i="2"/>
  <c r="F144" i="2"/>
  <c r="F145" i="2"/>
  <c r="F146" i="2"/>
  <c r="F148" i="2"/>
  <c r="F150" i="2"/>
  <c r="F151" i="2"/>
  <c r="F1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D4" i="2"/>
  <c r="D3" i="2"/>
  <c r="J2" i="2"/>
  <c r="I2" i="2"/>
  <c r="H2" i="2"/>
  <c r="G2" i="2"/>
  <c r="F2" i="2"/>
  <c r="E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3" i="2"/>
  <c r="C4" i="2"/>
  <c r="C5" i="2"/>
  <c r="C6" i="2"/>
  <c r="C7" i="2"/>
  <c r="C2" i="2"/>
  <c r="J2" i="1" l="1"/>
  <c r="D3" i="1" s="1"/>
  <c r="I4" i="2"/>
  <c r="J4" i="2" s="1"/>
  <c r="D5" i="2" s="1"/>
  <c r="F3" i="1" l="1"/>
  <c r="H3" i="1" s="1"/>
  <c r="G5" i="2"/>
  <c r="H5" i="2" s="1"/>
  <c r="J5" i="2" s="1"/>
  <c r="D6" i="2" s="1"/>
  <c r="J3" i="1" l="1"/>
  <c r="D4" i="1" s="1"/>
  <c r="K3" i="1"/>
  <c r="G4" i="1"/>
  <c r="H4" i="1" s="1"/>
  <c r="K4" i="1" s="1"/>
  <c r="G6" i="2"/>
  <c r="H6" i="2" s="1"/>
  <c r="J6" i="2" s="1"/>
  <c r="D7" i="2" s="1"/>
  <c r="I4" i="1" l="1"/>
  <c r="J4" i="1" s="1"/>
  <c r="D5" i="1" s="1"/>
  <c r="F7" i="2"/>
  <c r="H7" i="2"/>
  <c r="J7" i="2" s="1"/>
  <c r="D8" i="2" s="1"/>
  <c r="G5" i="1" l="1"/>
  <c r="H5" i="1" s="1"/>
  <c r="F8" i="2"/>
  <c r="H8" i="2" s="1"/>
  <c r="J8" i="2" s="1"/>
  <c r="D9" i="2" s="1"/>
  <c r="J5" i="1" l="1"/>
  <c r="D6" i="1" s="1"/>
  <c r="G6" i="1" s="1"/>
  <c r="H6" i="1" s="1"/>
  <c r="K5" i="1"/>
  <c r="F9" i="2"/>
  <c r="H9" i="2"/>
  <c r="J9" i="2" s="1"/>
  <c r="D10" i="2" s="1"/>
  <c r="J6" i="1" l="1"/>
  <c r="D7" i="1" s="1"/>
  <c r="H7" i="1" s="1"/>
  <c r="K6" i="1"/>
  <c r="F7" i="1"/>
  <c r="F10" i="2"/>
  <c r="H10" i="2" s="1"/>
  <c r="J10" i="2" s="1"/>
  <c r="D11" i="2" s="1"/>
  <c r="J7" i="1" l="1"/>
  <c r="D8" i="1" s="1"/>
  <c r="K7" i="1"/>
  <c r="F8" i="1"/>
  <c r="H8" i="1" s="1"/>
  <c r="F11" i="2"/>
  <c r="H11" i="2" s="1"/>
  <c r="J8" i="1" l="1"/>
  <c r="D9" i="1" s="1"/>
  <c r="K8" i="1"/>
  <c r="F9" i="1"/>
  <c r="H9" i="1" s="1"/>
  <c r="I11" i="2"/>
  <c r="J11" i="2"/>
  <c r="D12" i="2" s="1"/>
  <c r="J9" i="1" l="1"/>
  <c r="D10" i="1" s="1"/>
  <c r="K9" i="1"/>
  <c r="F10" i="1"/>
  <c r="F12" i="2"/>
  <c r="H12" i="2" s="1"/>
  <c r="J12" i="2" s="1"/>
  <c r="D13" i="2" s="1"/>
  <c r="J10" i="1" l="1"/>
  <c r="D11" i="1" s="1"/>
  <c r="F11" i="1" s="1"/>
  <c r="H11" i="1" s="1"/>
  <c r="K11" i="1" s="1"/>
  <c r="H10" i="1"/>
  <c r="K10" i="1" s="1"/>
  <c r="F13" i="2"/>
  <c r="H13" i="2" s="1"/>
  <c r="J13" i="2" s="1"/>
  <c r="D14" i="2" s="1"/>
  <c r="I11" i="1" l="1"/>
  <c r="F14" i="2"/>
  <c r="H14" i="2" s="1"/>
  <c r="J14" i="2" s="1"/>
  <c r="D15" i="2" s="1"/>
  <c r="J11" i="1" l="1"/>
  <c r="D12" i="1" s="1"/>
  <c r="F12" i="1"/>
  <c r="H12" i="1" s="1"/>
  <c r="G15" i="2"/>
  <c r="H15" i="2"/>
  <c r="J15" i="2" s="1"/>
  <c r="D16" i="2" s="1"/>
  <c r="J12" i="1" l="1"/>
  <c r="D13" i="1" s="1"/>
  <c r="F13" i="1" s="1"/>
  <c r="H13" i="1" s="1"/>
  <c r="K12" i="1"/>
  <c r="G16" i="2"/>
  <c r="H16" i="2" s="1"/>
  <c r="J16" i="2" s="1"/>
  <c r="D17" i="2" s="1"/>
  <c r="J13" i="1" l="1"/>
  <c r="D14" i="1" s="1"/>
  <c r="K13" i="1"/>
  <c r="F14" i="1"/>
  <c r="H14" i="1" s="1"/>
  <c r="F17" i="2"/>
  <c r="H17" i="2" s="1"/>
  <c r="J17" i="2" s="1"/>
  <c r="D18" i="2" s="1"/>
  <c r="J14" i="1" l="1"/>
  <c r="D15" i="1" s="1"/>
  <c r="G15" i="1" s="1"/>
  <c r="H15" i="1" s="1"/>
  <c r="K14" i="1"/>
  <c r="H18" i="2"/>
  <c r="F18" i="2"/>
  <c r="J15" i="1" l="1"/>
  <c r="D16" i="1" s="1"/>
  <c r="K15" i="1"/>
  <c r="G16" i="1"/>
  <c r="H16" i="1" s="1"/>
  <c r="I18" i="2"/>
  <c r="J18" i="2" s="1"/>
  <c r="D19" i="2" s="1"/>
  <c r="J16" i="1" l="1"/>
  <c r="D17" i="1" s="1"/>
  <c r="F17" i="1" s="1"/>
  <c r="H17" i="1" s="1"/>
  <c r="K16" i="1"/>
  <c r="F19" i="2"/>
  <c r="H19" i="2" s="1"/>
  <c r="J19" i="2" s="1"/>
  <c r="D20" i="2" s="1"/>
  <c r="J17" i="1" l="1"/>
  <c r="D18" i="1" s="1"/>
  <c r="F18" i="1" s="1"/>
  <c r="H18" i="1" s="1"/>
  <c r="K18" i="1" s="1"/>
  <c r="K17" i="1"/>
  <c r="G20" i="2"/>
  <c r="H20" i="2" s="1"/>
  <c r="J20" i="2" s="1"/>
  <c r="D21" i="2" s="1"/>
  <c r="I18" i="1" l="1"/>
  <c r="G21" i="2"/>
  <c r="H21" i="2" s="1"/>
  <c r="J21" i="2" s="1"/>
  <c r="D22" i="2" s="1"/>
  <c r="J18" i="1" l="1"/>
  <c r="D19" i="1" s="1"/>
  <c r="F19" i="1" s="1"/>
  <c r="H19" i="1" s="1"/>
  <c r="F22" i="2"/>
  <c r="H22" i="2"/>
  <c r="J22" i="2" s="1"/>
  <c r="D23" i="2" s="1"/>
  <c r="J19" i="1" l="1"/>
  <c r="D20" i="1" s="1"/>
  <c r="G20" i="1" s="1"/>
  <c r="H20" i="1" s="1"/>
  <c r="K19" i="1"/>
  <c r="F23" i="2"/>
  <c r="H23" i="2" s="1"/>
  <c r="J23" i="2" s="1"/>
  <c r="D24" i="2" s="1"/>
  <c r="J20" i="1" l="1"/>
  <c r="D21" i="1" s="1"/>
  <c r="K20" i="1"/>
  <c r="G21" i="1"/>
  <c r="H21" i="1" s="1"/>
  <c r="G24" i="2"/>
  <c r="H24" i="2" s="1"/>
  <c r="J24" i="2" s="1"/>
  <c r="D25" i="2" s="1"/>
  <c r="J21" i="1" l="1"/>
  <c r="D22" i="1" s="1"/>
  <c r="K21" i="1"/>
  <c r="F22" i="1"/>
  <c r="H22" i="1" s="1"/>
  <c r="G25" i="2"/>
  <c r="H25" i="2" s="1"/>
  <c r="J22" i="1" l="1"/>
  <c r="D23" i="1" s="1"/>
  <c r="K22" i="1"/>
  <c r="F23" i="1"/>
  <c r="H23" i="1"/>
  <c r="I25" i="2"/>
  <c r="J25" i="2"/>
  <c r="D26" i="2" s="1"/>
  <c r="J23" i="1" l="1"/>
  <c r="D24" i="1" s="1"/>
  <c r="K23" i="1"/>
  <c r="G24" i="1"/>
  <c r="H24" i="1" s="1"/>
  <c r="G26" i="2"/>
  <c r="H26" i="2" s="1"/>
  <c r="J26" i="2" s="1"/>
  <c r="D27" i="2" s="1"/>
  <c r="J24" i="1" l="1"/>
  <c r="D25" i="1" s="1"/>
  <c r="K24" i="1"/>
  <c r="G25" i="1"/>
  <c r="H25" i="1" s="1"/>
  <c r="K25" i="1" s="1"/>
  <c r="G27" i="2"/>
  <c r="H27" i="2" s="1"/>
  <c r="J27" i="2" s="1"/>
  <c r="D28" i="2" s="1"/>
  <c r="I25" i="1" l="1"/>
  <c r="G28" i="2"/>
  <c r="H28" i="2"/>
  <c r="J28" i="2" s="1"/>
  <c r="D29" i="2" s="1"/>
  <c r="J25" i="1" l="1"/>
  <c r="D26" i="1" s="1"/>
  <c r="G26" i="1"/>
  <c r="H26" i="1"/>
  <c r="F29" i="2"/>
  <c r="H29" i="2" s="1"/>
  <c r="J29" i="2" s="1"/>
  <c r="D30" i="2" s="1"/>
  <c r="J26" i="1" l="1"/>
  <c r="D27" i="1" s="1"/>
  <c r="K26" i="1"/>
  <c r="G27" i="1"/>
  <c r="H27" i="1" s="1"/>
  <c r="G30" i="2"/>
  <c r="H30" i="2" s="1"/>
  <c r="J30" i="2" s="1"/>
  <c r="D31" i="2" s="1"/>
  <c r="J27" i="1" l="1"/>
  <c r="D28" i="1" s="1"/>
  <c r="K27" i="1"/>
  <c r="G28" i="1"/>
  <c r="H28" i="1" s="1"/>
  <c r="G31" i="2"/>
  <c r="H31" i="2" s="1"/>
  <c r="J31" i="2" s="1"/>
  <c r="D32" i="2" s="1"/>
  <c r="J28" i="1" l="1"/>
  <c r="D29" i="1" s="1"/>
  <c r="F29" i="1" s="1"/>
  <c r="H29" i="1" s="1"/>
  <c r="K28" i="1"/>
  <c r="G32" i="2"/>
  <c r="H32" i="2" s="1"/>
  <c r="J29" i="1" l="1"/>
  <c r="D30" i="1" s="1"/>
  <c r="K29" i="1"/>
  <c r="G30" i="1"/>
  <c r="H30" i="1" s="1"/>
  <c r="I32" i="2"/>
  <c r="J32" i="2"/>
  <c r="D33" i="2" s="1"/>
  <c r="J30" i="1" l="1"/>
  <c r="D31" i="1" s="1"/>
  <c r="K30" i="1"/>
  <c r="G31" i="1"/>
  <c r="H31" i="1" s="1"/>
  <c r="G33" i="2"/>
  <c r="H33" i="2" s="1"/>
  <c r="J33" i="2" s="1"/>
  <c r="D34" i="2" s="1"/>
  <c r="J31" i="1" l="1"/>
  <c r="D32" i="1" s="1"/>
  <c r="G32" i="1" s="1"/>
  <c r="H32" i="1" s="1"/>
  <c r="K32" i="1" s="1"/>
  <c r="K31" i="1"/>
  <c r="G34" i="2"/>
  <c r="H34" i="2" s="1"/>
  <c r="J34" i="2" s="1"/>
  <c r="D35" i="2" s="1"/>
  <c r="I32" i="1" l="1"/>
  <c r="J32" i="1" s="1"/>
  <c r="D33" i="1" s="1"/>
  <c r="G35" i="2"/>
  <c r="H35" i="2" s="1"/>
  <c r="J35" i="2" s="1"/>
  <c r="D36" i="2" s="1"/>
  <c r="G33" i="1" l="1"/>
  <c r="H33" i="1" s="1"/>
  <c r="F36" i="2"/>
  <c r="H36" i="2" s="1"/>
  <c r="J36" i="2" s="1"/>
  <c r="D37" i="2" s="1"/>
  <c r="J33" i="1" l="1"/>
  <c r="D34" i="1" s="1"/>
  <c r="K33" i="1"/>
  <c r="G34" i="1"/>
  <c r="H34" i="1" s="1"/>
  <c r="F37" i="2"/>
  <c r="H37" i="2" s="1"/>
  <c r="J37" i="2" s="1"/>
  <c r="D38" i="2" s="1"/>
  <c r="J34" i="1" l="1"/>
  <c r="D35" i="1" s="1"/>
  <c r="K34" i="1"/>
  <c r="G35" i="1"/>
  <c r="H35" i="1" s="1"/>
  <c r="F38" i="2"/>
  <c r="H38" i="2" s="1"/>
  <c r="J38" i="2" s="1"/>
  <c r="D39" i="2" s="1"/>
  <c r="J35" i="1" l="1"/>
  <c r="D36" i="1" s="1"/>
  <c r="K35" i="1"/>
  <c r="F36" i="1"/>
  <c r="H36" i="1" s="1"/>
  <c r="F39" i="2"/>
  <c r="H39" i="2" s="1"/>
  <c r="J36" i="1" l="1"/>
  <c r="D37" i="1" s="1"/>
  <c r="K36" i="1"/>
  <c r="F37" i="1"/>
  <c r="H37" i="1" s="1"/>
  <c r="I39" i="2"/>
  <c r="J39" i="2" s="1"/>
  <c r="D40" i="2" s="1"/>
  <c r="J37" i="1" l="1"/>
  <c r="D38" i="1" s="1"/>
  <c r="K37" i="1"/>
  <c r="F38" i="1"/>
  <c r="H38" i="1" s="1"/>
  <c r="F40" i="2"/>
  <c r="H40" i="2" s="1"/>
  <c r="J40" i="2" s="1"/>
  <c r="D41" i="2" s="1"/>
  <c r="J38" i="1" l="1"/>
  <c r="D39" i="1" s="1"/>
  <c r="K38" i="1"/>
  <c r="F39" i="1"/>
  <c r="H39" i="1" s="1"/>
  <c r="K39" i="1" s="1"/>
  <c r="F41" i="2"/>
  <c r="H41" i="2" s="1"/>
  <c r="J41" i="2" s="1"/>
  <c r="D42" i="2" s="1"/>
  <c r="I39" i="1" l="1"/>
  <c r="J39" i="1" s="1"/>
  <c r="D40" i="1" s="1"/>
  <c r="F42" i="2"/>
  <c r="H42" i="2" s="1"/>
  <c r="J42" i="2" s="1"/>
  <c r="D43" i="2" s="1"/>
  <c r="F40" i="1" l="1"/>
  <c r="H40" i="1" s="1"/>
  <c r="F43" i="2"/>
  <c r="H43" i="2"/>
  <c r="J43" i="2" s="1"/>
  <c r="D44" i="2" s="1"/>
  <c r="J40" i="1" l="1"/>
  <c r="D41" i="1" s="1"/>
  <c r="K40" i="1"/>
  <c r="F41" i="1"/>
  <c r="H41" i="1" s="1"/>
  <c r="G44" i="2"/>
  <c r="H44" i="2"/>
  <c r="J44" i="2" s="1"/>
  <c r="D45" i="2" s="1"/>
  <c r="J41" i="1" l="1"/>
  <c r="D42" i="1" s="1"/>
  <c r="K41" i="1"/>
  <c r="F42" i="1"/>
  <c r="H42" i="1" s="1"/>
  <c r="G45" i="2"/>
  <c r="H45" i="2"/>
  <c r="J45" i="2" s="1"/>
  <c r="D46" i="2" s="1"/>
  <c r="J42" i="1" l="1"/>
  <c r="D43" i="1" s="1"/>
  <c r="K42" i="1"/>
  <c r="F43" i="1"/>
  <c r="H43" i="1" s="1"/>
  <c r="G46" i="2"/>
  <c r="H46" i="2" s="1"/>
  <c r="J43" i="1" l="1"/>
  <c r="D44" i="1" s="1"/>
  <c r="K43" i="1"/>
  <c r="G44" i="1"/>
  <c r="H44" i="1" s="1"/>
  <c r="I46" i="2"/>
  <c r="J46" i="2"/>
  <c r="D47" i="2" s="1"/>
  <c r="J44" i="1" l="1"/>
  <c r="D45" i="1" s="1"/>
  <c r="K44" i="1"/>
  <c r="G45" i="1"/>
  <c r="H45" i="1" s="1"/>
  <c r="G47" i="2"/>
  <c r="H47" i="2" s="1"/>
  <c r="J47" i="2" s="1"/>
  <c r="D48" i="2" s="1"/>
  <c r="J45" i="1" l="1"/>
  <c r="D46" i="1" s="1"/>
  <c r="K45" i="1"/>
  <c r="G46" i="1"/>
  <c r="H46" i="1" s="1"/>
  <c r="K46" i="1" s="1"/>
  <c r="F48" i="2"/>
  <c r="H48" i="2"/>
  <c r="J48" i="2" s="1"/>
  <c r="D49" i="2" s="1"/>
  <c r="I46" i="1" l="1"/>
  <c r="J46" i="1" s="1"/>
  <c r="D47" i="1" s="1"/>
  <c r="G49" i="2"/>
  <c r="H49" i="2" s="1"/>
  <c r="J49" i="2" s="1"/>
  <c r="D50" i="2" s="1"/>
  <c r="G47" i="1" l="1"/>
  <c r="H47" i="1" s="1"/>
  <c r="G50" i="2"/>
  <c r="H50" i="2" s="1"/>
  <c r="J50" i="2" s="1"/>
  <c r="D51" i="2" s="1"/>
  <c r="J47" i="1" l="1"/>
  <c r="D48" i="1" s="1"/>
  <c r="K47" i="1"/>
  <c r="F48" i="1"/>
  <c r="H48" i="1" s="1"/>
  <c r="G51" i="2"/>
  <c r="H51" i="2"/>
  <c r="J51" i="2" s="1"/>
  <c r="D52" i="2" s="1"/>
  <c r="J48" i="1" l="1"/>
  <c r="D49" i="1" s="1"/>
  <c r="K48" i="1"/>
  <c r="G49" i="1"/>
  <c r="H49" i="1" s="1"/>
  <c r="G52" i="2"/>
  <c r="H52" i="2"/>
  <c r="J52" i="2" s="1"/>
  <c r="D53" i="2" s="1"/>
  <c r="J49" i="1" l="1"/>
  <c r="D50" i="1" s="1"/>
  <c r="K49" i="1"/>
  <c r="G50" i="1"/>
  <c r="H50" i="1" s="1"/>
  <c r="G53" i="2"/>
  <c r="H53" i="2" s="1"/>
  <c r="J50" i="1" l="1"/>
  <c r="D51" i="1" s="1"/>
  <c r="K50" i="1"/>
  <c r="G51" i="1"/>
  <c r="H51" i="1" s="1"/>
  <c r="I53" i="2"/>
  <c r="J53" i="2" s="1"/>
  <c r="D54" i="2" s="1"/>
  <c r="J51" i="1" l="1"/>
  <c r="D52" i="1" s="1"/>
  <c r="K51" i="1"/>
  <c r="G52" i="1"/>
  <c r="H52" i="1" s="1"/>
  <c r="G54" i="2"/>
  <c r="H54" i="2"/>
  <c r="J54" i="2" s="1"/>
  <c r="D55" i="2" s="1"/>
  <c r="J52" i="1" l="1"/>
  <c r="D53" i="1" s="1"/>
  <c r="K52" i="1"/>
  <c r="G53" i="1"/>
  <c r="H53" i="1" s="1"/>
  <c r="K53" i="1" s="1"/>
  <c r="G55" i="2"/>
  <c r="H55" i="2" s="1"/>
  <c r="J55" i="2" s="1"/>
  <c r="D56" i="2" s="1"/>
  <c r="I53" i="1" l="1"/>
  <c r="J53" i="1" s="1"/>
  <c r="D54" i="1" s="1"/>
  <c r="G56" i="2"/>
  <c r="H56" i="2" s="1"/>
  <c r="J56" i="2" s="1"/>
  <c r="D57" i="2" s="1"/>
  <c r="G54" i="1" l="1"/>
  <c r="H54" i="1" s="1"/>
  <c r="G57" i="2"/>
  <c r="H57" i="2"/>
  <c r="J57" i="2" s="1"/>
  <c r="D58" i="2" s="1"/>
  <c r="J54" i="1" l="1"/>
  <c r="D55" i="1" s="1"/>
  <c r="G55" i="1" s="1"/>
  <c r="H55" i="1" s="1"/>
  <c r="K54" i="1"/>
  <c r="F58" i="2"/>
  <c r="H58" i="2"/>
  <c r="J58" i="2" s="1"/>
  <c r="D59" i="2" s="1"/>
  <c r="J55" i="1" l="1"/>
  <c r="D56" i="1" s="1"/>
  <c r="K55" i="1"/>
  <c r="G56" i="1"/>
  <c r="H56" i="1" s="1"/>
  <c r="G59" i="2"/>
  <c r="H59" i="2" s="1"/>
  <c r="J59" i="2" s="1"/>
  <c r="D60" i="2" s="1"/>
  <c r="J56" i="1" l="1"/>
  <c r="D57" i="1" s="1"/>
  <c r="K56" i="1"/>
  <c r="G57" i="1"/>
  <c r="H57" i="1" s="1"/>
  <c r="F60" i="2"/>
  <c r="H60" i="2" s="1"/>
  <c r="J57" i="1" l="1"/>
  <c r="D58" i="1" s="1"/>
  <c r="F58" i="1" s="1"/>
  <c r="H58" i="1" s="1"/>
  <c r="K57" i="1"/>
  <c r="I60" i="2"/>
  <c r="J60" i="2"/>
  <c r="D61" i="2" s="1"/>
  <c r="J58" i="1" l="1"/>
  <c r="D59" i="1" s="1"/>
  <c r="G59" i="1" s="1"/>
  <c r="H59" i="1" s="1"/>
  <c r="K58" i="1"/>
  <c r="H61" i="2"/>
  <c r="J61" i="2" s="1"/>
  <c r="D62" i="2" s="1"/>
  <c r="G61" i="2"/>
  <c r="J59" i="1" l="1"/>
  <c r="D60" i="1" s="1"/>
  <c r="K59" i="1"/>
  <c r="F60" i="1"/>
  <c r="H60" i="1" s="1"/>
  <c r="K60" i="1" s="1"/>
  <c r="F62" i="2"/>
  <c r="H62" i="2" s="1"/>
  <c r="J62" i="2" s="1"/>
  <c r="D63" i="2" s="1"/>
  <c r="I60" i="1" l="1"/>
  <c r="J60" i="1" s="1"/>
  <c r="D61" i="1" s="1"/>
  <c r="G63" i="2"/>
  <c r="H63" i="2"/>
  <c r="J63" i="2" s="1"/>
  <c r="D64" i="2" s="1"/>
  <c r="G61" i="1" l="1"/>
  <c r="H61" i="1" s="1"/>
  <c r="G64" i="2"/>
  <c r="H64" i="2" s="1"/>
  <c r="J64" i="2" s="1"/>
  <c r="D65" i="2" s="1"/>
  <c r="J61" i="1" l="1"/>
  <c r="D62" i="1" s="1"/>
  <c r="K61" i="1"/>
  <c r="F62" i="1"/>
  <c r="H62" i="1" s="1"/>
  <c r="G65" i="2"/>
  <c r="H65" i="2" s="1"/>
  <c r="J65" i="2" s="1"/>
  <c r="D66" i="2" s="1"/>
  <c r="J62" i="1" l="1"/>
  <c r="D63" i="1" s="1"/>
  <c r="K62" i="1"/>
  <c r="G63" i="1"/>
  <c r="H63" i="1" s="1"/>
  <c r="G66" i="2"/>
  <c r="H66" i="2" s="1"/>
  <c r="J66" i="2" s="1"/>
  <c r="D67" i="2" s="1"/>
  <c r="J63" i="1" l="1"/>
  <c r="D64" i="1" s="1"/>
  <c r="G64" i="1" s="1"/>
  <c r="H64" i="1" s="1"/>
  <c r="K63" i="1"/>
  <c r="G67" i="2"/>
  <c r="H67" i="2"/>
  <c r="J64" i="1" l="1"/>
  <c r="D65" i="1" s="1"/>
  <c r="K64" i="1"/>
  <c r="G65" i="1"/>
  <c r="H65" i="1" s="1"/>
  <c r="I67" i="2"/>
  <c r="J67" i="2"/>
  <c r="D68" i="2" s="1"/>
  <c r="J65" i="1" l="1"/>
  <c r="D66" i="1" s="1"/>
  <c r="K65" i="1"/>
  <c r="G66" i="1"/>
  <c r="H66" i="1" s="1"/>
  <c r="H68" i="2"/>
  <c r="J68" i="2" s="1"/>
  <c r="D69" i="2" s="1"/>
  <c r="G68" i="2"/>
  <c r="J66" i="1" l="1"/>
  <c r="D67" i="1" s="1"/>
  <c r="K66" i="1"/>
  <c r="G67" i="1"/>
  <c r="H67" i="1" s="1"/>
  <c r="K67" i="1" s="1"/>
  <c r="G69" i="2"/>
  <c r="H69" i="2" s="1"/>
  <c r="J69" i="2" s="1"/>
  <c r="D70" i="2" s="1"/>
  <c r="I67" i="1" l="1"/>
  <c r="J67" i="1" s="1"/>
  <c r="D68" i="1" s="1"/>
  <c r="F70" i="2"/>
  <c r="H70" i="2"/>
  <c r="J70" i="2" s="1"/>
  <c r="D71" i="2" s="1"/>
  <c r="G68" i="1" l="1"/>
  <c r="H68" i="1" s="1"/>
  <c r="F71" i="2"/>
  <c r="H71" i="2" s="1"/>
  <c r="J71" i="2" s="1"/>
  <c r="D72" i="2" s="1"/>
  <c r="J68" i="1" l="1"/>
  <c r="D69" i="1" s="1"/>
  <c r="K68" i="1"/>
  <c r="G69" i="1"/>
  <c r="H69" i="1" s="1"/>
  <c r="F72" i="2"/>
  <c r="H72" i="2"/>
  <c r="J72" i="2" s="1"/>
  <c r="D73" i="2" s="1"/>
  <c r="J69" i="1" l="1"/>
  <c r="D70" i="1" s="1"/>
  <c r="K69" i="1"/>
  <c r="F70" i="1"/>
  <c r="H70" i="1" s="1"/>
  <c r="F73" i="2"/>
  <c r="H73" i="2" s="1"/>
  <c r="J73" i="2" s="1"/>
  <c r="D74" i="2" s="1"/>
  <c r="J70" i="1" l="1"/>
  <c r="D71" i="1" s="1"/>
  <c r="K70" i="1"/>
  <c r="F71" i="1"/>
  <c r="H71" i="1" s="1"/>
  <c r="F74" i="2"/>
  <c r="H74" i="2" s="1"/>
  <c r="J71" i="1" l="1"/>
  <c r="D72" i="1" s="1"/>
  <c r="F72" i="1" s="1"/>
  <c r="H72" i="1" s="1"/>
  <c r="K71" i="1"/>
  <c r="I74" i="2"/>
  <c r="J74" i="2"/>
  <c r="D75" i="2" s="1"/>
  <c r="J72" i="1" l="1"/>
  <c r="D73" i="1" s="1"/>
  <c r="K72" i="1"/>
  <c r="F73" i="1"/>
  <c r="H73" i="1" s="1"/>
  <c r="G75" i="2"/>
  <c r="H75" i="2" s="1"/>
  <c r="J75" i="2" s="1"/>
  <c r="D76" i="2" s="1"/>
  <c r="J73" i="1" l="1"/>
  <c r="D74" i="1" s="1"/>
  <c r="K73" i="1"/>
  <c r="F74" i="1"/>
  <c r="H74" i="1" s="1"/>
  <c r="K74" i="1" s="1"/>
  <c r="G76" i="2"/>
  <c r="H76" i="2" s="1"/>
  <c r="J76" i="2" s="1"/>
  <c r="D77" i="2" s="1"/>
  <c r="I74" i="1" l="1"/>
  <c r="J74" i="1" s="1"/>
  <c r="D75" i="1" s="1"/>
  <c r="G77" i="2"/>
  <c r="H77" i="2" s="1"/>
  <c r="J77" i="2" s="1"/>
  <c r="D78" i="2" s="1"/>
  <c r="G75" i="1" l="1"/>
  <c r="H75" i="1" s="1"/>
  <c r="F78" i="2"/>
  <c r="H78" i="2" s="1"/>
  <c r="J78" i="2" s="1"/>
  <c r="D79" i="2" s="1"/>
  <c r="J75" i="1" l="1"/>
  <c r="D76" i="1" s="1"/>
  <c r="K75" i="1"/>
  <c r="G76" i="1"/>
  <c r="H76" i="1" s="1"/>
  <c r="F79" i="2"/>
  <c r="H79" i="2"/>
  <c r="J79" i="2" s="1"/>
  <c r="D80" i="2" s="1"/>
  <c r="J76" i="1" l="1"/>
  <c r="D77" i="1" s="1"/>
  <c r="K76" i="1"/>
  <c r="G77" i="1"/>
  <c r="H77" i="1" s="1"/>
  <c r="F80" i="2"/>
  <c r="H80" i="2" s="1"/>
  <c r="J80" i="2" s="1"/>
  <c r="D81" i="2" s="1"/>
  <c r="J77" i="1" l="1"/>
  <c r="D78" i="1" s="1"/>
  <c r="K77" i="1"/>
  <c r="F78" i="1"/>
  <c r="H78" i="1" s="1"/>
  <c r="F81" i="2"/>
  <c r="H81" i="2"/>
  <c r="J78" i="1" l="1"/>
  <c r="D79" i="1" s="1"/>
  <c r="F79" i="1" s="1"/>
  <c r="H79" i="1" s="1"/>
  <c r="K78" i="1"/>
  <c r="I81" i="2"/>
  <c r="J81" i="2" s="1"/>
  <c r="D82" i="2" s="1"/>
  <c r="J79" i="1" l="1"/>
  <c r="D80" i="1" s="1"/>
  <c r="K79" i="1"/>
  <c r="F80" i="1"/>
  <c r="H80" i="1" s="1"/>
  <c r="F82" i="2"/>
  <c r="H82" i="2"/>
  <c r="J82" i="2" s="1"/>
  <c r="D83" i="2" s="1"/>
  <c r="J80" i="1" l="1"/>
  <c r="D81" i="1" s="1"/>
  <c r="K80" i="1"/>
  <c r="F81" i="1"/>
  <c r="H81" i="1" s="1"/>
  <c r="K81" i="1" s="1"/>
  <c r="F83" i="2"/>
  <c r="H83" i="2" s="1"/>
  <c r="J83" i="2" s="1"/>
  <c r="D84" i="2" s="1"/>
  <c r="I81" i="1" l="1"/>
  <c r="J81" i="1" s="1"/>
  <c r="D82" i="1" s="1"/>
  <c r="H84" i="2"/>
  <c r="J84" i="2" s="1"/>
  <c r="D85" i="2" s="1"/>
  <c r="G84" i="2"/>
  <c r="F82" i="1" l="1"/>
  <c r="H82" i="1" s="1"/>
  <c r="G85" i="2"/>
  <c r="H85" i="2" s="1"/>
  <c r="J85" i="2" s="1"/>
  <c r="D86" i="2" s="1"/>
  <c r="J82" i="1" l="1"/>
  <c r="D83" i="1" s="1"/>
  <c r="K82" i="1"/>
  <c r="F83" i="1"/>
  <c r="H83" i="1" s="1"/>
  <c r="G86" i="2"/>
  <c r="H86" i="2" s="1"/>
  <c r="J86" i="2" s="1"/>
  <c r="D87" i="2" s="1"/>
  <c r="J83" i="1" l="1"/>
  <c r="D84" i="1" s="1"/>
  <c r="K83" i="1"/>
  <c r="G84" i="1"/>
  <c r="H84" i="1" s="1"/>
  <c r="G87" i="2"/>
  <c r="H87" i="2"/>
  <c r="J87" i="2" s="1"/>
  <c r="D88" i="2" s="1"/>
  <c r="J84" i="1" l="1"/>
  <c r="D85" i="1" s="1"/>
  <c r="K84" i="1"/>
  <c r="G88" i="2"/>
  <c r="H88" i="2" s="1"/>
  <c r="G85" i="1" l="1"/>
  <c r="H85" i="1" s="1"/>
  <c r="J88" i="2"/>
  <c r="D89" i="2" s="1"/>
  <c r="I88" i="2"/>
  <c r="J85" i="1" l="1"/>
  <c r="D86" i="1" s="1"/>
  <c r="G86" i="1" s="1"/>
  <c r="H86" i="1" s="1"/>
  <c r="K85" i="1"/>
  <c r="G89" i="2"/>
  <c r="H89" i="2"/>
  <c r="J89" i="2" s="1"/>
  <c r="D90" i="2" s="1"/>
  <c r="J86" i="1" l="1"/>
  <c r="D87" i="1" s="1"/>
  <c r="G87" i="1" s="1"/>
  <c r="H87" i="1" s="1"/>
  <c r="K86" i="1"/>
  <c r="F90" i="2"/>
  <c r="H90" i="2" s="1"/>
  <c r="J90" i="2" s="1"/>
  <c r="D91" i="2" s="1"/>
  <c r="J87" i="1" l="1"/>
  <c r="D88" i="1" s="1"/>
  <c r="G88" i="1" s="1"/>
  <c r="H88" i="1" s="1"/>
  <c r="K88" i="1" s="1"/>
  <c r="K87" i="1"/>
  <c r="F91" i="2"/>
  <c r="H91" i="2"/>
  <c r="J91" i="2" s="1"/>
  <c r="D92" i="2" s="1"/>
  <c r="I88" i="1" l="1"/>
  <c r="J88" i="1" s="1"/>
  <c r="D89" i="1" s="1"/>
  <c r="G89" i="1"/>
  <c r="H89" i="1" s="1"/>
  <c r="G92" i="2"/>
  <c r="H92" i="2"/>
  <c r="J92" i="2" s="1"/>
  <c r="D93" i="2" s="1"/>
  <c r="J89" i="1" l="1"/>
  <c r="D90" i="1" s="1"/>
  <c r="K89" i="1"/>
  <c r="F90" i="1"/>
  <c r="H90" i="1" s="1"/>
  <c r="G93" i="2"/>
  <c r="H93" i="2" s="1"/>
  <c r="J93" i="2" s="1"/>
  <c r="D94" i="2" s="1"/>
  <c r="J90" i="1" l="1"/>
  <c r="D91" i="1" s="1"/>
  <c r="F91" i="1" s="1"/>
  <c r="H91" i="1" s="1"/>
  <c r="K90" i="1"/>
  <c r="G94" i="2"/>
  <c r="H94" i="2" s="1"/>
  <c r="J94" i="2" s="1"/>
  <c r="D95" i="2" s="1"/>
  <c r="J91" i="1" l="1"/>
  <c r="D92" i="1" s="1"/>
  <c r="G92" i="1" s="1"/>
  <c r="H92" i="1" s="1"/>
  <c r="K91" i="1"/>
  <c r="G95" i="2"/>
  <c r="H95" i="2" s="1"/>
  <c r="J92" i="1" l="1"/>
  <c r="D93" i="1" s="1"/>
  <c r="K92" i="1"/>
  <c r="G93" i="1"/>
  <c r="H93" i="1" s="1"/>
  <c r="I95" i="2"/>
  <c r="J95" i="2" s="1"/>
  <c r="D96" i="2" s="1"/>
  <c r="J93" i="1" l="1"/>
  <c r="D94" i="1" s="1"/>
  <c r="K93" i="1"/>
  <c r="G94" i="1"/>
  <c r="H94" i="1" s="1"/>
  <c r="G96" i="2"/>
  <c r="H96" i="2" s="1"/>
  <c r="J96" i="2" s="1"/>
  <c r="D97" i="2" s="1"/>
  <c r="J94" i="1" l="1"/>
  <c r="D95" i="1" s="1"/>
  <c r="K94" i="1"/>
  <c r="G95" i="1"/>
  <c r="H95" i="1" s="1"/>
  <c r="K95" i="1" s="1"/>
  <c r="G97" i="2"/>
  <c r="H97" i="2" s="1"/>
  <c r="J97" i="2" s="1"/>
  <c r="D98" i="2" s="1"/>
  <c r="I95" i="1" l="1"/>
  <c r="J95" i="1" s="1"/>
  <c r="D96" i="1" s="1"/>
  <c r="F98" i="2"/>
  <c r="H98" i="2" s="1"/>
  <c r="J98" i="2" s="1"/>
  <c r="D99" i="2" s="1"/>
  <c r="G96" i="1" l="1"/>
  <c r="H96" i="1" s="1"/>
  <c r="G99" i="2"/>
  <c r="H99" i="2" s="1"/>
  <c r="J99" i="2" s="1"/>
  <c r="D100" i="2" s="1"/>
  <c r="J96" i="1" l="1"/>
  <c r="D97" i="1" s="1"/>
  <c r="G97" i="1" s="1"/>
  <c r="H97" i="1" s="1"/>
  <c r="K96" i="1"/>
  <c r="F100" i="2"/>
  <c r="H100" i="2" s="1"/>
  <c r="J100" i="2" s="1"/>
  <c r="D101" i="2" s="1"/>
  <c r="J97" i="1" l="1"/>
  <c r="D98" i="1" s="1"/>
  <c r="F98" i="1" s="1"/>
  <c r="H98" i="1" s="1"/>
  <c r="K97" i="1"/>
  <c r="F101" i="2"/>
  <c r="H101" i="2" s="1"/>
  <c r="J101" i="2" s="1"/>
  <c r="D102" i="2" s="1"/>
  <c r="J98" i="1" l="1"/>
  <c r="D99" i="1" s="1"/>
  <c r="K98" i="1"/>
  <c r="G99" i="1"/>
  <c r="H99" i="1" s="1"/>
  <c r="G102" i="2"/>
  <c r="H102" i="2"/>
  <c r="J99" i="1" l="1"/>
  <c r="D100" i="1" s="1"/>
  <c r="F100" i="1" s="1"/>
  <c r="H100" i="1" s="1"/>
  <c r="K99" i="1"/>
  <c r="I102" i="2"/>
  <c r="J102" i="2" s="1"/>
  <c r="D103" i="2" s="1"/>
  <c r="J100" i="1" l="1"/>
  <c r="D101" i="1" s="1"/>
  <c r="F101" i="1" s="1"/>
  <c r="H101" i="1" s="1"/>
  <c r="K100" i="1"/>
  <c r="G103" i="2"/>
  <c r="H103" i="2" s="1"/>
  <c r="J103" i="2" s="1"/>
  <c r="D104" i="2" s="1"/>
  <c r="J101" i="1" l="1"/>
  <c r="D102" i="1" s="1"/>
  <c r="G102" i="1" s="1"/>
  <c r="H102" i="1" s="1"/>
  <c r="K102" i="1" s="1"/>
  <c r="K101" i="1"/>
  <c r="G104" i="2"/>
  <c r="H104" i="2"/>
  <c r="J104" i="2" s="1"/>
  <c r="D105" i="2" s="1"/>
  <c r="I102" i="1" l="1"/>
  <c r="J102" i="1" s="1"/>
  <c r="D103" i="1" s="1"/>
  <c r="G105" i="2"/>
  <c r="H105" i="2" s="1"/>
  <c r="J105" i="2" s="1"/>
  <c r="D106" i="2" s="1"/>
  <c r="G103" i="1" l="1"/>
  <c r="H103" i="1" s="1"/>
  <c r="F106" i="2"/>
  <c r="H106" i="2" s="1"/>
  <c r="J106" i="2" s="1"/>
  <c r="D107" i="2" s="1"/>
  <c r="J103" i="1" l="1"/>
  <c r="D104" i="1" s="1"/>
  <c r="K103" i="1"/>
  <c r="G104" i="1"/>
  <c r="H104" i="1" s="1"/>
  <c r="G107" i="2"/>
  <c r="H107" i="2" s="1"/>
  <c r="J107" i="2" s="1"/>
  <c r="D108" i="2" s="1"/>
  <c r="J104" i="1" l="1"/>
  <c r="D105" i="1" s="1"/>
  <c r="K104" i="1"/>
  <c r="G105" i="1"/>
  <c r="H105" i="1" s="1"/>
  <c r="F108" i="2"/>
  <c r="H108" i="2" s="1"/>
  <c r="J108" i="2" s="1"/>
  <c r="D109" i="2" s="1"/>
  <c r="J105" i="1" l="1"/>
  <c r="D106" i="1" s="1"/>
  <c r="F106" i="1" s="1"/>
  <c r="H106" i="1" s="1"/>
  <c r="K105" i="1"/>
  <c r="F109" i="2"/>
  <c r="H109" i="2" s="1"/>
  <c r="J106" i="1" l="1"/>
  <c r="D107" i="1" s="1"/>
  <c r="K106" i="1"/>
  <c r="G107" i="1"/>
  <c r="H107" i="1" s="1"/>
  <c r="I109" i="2"/>
  <c r="J109" i="2"/>
  <c r="D110" i="2" s="1"/>
  <c r="J107" i="1" l="1"/>
  <c r="D108" i="1" s="1"/>
  <c r="F108" i="1" s="1"/>
  <c r="K107" i="1"/>
  <c r="F110" i="2"/>
  <c r="H110" i="2" s="1"/>
  <c r="J110" i="2" s="1"/>
  <c r="D111" i="2" s="1"/>
  <c r="H108" i="1" l="1"/>
  <c r="G111" i="2"/>
  <c r="H111" i="2" s="1"/>
  <c r="J111" i="2" s="1"/>
  <c r="D112" i="2" s="1"/>
  <c r="J108" i="1" l="1"/>
  <c r="D109" i="1" s="1"/>
  <c r="F109" i="1" s="1"/>
  <c r="H109" i="1" s="1"/>
  <c r="K109" i="1" s="1"/>
  <c r="K108" i="1"/>
  <c r="G112" i="2"/>
  <c r="H112" i="2" s="1"/>
  <c r="J112" i="2" s="1"/>
  <c r="D113" i="2" s="1"/>
  <c r="I109" i="1" l="1"/>
  <c r="J109" i="1" s="1"/>
  <c r="D110" i="1" s="1"/>
  <c r="F110" i="1"/>
  <c r="H110" i="1" s="1"/>
  <c r="G113" i="2"/>
  <c r="H113" i="2"/>
  <c r="J113" i="2" s="1"/>
  <c r="D114" i="2" s="1"/>
  <c r="J110" i="1" l="1"/>
  <c r="D111" i="1" s="1"/>
  <c r="K110" i="1"/>
  <c r="G111" i="1"/>
  <c r="H111" i="1" s="1"/>
  <c r="G114" i="2"/>
  <c r="H114" i="2" s="1"/>
  <c r="J114" i="2" s="1"/>
  <c r="D115" i="2" s="1"/>
  <c r="J111" i="1" l="1"/>
  <c r="D112" i="1" s="1"/>
  <c r="G112" i="1" s="1"/>
  <c r="H112" i="1" s="1"/>
  <c r="K111" i="1"/>
  <c r="G115" i="2"/>
  <c r="H115" i="2"/>
  <c r="J115" i="2" s="1"/>
  <c r="D116" i="2" s="1"/>
  <c r="J112" i="1" l="1"/>
  <c r="D113" i="1" s="1"/>
  <c r="G113" i="1" s="1"/>
  <c r="H113" i="1" s="1"/>
  <c r="K112" i="1"/>
  <c r="G116" i="2"/>
  <c r="H116" i="2" s="1"/>
  <c r="J113" i="1" l="1"/>
  <c r="D114" i="1" s="1"/>
  <c r="K113" i="1"/>
  <c r="G114" i="1"/>
  <c r="H114" i="1" s="1"/>
  <c r="J116" i="2"/>
  <c r="D117" i="2" s="1"/>
  <c r="I116" i="2"/>
  <c r="J114" i="1" l="1"/>
  <c r="D115" i="1" s="1"/>
  <c r="G115" i="1" s="1"/>
  <c r="H115" i="1" s="1"/>
  <c r="K114" i="1"/>
  <c r="G117" i="2"/>
  <c r="H117" i="2"/>
  <c r="J117" i="2" s="1"/>
  <c r="D118" i="2" s="1"/>
  <c r="J115" i="1" l="1"/>
  <c r="D116" i="1" s="1"/>
  <c r="K115" i="1"/>
  <c r="G116" i="1"/>
  <c r="H116" i="1" s="1"/>
  <c r="K116" i="1" s="1"/>
  <c r="G118" i="2"/>
  <c r="H118" i="2"/>
  <c r="J118" i="2" s="1"/>
  <c r="D119" i="2" s="1"/>
  <c r="I116" i="1" l="1"/>
  <c r="J116" i="1" s="1"/>
  <c r="D117" i="1" s="1"/>
  <c r="G119" i="2"/>
  <c r="H119" i="2" s="1"/>
  <c r="J119" i="2" s="1"/>
  <c r="D120" i="2" s="1"/>
  <c r="G117" i="1" l="1"/>
  <c r="H117" i="1" s="1"/>
  <c r="G120" i="2"/>
  <c r="H120" i="2" s="1"/>
  <c r="J120" i="2" s="1"/>
  <c r="D121" i="2" s="1"/>
  <c r="J117" i="1" l="1"/>
  <c r="D118" i="1" s="1"/>
  <c r="K117" i="1"/>
  <c r="G118" i="1"/>
  <c r="H118" i="1" s="1"/>
  <c r="F121" i="2"/>
  <c r="H121" i="2" s="1"/>
  <c r="J121" i="2" s="1"/>
  <c r="D122" i="2" s="1"/>
  <c r="J118" i="1" l="1"/>
  <c r="D119" i="1" s="1"/>
  <c r="K118" i="1"/>
  <c r="G119" i="1"/>
  <c r="H119" i="1" s="1"/>
  <c r="G122" i="2"/>
  <c r="H122" i="2" s="1"/>
  <c r="J122" i="2" s="1"/>
  <c r="D123" i="2" s="1"/>
  <c r="J119" i="1" l="1"/>
  <c r="D120" i="1" s="1"/>
  <c r="K119" i="1"/>
  <c r="G120" i="1"/>
  <c r="H120" i="1" s="1"/>
  <c r="G123" i="2"/>
  <c r="H123" i="2"/>
  <c r="J120" i="1" l="1"/>
  <c r="D121" i="1" s="1"/>
  <c r="K120" i="1"/>
  <c r="F121" i="1"/>
  <c r="H121" i="1" s="1"/>
  <c r="I123" i="2"/>
  <c r="J123" i="2" s="1"/>
  <c r="D124" i="2" s="1"/>
  <c r="J121" i="1" l="1"/>
  <c r="D122" i="1" s="1"/>
  <c r="K121" i="1"/>
  <c r="G122" i="1"/>
  <c r="H122" i="1" s="1"/>
  <c r="F124" i="2"/>
  <c r="H124" i="2"/>
  <c r="J124" i="2" s="1"/>
  <c r="D125" i="2" s="1"/>
  <c r="J122" i="1" l="1"/>
  <c r="D123" i="1" s="1"/>
  <c r="K122" i="1"/>
  <c r="G123" i="1"/>
  <c r="H123" i="1" s="1"/>
  <c r="K123" i="1" s="1"/>
  <c r="G125" i="2"/>
  <c r="H125" i="2"/>
  <c r="J125" i="2" s="1"/>
  <c r="D126" i="2" s="1"/>
  <c r="I123" i="1" l="1"/>
  <c r="J123" i="1" s="1"/>
  <c r="D124" i="1" s="1"/>
  <c r="G126" i="2"/>
  <c r="H126" i="2"/>
  <c r="J126" i="2" s="1"/>
  <c r="D127" i="2" s="1"/>
  <c r="F124" i="1" l="1"/>
  <c r="H124" i="1" s="1"/>
  <c r="G127" i="2"/>
  <c r="H127" i="2" s="1"/>
  <c r="J127" i="2" s="1"/>
  <c r="D128" i="2" s="1"/>
  <c r="J124" i="1" l="1"/>
  <c r="D125" i="1" s="1"/>
  <c r="K124" i="1"/>
  <c r="G125" i="1"/>
  <c r="H125" i="1" s="1"/>
  <c r="G128" i="2"/>
  <c r="H128" i="2"/>
  <c r="J128" i="2" s="1"/>
  <c r="D129" i="2" s="1"/>
  <c r="J125" i="1" l="1"/>
  <c r="D126" i="1" s="1"/>
  <c r="K125" i="1"/>
  <c r="G126" i="1"/>
  <c r="H126" i="1" s="1"/>
  <c r="G129" i="2"/>
  <c r="H129" i="2" s="1"/>
  <c r="J129" i="2" s="1"/>
  <c r="D130" i="2" s="1"/>
  <c r="J126" i="1" l="1"/>
  <c r="D127" i="1" s="1"/>
  <c r="G127" i="1" s="1"/>
  <c r="H127" i="1" s="1"/>
  <c r="K126" i="1"/>
  <c r="G130" i="2"/>
  <c r="H130" i="2" s="1"/>
  <c r="J127" i="1" l="1"/>
  <c r="D128" i="1" s="1"/>
  <c r="G128" i="1" s="1"/>
  <c r="H128" i="1" s="1"/>
  <c r="K127" i="1"/>
  <c r="I130" i="2"/>
  <c r="J130" i="2"/>
  <c r="D131" i="2" s="1"/>
  <c r="J128" i="1" l="1"/>
  <c r="D129" i="1" s="1"/>
  <c r="K128" i="1"/>
  <c r="G129" i="1"/>
  <c r="H129" i="1" s="1"/>
  <c r="G131" i="2"/>
  <c r="H131" i="2" s="1"/>
  <c r="J131" i="2" s="1"/>
  <c r="D132" i="2" s="1"/>
  <c r="J129" i="1" l="1"/>
  <c r="D130" i="1" s="1"/>
  <c r="G130" i="1" s="1"/>
  <c r="H130" i="1" s="1"/>
  <c r="K130" i="1" s="1"/>
  <c r="K129" i="1"/>
  <c r="F132" i="2"/>
  <c r="H132" i="2" s="1"/>
  <c r="J132" i="2" s="1"/>
  <c r="D133" i="2" s="1"/>
  <c r="I130" i="1" l="1"/>
  <c r="J130" i="1" s="1"/>
  <c r="D131" i="1" s="1"/>
  <c r="G133" i="2"/>
  <c r="H133" i="2" s="1"/>
  <c r="J133" i="2" s="1"/>
  <c r="D134" i="2" s="1"/>
  <c r="G131" i="1" l="1"/>
  <c r="H131" i="1" s="1"/>
  <c r="G134" i="2"/>
  <c r="H134" i="2" s="1"/>
  <c r="J134" i="2" s="1"/>
  <c r="D135" i="2" s="1"/>
  <c r="J131" i="1" l="1"/>
  <c r="D132" i="1" s="1"/>
  <c r="K131" i="1"/>
  <c r="F132" i="1"/>
  <c r="H132" i="1" s="1"/>
  <c r="G135" i="2"/>
  <c r="H135" i="2"/>
  <c r="J135" i="2" s="1"/>
  <c r="D136" i="2" s="1"/>
  <c r="J132" i="1" l="1"/>
  <c r="D133" i="1" s="1"/>
  <c r="K132" i="1"/>
  <c r="G133" i="1"/>
  <c r="H133" i="1" s="1"/>
  <c r="G136" i="2"/>
  <c r="H136" i="2" s="1"/>
  <c r="J136" i="2" s="1"/>
  <c r="D137" i="2" s="1"/>
  <c r="J133" i="1" l="1"/>
  <c r="D134" i="1" s="1"/>
  <c r="K133" i="1"/>
  <c r="G134" i="1"/>
  <c r="H134" i="1" s="1"/>
  <c r="G137" i="2"/>
  <c r="H137" i="2"/>
  <c r="J134" i="1" l="1"/>
  <c r="D135" i="1" s="1"/>
  <c r="K134" i="1"/>
  <c r="G135" i="1"/>
  <c r="H135" i="1" s="1"/>
  <c r="I137" i="2"/>
  <c r="J137" i="2" s="1"/>
  <c r="D138" i="2" s="1"/>
  <c r="J135" i="1" l="1"/>
  <c r="D136" i="1" s="1"/>
  <c r="K135" i="1"/>
  <c r="G136" i="1"/>
  <c r="H136" i="1" s="1"/>
  <c r="G138" i="2"/>
  <c r="H138" i="2"/>
  <c r="J138" i="2" s="1"/>
  <c r="D139" i="2" s="1"/>
  <c r="J136" i="1" l="1"/>
  <c r="D137" i="1" s="1"/>
  <c r="G137" i="1" s="1"/>
  <c r="H137" i="1" s="1"/>
  <c r="K137" i="1" s="1"/>
  <c r="K136" i="1"/>
  <c r="F139" i="2"/>
  <c r="H139" i="2"/>
  <c r="J139" i="2" s="1"/>
  <c r="D140" i="2" s="1"/>
  <c r="I137" i="1" l="1"/>
  <c r="J137" i="1" s="1"/>
  <c r="D138" i="1" s="1"/>
  <c r="G140" i="2"/>
  <c r="H140" i="2" s="1"/>
  <c r="J140" i="2" s="1"/>
  <c r="D141" i="2" s="1"/>
  <c r="G138" i="1" l="1"/>
  <c r="H138" i="1" s="1"/>
  <c r="G141" i="2"/>
  <c r="H141" i="2" s="1"/>
  <c r="J141" i="2" s="1"/>
  <c r="D142" i="2" s="1"/>
  <c r="J138" i="1" l="1"/>
  <c r="D139" i="1" s="1"/>
  <c r="K138" i="1"/>
  <c r="F139" i="1"/>
  <c r="H139" i="1" s="1"/>
  <c r="G142" i="2"/>
  <c r="H142" i="2"/>
  <c r="J142" i="2" s="1"/>
  <c r="D143" i="2" s="1"/>
  <c r="J139" i="1" l="1"/>
  <c r="D140" i="1" s="1"/>
  <c r="K139" i="1"/>
  <c r="G140" i="1"/>
  <c r="H140" i="1" s="1"/>
  <c r="G143" i="2"/>
  <c r="H143" i="2" s="1"/>
  <c r="J143" i="2" s="1"/>
  <c r="D144" i="2" s="1"/>
  <c r="J140" i="1" l="1"/>
  <c r="D141" i="1" s="1"/>
  <c r="K140" i="1"/>
  <c r="G141" i="1"/>
  <c r="H141" i="1" s="1"/>
  <c r="G144" i="2"/>
  <c r="H144" i="2" s="1"/>
  <c r="J141" i="1" l="1"/>
  <c r="D142" i="1" s="1"/>
  <c r="G142" i="1" s="1"/>
  <c r="H142" i="1" s="1"/>
  <c r="K141" i="1"/>
  <c r="I144" i="2"/>
  <c r="J144" i="2"/>
  <c r="D145" i="2" s="1"/>
  <c r="J142" i="1" l="1"/>
  <c r="D143" i="1" s="1"/>
  <c r="K142" i="1"/>
  <c r="G143" i="1"/>
  <c r="H143" i="1" s="1"/>
  <c r="G145" i="2"/>
  <c r="H145" i="2" s="1"/>
  <c r="J145" i="2" s="1"/>
  <c r="D146" i="2" s="1"/>
  <c r="J143" i="1" l="1"/>
  <c r="D144" i="1" s="1"/>
  <c r="K143" i="1"/>
  <c r="G144" i="1"/>
  <c r="H144" i="1" s="1"/>
  <c r="K144" i="1" s="1"/>
  <c r="G146" i="2"/>
  <c r="H146" i="2" s="1"/>
  <c r="J146" i="2" s="1"/>
  <c r="D147" i="2" s="1"/>
  <c r="I144" i="1" l="1"/>
  <c r="J144" i="1" s="1"/>
  <c r="D145" i="1" s="1"/>
  <c r="F147" i="2"/>
  <c r="H147" i="2" s="1"/>
  <c r="J147" i="2" s="1"/>
  <c r="D148" i="2" s="1"/>
  <c r="G145" i="1" l="1"/>
  <c r="H145" i="1" s="1"/>
  <c r="G148" i="2"/>
  <c r="H148" i="2" s="1"/>
  <c r="J148" i="2" s="1"/>
  <c r="D149" i="2" s="1"/>
  <c r="J145" i="1" l="1"/>
  <c r="D146" i="1" s="1"/>
  <c r="K145" i="1"/>
  <c r="G146" i="1"/>
  <c r="H146" i="1" s="1"/>
  <c r="F149" i="2"/>
  <c r="H149" i="2" s="1"/>
  <c r="J149" i="2" s="1"/>
  <c r="D150" i="2" s="1"/>
  <c r="J146" i="1" l="1"/>
  <c r="D147" i="1" s="1"/>
  <c r="K146" i="1"/>
  <c r="F147" i="1"/>
  <c r="H147" i="1" s="1"/>
  <c r="G150" i="2"/>
  <c r="H150" i="2"/>
  <c r="J150" i="2" s="1"/>
  <c r="D151" i="2" s="1"/>
  <c r="J147" i="1" l="1"/>
  <c r="D148" i="1" s="1"/>
  <c r="K147" i="1"/>
  <c r="G148" i="1"/>
  <c r="H148" i="1" s="1"/>
  <c r="G151" i="2"/>
  <c r="H151" i="2"/>
  <c r="J148" i="1" l="1"/>
  <c r="D149" i="1" s="1"/>
  <c r="K148" i="1"/>
  <c r="F149" i="1"/>
  <c r="H149" i="1" s="1"/>
  <c r="I151" i="2"/>
  <c r="J151" i="2"/>
  <c r="D152" i="2" s="1"/>
  <c r="J149" i="1" l="1"/>
  <c r="D150" i="1" s="1"/>
  <c r="K149" i="1"/>
  <c r="G150" i="1"/>
  <c r="H150" i="1" s="1"/>
  <c r="G152" i="2"/>
  <c r="H152" i="2" s="1"/>
  <c r="J152" i="2" s="1"/>
  <c r="D153" i="2" s="1"/>
  <c r="J150" i="1" l="1"/>
  <c r="D151" i="1" s="1"/>
  <c r="G151" i="1" s="1"/>
  <c r="H151" i="1" s="1"/>
  <c r="K151" i="1" s="1"/>
  <c r="K150" i="1"/>
  <c r="F153" i="2"/>
  <c r="H153" i="2" s="1"/>
  <c r="J153" i="2" s="1"/>
  <c r="D154" i="2" s="1"/>
  <c r="I151" i="1" l="1"/>
  <c r="F154" i="2"/>
  <c r="H154" i="2"/>
  <c r="J154" i="2" s="1"/>
  <c r="J151" i="1" l="1"/>
  <c r="D152" i="1" s="1"/>
  <c r="O7" i="1"/>
  <c r="G152" i="1"/>
  <c r="H152" i="1" s="1"/>
  <c r="J152" i="1" l="1"/>
  <c r="D153" i="1" s="1"/>
  <c r="F153" i="1" s="1"/>
  <c r="K152" i="1"/>
  <c r="H153" i="1" l="1"/>
  <c r="J153" i="1" l="1"/>
  <c r="D154" i="1" s="1"/>
  <c r="F154" i="1" s="1"/>
  <c r="H154" i="1" s="1"/>
  <c r="K153" i="1"/>
  <c r="J154" i="1" l="1"/>
  <c r="K154" i="1"/>
  <c r="N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D957E-AEC8-4B27-AD3F-AC790530FD3A}" keepAlive="1" name="Zapytanie — deszcz" description="Połączenie z zapytaniem „deszcz” w skoroszycie." type="5" refreshedVersion="8" background="1" saveData="1">
    <dbPr connection="Provider=Microsoft.Mashup.OleDb.1;Data Source=$Workbook$;Location=deszcz;Extended Properties=&quot;&quot;" command="SELECT * FROM [deszcz]"/>
  </connection>
  <connection id="2" xr16:uid="{E6F18FD4-4FE9-44F3-BC11-DBF0C4F3316E}" keepAlive="1" name="Zapytanie — deszcz (2)" description="Połączenie z zapytaniem „deszcz (2)” w skoroszycie." type="5" refreshedVersion="8" background="1" saveData="1">
    <dbPr connection="Provider=Microsoft.Mashup.OleDb.1;Data Source=$Workbook$;Location=&quot;deszcz (2)&quot;;Extended Properties=&quot;&quot;" command="SELECT * FROM [deszcz (2)]"/>
  </connection>
  <connection id="3" xr16:uid="{C773C60D-9CBC-4573-B01F-DFD4A60A958D}" keepAlive="1" name="Zapytanie — deszcz (3)" description="Połączenie z zapytaniem „deszcz (3)” w skoroszycie." type="5" refreshedVersion="8" background="1" saveData="1">
    <dbPr connection="Provider=Microsoft.Mashup.OleDb.1;Data Source=$Workbook$;Location=&quot;deszcz (3)&quot;;Extended Properties=&quot;&quot;" command="SELECT * FROM [deszcz (3)]"/>
  </connection>
</connections>
</file>

<file path=xl/sharedStrings.xml><?xml version="1.0" encoding="utf-8"?>
<sst xmlns="http://schemas.openxmlformats.org/spreadsheetml/2006/main" count="60" uniqueCount="43">
  <si>
    <t>data</t>
  </si>
  <si>
    <t xml:space="preserve">opady </t>
  </si>
  <si>
    <t>czy sobota</t>
  </si>
  <si>
    <t>zbiornik rano</t>
  </si>
  <si>
    <t>zraszanie</t>
  </si>
  <si>
    <t>zwiekszenie od opadów</t>
  </si>
  <si>
    <t>parowanie</t>
  </si>
  <si>
    <t>dolanie sobotnie</t>
  </si>
  <si>
    <t>zbiornik wieczorem</t>
  </si>
  <si>
    <t>zbiornik przed sobotnim dolaniem</t>
  </si>
  <si>
    <t>czy odprowadzamy</t>
  </si>
  <si>
    <t>z1</t>
  </si>
  <si>
    <t>z2</t>
  </si>
  <si>
    <t>ile odprowadzamy</t>
  </si>
  <si>
    <t>Etykiety wierszy</t>
  </si>
  <si>
    <t>Suma końcowa</t>
  </si>
  <si>
    <t>03.maj</t>
  </si>
  <si>
    <t>10.maj</t>
  </si>
  <si>
    <t>17.maj</t>
  </si>
  <si>
    <t>24.maj</t>
  </si>
  <si>
    <t>31.maj</t>
  </si>
  <si>
    <t>07.cze</t>
  </si>
  <si>
    <t>14.cze</t>
  </si>
  <si>
    <t>21.cze</t>
  </si>
  <si>
    <t>28.cze</t>
  </si>
  <si>
    <t>05.lip</t>
  </si>
  <si>
    <t>12.lip</t>
  </si>
  <si>
    <t>19.lip</t>
  </si>
  <si>
    <t>26.lip</t>
  </si>
  <si>
    <t>02.sie</t>
  </si>
  <si>
    <t>09.sie</t>
  </si>
  <si>
    <t>16.sie</t>
  </si>
  <si>
    <t>23.sie</t>
  </si>
  <si>
    <t>30.sie</t>
  </si>
  <si>
    <t>06.wrz</t>
  </si>
  <si>
    <t>13.wrz</t>
  </si>
  <si>
    <t>20.wrz</t>
  </si>
  <si>
    <t>27.wrz</t>
  </si>
  <si>
    <t>Suma z ile odprowadzamy</t>
  </si>
  <si>
    <t>Suma z dolanie sobotnie</t>
  </si>
  <si>
    <t>odprowadzenie</t>
  </si>
  <si>
    <t>dolanie</t>
  </si>
  <si>
    <t>dolanie (zaokr)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</si>
</sst>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obry" xfId="1" builtinId="26"/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'z4'!$I$3</c:f>
              <c:strCache>
                <c:ptCount val="1"/>
                <c:pt idx="0">
                  <c:v>dolanie (zaokr)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'z4'!$F$4:$F$8</c:f>
              <c:strCache>
                <c:ptCount val="5"/>
                <c:pt idx="0">
                  <c:v>03.maj</c:v>
                </c:pt>
                <c:pt idx="1">
                  <c:v>10.maj</c:v>
                </c:pt>
                <c:pt idx="2">
                  <c:v>17.maj</c:v>
                </c:pt>
                <c:pt idx="3">
                  <c:v>24.maj</c:v>
                </c:pt>
                <c:pt idx="4">
                  <c:v>31.maj</c:v>
                </c:pt>
              </c:strCache>
            </c:strRef>
          </c:cat>
          <c:val>
            <c:numRef>
              <c:f>'z4'!$I$4:$I$8</c:f>
              <c:numCache>
                <c:formatCode>General</c:formatCode>
                <c:ptCount val="5"/>
                <c:pt idx="0">
                  <c:v>176193</c:v>
                </c:pt>
                <c:pt idx="1">
                  <c:v>0</c:v>
                </c:pt>
                <c:pt idx="2">
                  <c:v>109538</c:v>
                </c:pt>
                <c:pt idx="3">
                  <c:v>354118</c:v>
                </c:pt>
                <c:pt idx="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AF2-850A-C1BBDD74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035648"/>
        <c:axId val="1284042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'z4'!$G$3</c15:sqref>
                        </c15:formulaRef>
                      </c:ext>
                    </c:extLst>
                    <c:strCache>
                      <c:ptCount val="1"/>
                      <c:pt idx="0">
                        <c:v>odprowadzenie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'z4'!$F$4:$F$8</c15:sqref>
                        </c15:formulaRef>
                      </c:ext>
                    </c:extLst>
                    <c:strCache>
                      <c:ptCount val="5"/>
                      <c:pt idx="0">
                        <c:v>03.maj</c:v>
                      </c:pt>
                      <c:pt idx="1">
                        <c:v>10.maj</c:v>
                      </c:pt>
                      <c:pt idx="2">
                        <c:v>17.maj</c:v>
                      </c:pt>
                      <c:pt idx="3">
                        <c:v>24.maj</c:v>
                      </c:pt>
                      <c:pt idx="4">
                        <c:v>31.maj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'z4'!$G$4:$G$8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75000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C6-4AF2-850A-C1BBDD74052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'z4'!$H$3</c15:sqref>
                        </c15:formulaRef>
                      </c:ext>
                    </c:extLst>
                    <c:strCache>
                      <c:ptCount val="1"/>
                      <c:pt idx="0">
                        <c:v>dolanie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'z4'!$F$4:$F$8</c15:sqref>
                        </c15:formulaRef>
                      </c:ext>
                    </c:extLst>
                    <c:strCache>
                      <c:ptCount val="5"/>
                      <c:pt idx="0">
                        <c:v>03.maj</c:v>
                      </c:pt>
                      <c:pt idx="1">
                        <c:v>10.maj</c:v>
                      </c:pt>
                      <c:pt idx="2">
                        <c:v>17.maj</c:v>
                      </c:pt>
                      <c:pt idx="3">
                        <c:v>24.maj</c:v>
                      </c:pt>
                      <c:pt idx="4">
                        <c:v>31.maj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'z4'!$H$4:$H$8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176192.79999999981</c:v>
                      </c:pt>
                      <c:pt idx="1">
                        <c:v>0</c:v>
                      </c:pt>
                      <c:pt idx="2">
                        <c:v>109537.68399999989</c:v>
                      </c:pt>
                      <c:pt idx="3">
                        <c:v>354117.88408839982</c:v>
                      </c:pt>
                      <c:pt idx="4">
                        <c:v>500000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C6-4AF2-850A-C1BBDD740529}"/>
                  </c:ext>
                </c:extLst>
              </c15:ser>
            </c15:filteredBarSeries>
          </c:ext>
        </c:extLst>
      </c:barChart>
      <c:catAx>
        <c:axId val="1284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042128"/>
        <c:crosses val="autoZero"/>
        <c:auto val="1"/>
        <c:lblAlgn val="ctr"/>
        <c:lblOffset val="100"/>
        <c:noMultiLvlLbl val="0"/>
      </c:catAx>
      <c:valAx>
        <c:axId val="12840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0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</xdr:row>
      <xdr:rowOff>104775</xdr:rowOff>
    </xdr:from>
    <xdr:to>
      <xdr:col>17</xdr:col>
      <xdr:colOff>342900</xdr:colOff>
      <xdr:row>19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A82F9F-B8B0-A543-050D-D5B44A59F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44.43173009259" createdVersion="8" refreshedVersion="8" minRefreshableVersion="3" recordCount="154" xr:uid="{9B9A4875-074B-4C55-926D-0795A202D733}">
  <cacheSource type="worksheet">
    <worksheetSource ref="A1:L1048576" sheet="z1z2z3"/>
  </cacheSource>
  <cacheFields count="13">
    <cacheField name="data" numFmtId="0">
      <sharedItems containsNonDate="0" containsDate="1" containsString="0" containsBlank="1" minDate="2014-05-01T00:00:00" maxDate="2014-10-01T00:00:00" count="154"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m/>
      </sharedItems>
      <fieldGroup par="12" base="0">
        <rangePr groupBy="days" startDate="2014-05-01T00:00:00" endDate="2014-10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4"/>
        </groupItems>
      </fieldGroup>
    </cacheField>
    <cacheField name="opady " numFmtId="0">
      <sharedItems containsString="0" containsBlank="1" containsNumber="1" containsInteger="1" minValue="0" maxValue="1"/>
    </cacheField>
    <cacheField name="czy sobota" numFmtId="0">
      <sharedItems containsString="0" containsBlank="1" containsNumber="1" containsInteger="1" minValue="0" maxValue="1" count="3">
        <n v="0"/>
        <n v="1"/>
        <m/>
      </sharedItems>
    </cacheField>
    <cacheField name="zbiornik rano" numFmtId="0">
      <sharedItems containsString="0" containsBlank="1" containsNumber="1" minValue="1303938.2584261359" maxValue="2500000"/>
    </cacheField>
    <cacheField name="zraszanie" numFmtId="0">
      <sharedItems containsString="0" containsBlank="1" containsNumber="1" containsInteger="1" minValue="0" maxValue="100000"/>
    </cacheField>
    <cacheField name="zwiekszenie od opadów" numFmtId="0">
      <sharedItems containsString="0" containsBlank="1" containsNumber="1" minValue="0" maxValue="75000"/>
    </cacheField>
    <cacheField name="parowanie" numFmtId="0">
      <sharedItems containsString="0" containsBlank="1" containsNumber="1" minValue="0" maxValue="24000"/>
    </cacheField>
    <cacheField name="zbiornik przed sobotnim dolaniem" numFmtId="0">
      <sharedItems containsString="0" containsBlank="1" containsNumber="1" minValue="1191898.8758418746" maxValue="2500000"/>
    </cacheField>
    <cacheField name="dolanie sobotnie" numFmtId="0">
      <sharedItems containsString="0" containsBlank="1" containsNumber="1" minValue="0" maxValue="500000"/>
    </cacheField>
    <cacheField name="zbiornik wieczorem" numFmtId="0">
      <sharedItems containsString="0" containsBlank="1" containsNumber="1" minValue="1303938.2584261359" maxValue="2500000"/>
    </cacheField>
    <cacheField name="czy odprowadzamy" numFmtId="0">
      <sharedItems containsString="0" containsBlank="1" containsNumber="1" containsInteger="1" minValue="0" maxValue="1"/>
    </cacheField>
    <cacheField name="ile odprowadzamy" numFmtId="0">
      <sharedItems containsString="0" containsBlank="1" containsNumber="1" minValue="0" maxValue="75000" count="4">
        <n v="0"/>
        <n v="36041.471044399776"/>
        <n v="75000"/>
        <m/>
      </sharedItems>
    </cacheField>
    <cacheField name="Miesiące" numFmtId="0" databaseField="0">
      <fieldGroup base="0">
        <rangePr groupBy="months" startDate="2014-05-01T00:00:00" endDate="2014-10-01T00:00:00"/>
        <groupItems count="14">
          <s v="&lt;01.05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0"/>
    <x v="0"/>
    <n v="2500000"/>
    <n v="100000"/>
    <n v="0"/>
    <n v="24000"/>
    <n v="2376000"/>
    <n v="0"/>
    <n v="2376000"/>
    <n v="0"/>
    <x v="0"/>
  </r>
  <r>
    <x v="1"/>
    <n v="1"/>
    <x v="0"/>
    <n v="2376000"/>
    <n v="0"/>
    <n v="71280"/>
    <n v="0"/>
    <n v="2447280"/>
    <n v="0"/>
    <n v="2447280"/>
    <n v="0"/>
    <x v="0"/>
  </r>
  <r>
    <x v="2"/>
    <n v="0"/>
    <x v="1"/>
    <n v="2447280"/>
    <n v="100000"/>
    <n v="0"/>
    <n v="23472.799999999999"/>
    <n v="2323807.2000000002"/>
    <n v="176192.79999999981"/>
    <n v="2500000"/>
    <n v="0"/>
    <x v="0"/>
  </r>
  <r>
    <x v="3"/>
    <n v="0"/>
    <x v="0"/>
    <n v="2500000"/>
    <n v="100000"/>
    <n v="0"/>
    <n v="24000"/>
    <n v="2376000"/>
    <n v="0"/>
    <n v="2376000"/>
    <n v="0"/>
    <x v="0"/>
  </r>
  <r>
    <x v="4"/>
    <n v="0"/>
    <x v="0"/>
    <n v="2376000"/>
    <n v="100000"/>
    <n v="0"/>
    <n v="22760"/>
    <n v="2253240"/>
    <n v="0"/>
    <n v="2253240"/>
    <n v="0"/>
    <x v="0"/>
  </r>
  <r>
    <x v="5"/>
    <n v="1"/>
    <x v="0"/>
    <n v="2253240"/>
    <n v="0"/>
    <n v="67597.2"/>
    <n v="0"/>
    <n v="2320837.2000000002"/>
    <n v="0"/>
    <n v="2320837.2000000002"/>
    <n v="0"/>
    <x v="0"/>
  </r>
  <r>
    <x v="6"/>
    <n v="1"/>
    <x v="0"/>
    <n v="2320837.2000000002"/>
    <n v="0"/>
    <n v="69625.116000000009"/>
    <n v="0"/>
    <n v="2390462.3160000001"/>
    <n v="0"/>
    <n v="2390462.3160000001"/>
    <n v="0"/>
    <x v="0"/>
  </r>
  <r>
    <x v="7"/>
    <n v="1"/>
    <x v="0"/>
    <n v="2390462.3160000001"/>
    <n v="0"/>
    <n v="71713.869479999994"/>
    <n v="0"/>
    <n v="2462176.18548"/>
    <n v="0"/>
    <n v="2462176.18548"/>
    <n v="0"/>
    <x v="0"/>
  </r>
  <r>
    <x v="8"/>
    <n v="1"/>
    <x v="0"/>
    <n v="2462176.18548"/>
    <n v="0"/>
    <n v="73865.285564399994"/>
    <n v="0"/>
    <n v="2500000"/>
    <n v="0"/>
    <n v="2500000"/>
    <n v="1"/>
    <x v="1"/>
  </r>
  <r>
    <x v="9"/>
    <n v="1"/>
    <x v="1"/>
    <n v="2500000"/>
    <n v="0"/>
    <n v="75000"/>
    <n v="0"/>
    <n v="2500000"/>
    <n v="0"/>
    <n v="2500000"/>
    <n v="1"/>
    <x v="2"/>
  </r>
  <r>
    <x v="10"/>
    <n v="1"/>
    <x v="0"/>
    <n v="2500000"/>
    <n v="0"/>
    <n v="75000"/>
    <n v="0"/>
    <n v="2500000"/>
    <n v="0"/>
    <n v="2500000"/>
    <n v="1"/>
    <x v="2"/>
  </r>
  <r>
    <x v="11"/>
    <n v="1"/>
    <x v="0"/>
    <n v="2500000"/>
    <n v="0"/>
    <n v="75000"/>
    <n v="0"/>
    <n v="2500000"/>
    <n v="0"/>
    <n v="2500000"/>
    <n v="1"/>
    <x v="2"/>
  </r>
  <r>
    <x v="12"/>
    <n v="1"/>
    <x v="0"/>
    <n v="2500000"/>
    <n v="0"/>
    <n v="75000"/>
    <n v="0"/>
    <n v="2500000"/>
    <n v="0"/>
    <n v="2500000"/>
    <n v="1"/>
    <x v="2"/>
  </r>
  <r>
    <x v="13"/>
    <n v="0"/>
    <x v="0"/>
    <n v="2500000"/>
    <n v="100000"/>
    <n v="0"/>
    <n v="24000"/>
    <n v="2376000"/>
    <n v="0"/>
    <n v="2376000"/>
    <n v="0"/>
    <x v="0"/>
  </r>
  <r>
    <x v="14"/>
    <n v="0"/>
    <x v="0"/>
    <n v="2376000"/>
    <n v="100000"/>
    <n v="0"/>
    <n v="22760"/>
    <n v="2253240"/>
    <n v="0"/>
    <n v="2253240"/>
    <n v="0"/>
    <x v="0"/>
  </r>
  <r>
    <x v="15"/>
    <n v="1"/>
    <x v="0"/>
    <n v="2253240"/>
    <n v="0"/>
    <n v="67597.2"/>
    <n v="0"/>
    <n v="2320837.2000000002"/>
    <n v="0"/>
    <n v="2320837.2000000002"/>
    <n v="0"/>
    <x v="0"/>
  </r>
  <r>
    <x v="16"/>
    <n v="1"/>
    <x v="1"/>
    <n v="2320837.2000000002"/>
    <n v="0"/>
    <n v="69625.116000000009"/>
    <n v="0"/>
    <n v="2390462.3160000001"/>
    <n v="109537.68399999989"/>
    <n v="2500000"/>
    <n v="0"/>
    <x v="0"/>
  </r>
  <r>
    <x v="17"/>
    <n v="1"/>
    <x v="0"/>
    <n v="2500000"/>
    <n v="0"/>
    <n v="75000"/>
    <n v="0"/>
    <n v="2500000"/>
    <n v="0"/>
    <n v="2500000"/>
    <n v="1"/>
    <x v="2"/>
  </r>
  <r>
    <x v="18"/>
    <n v="0"/>
    <x v="0"/>
    <n v="2500000"/>
    <n v="100000"/>
    <n v="0"/>
    <n v="24000"/>
    <n v="2376000"/>
    <n v="0"/>
    <n v="2376000"/>
    <n v="0"/>
    <x v="0"/>
  </r>
  <r>
    <x v="19"/>
    <n v="0"/>
    <x v="0"/>
    <n v="2376000"/>
    <n v="100000"/>
    <n v="0"/>
    <n v="22760"/>
    <n v="2253240"/>
    <n v="0"/>
    <n v="2253240"/>
    <n v="0"/>
    <x v="0"/>
  </r>
  <r>
    <x v="20"/>
    <n v="1"/>
    <x v="0"/>
    <n v="2253240"/>
    <n v="0"/>
    <n v="67597.2"/>
    <n v="0"/>
    <n v="2320837.2000000002"/>
    <n v="0"/>
    <n v="2320837.2000000002"/>
    <n v="0"/>
    <x v="0"/>
  </r>
  <r>
    <x v="21"/>
    <n v="1"/>
    <x v="0"/>
    <n v="2320837.2000000002"/>
    <n v="0"/>
    <n v="69625.116000000009"/>
    <n v="0"/>
    <n v="2390462.3160000001"/>
    <n v="0"/>
    <n v="2390462.3160000001"/>
    <n v="0"/>
    <x v="0"/>
  </r>
  <r>
    <x v="22"/>
    <n v="0"/>
    <x v="0"/>
    <n v="2390462.3160000001"/>
    <n v="100000"/>
    <n v="0"/>
    <n v="22904.623160000003"/>
    <n v="2267557.6928400001"/>
    <n v="0"/>
    <n v="2267557.6928400001"/>
    <n v="0"/>
    <x v="0"/>
  </r>
  <r>
    <x v="23"/>
    <n v="0"/>
    <x v="1"/>
    <n v="2267557.6928400001"/>
    <n v="100000"/>
    <n v="0"/>
    <n v="21675.576928400002"/>
    <n v="2145882.1159116002"/>
    <n v="354117.88408839982"/>
    <n v="2500000"/>
    <n v="0"/>
    <x v="0"/>
  </r>
  <r>
    <x v="24"/>
    <n v="0"/>
    <x v="0"/>
    <n v="2500000"/>
    <n v="100000"/>
    <n v="0"/>
    <n v="24000"/>
    <n v="2376000"/>
    <n v="0"/>
    <n v="2376000"/>
    <n v="0"/>
    <x v="0"/>
  </r>
  <r>
    <x v="25"/>
    <n v="0"/>
    <x v="0"/>
    <n v="2376000"/>
    <n v="100000"/>
    <n v="0"/>
    <n v="22760"/>
    <n v="2253240"/>
    <n v="0"/>
    <n v="2253240"/>
    <n v="0"/>
    <x v="0"/>
  </r>
  <r>
    <x v="26"/>
    <n v="0"/>
    <x v="0"/>
    <n v="2253240"/>
    <n v="100000"/>
    <n v="0"/>
    <n v="21532.400000000001"/>
    <n v="2131707.6"/>
    <n v="0"/>
    <n v="2131707.6"/>
    <n v="0"/>
    <x v="0"/>
  </r>
  <r>
    <x v="27"/>
    <n v="1"/>
    <x v="0"/>
    <n v="2131707.6"/>
    <n v="0"/>
    <n v="63951.228000000003"/>
    <n v="0"/>
    <n v="2195658.8280000002"/>
    <n v="0"/>
    <n v="2195658.8280000002"/>
    <n v="0"/>
    <x v="0"/>
  </r>
  <r>
    <x v="28"/>
    <n v="0"/>
    <x v="0"/>
    <n v="2195658.8280000002"/>
    <n v="100000"/>
    <n v="0"/>
    <n v="20956.588280000004"/>
    <n v="2074702.2397200002"/>
    <n v="0"/>
    <n v="2074702.2397200002"/>
    <n v="0"/>
    <x v="0"/>
  </r>
  <r>
    <x v="29"/>
    <n v="0"/>
    <x v="0"/>
    <n v="2074702.2397200002"/>
    <n v="100000"/>
    <n v="0"/>
    <n v="19747.022397200002"/>
    <n v="1954955.2173228001"/>
    <n v="0"/>
    <n v="1954955.2173228001"/>
    <n v="0"/>
    <x v="0"/>
  </r>
  <r>
    <x v="30"/>
    <n v="0"/>
    <x v="1"/>
    <n v="1954955.2173228001"/>
    <n v="100000"/>
    <n v="0"/>
    <n v="18549.552173227999"/>
    <n v="1836405.6651495721"/>
    <n v="500000"/>
    <n v="2336405.6651495723"/>
    <n v="0"/>
    <x v="0"/>
  </r>
  <r>
    <x v="31"/>
    <n v="0"/>
    <x v="0"/>
    <n v="2336405.6651495723"/>
    <n v="100000"/>
    <n v="0"/>
    <n v="22364.056651495725"/>
    <n v="2214041.6084980764"/>
    <n v="0"/>
    <n v="2214041.6084980764"/>
    <n v="0"/>
    <x v="0"/>
  </r>
  <r>
    <x v="32"/>
    <n v="0"/>
    <x v="0"/>
    <n v="2214041.6084980764"/>
    <n v="100000"/>
    <n v="0"/>
    <n v="21140.416084980763"/>
    <n v="2092901.1924130956"/>
    <n v="0"/>
    <n v="2092901.1924130956"/>
    <n v="0"/>
    <x v="0"/>
  </r>
  <r>
    <x v="33"/>
    <n v="0"/>
    <x v="0"/>
    <n v="2092901.1924130956"/>
    <n v="100000"/>
    <n v="0"/>
    <n v="19929.011924130955"/>
    <n v="1972972.1804889648"/>
    <n v="0"/>
    <n v="1972972.1804889648"/>
    <n v="0"/>
    <x v="0"/>
  </r>
  <r>
    <x v="34"/>
    <n v="1"/>
    <x v="0"/>
    <n v="1972972.1804889648"/>
    <n v="0"/>
    <n v="59189.16541466894"/>
    <n v="0"/>
    <n v="2032161.3459036336"/>
    <n v="0"/>
    <n v="2032161.3459036336"/>
    <n v="0"/>
    <x v="0"/>
  </r>
  <r>
    <x v="35"/>
    <n v="1"/>
    <x v="0"/>
    <n v="2032161.3459036336"/>
    <n v="0"/>
    <n v="60964.840377109009"/>
    <n v="0"/>
    <n v="2093126.1862807428"/>
    <n v="0"/>
    <n v="2093126.1862807428"/>
    <n v="0"/>
    <x v="0"/>
  </r>
  <r>
    <x v="36"/>
    <n v="1"/>
    <x v="0"/>
    <n v="2093126.1862807428"/>
    <n v="0"/>
    <n v="62793.785588422281"/>
    <n v="0"/>
    <n v="2155919.9718691651"/>
    <n v="0"/>
    <n v="2155919.9718691651"/>
    <n v="0"/>
    <x v="0"/>
  </r>
  <r>
    <x v="37"/>
    <n v="1"/>
    <x v="1"/>
    <n v="2155919.9718691651"/>
    <n v="0"/>
    <n v="64677.599156074953"/>
    <n v="0"/>
    <n v="2220597.5710252402"/>
    <n v="279402.42897475976"/>
    <n v="2500000"/>
    <n v="0"/>
    <x v="0"/>
  </r>
  <r>
    <x v="38"/>
    <n v="1"/>
    <x v="0"/>
    <n v="2500000"/>
    <n v="0"/>
    <n v="75000"/>
    <n v="0"/>
    <n v="2500000"/>
    <n v="0"/>
    <n v="2500000"/>
    <n v="1"/>
    <x v="2"/>
  </r>
  <r>
    <x v="39"/>
    <n v="1"/>
    <x v="0"/>
    <n v="2500000"/>
    <n v="0"/>
    <n v="75000"/>
    <n v="0"/>
    <n v="2500000"/>
    <n v="0"/>
    <n v="2500000"/>
    <n v="1"/>
    <x v="2"/>
  </r>
  <r>
    <x v="40"/>
    <n v="1"/>
    <x v="0"/>
    <n v="2500000"/>
    <n v="0"/>
    <n v="75000"/>
    <n v="0"/>
    <n v="2500000"/>
    <n v="0"/>
    <n v="2500000"/>
    <n v="1"/>
    <x v="2"/>
  </r>
  <r>
    <x v="41"/>
    <n v="1"/>
    <x v="0"/>
    <n v="2500000"/>
    <n v="0"/>
    <n v="75000"/>
    <n v="0"/>
    <n v="2500000"/>
    <n v="0"/>
    <n v="2500000"/>
    <n v="1"/>
    <x v="2"/>
  </r>
  <r>
    <x v="42"/>
    <n v="0"/>
    <x v="0"/>
    <n v="2500000"/>
    <n v="100000"/>
    <n v="0"/>
    <n v="24000"/>
    <n v="2376000"/>
    <n v="0"/>
    <n v="2376000"/>
    <n v="0"/>
    <x v="0"/>
  </r>
  <r>
    <x v="43"/>
    <n v="0"/>
    <x v="0"/>
    <n v="2376000"/>
    <n v="100000"/>
    <n v="0"/>
    <n v="22760"/>
    <n v="2253240"/>
    <n v="0"/>
    <n v="2253240"/>
    <n v="0"/>
    <x v="0"/>
  </r>
  <r>
    <x v="44"/>
    <n v="0"/>
    <x v="1"/>
    <n v="2253240"/>
    <n v="100000"/>
    <n v="0"/>
    <n v="21532.400000000001"/>
    <n v="2131707.6"/>
    <n v="368292.39999999991"/>
    <n v="2500000"/>
    <n v="0"/>
    <x v="0"/>
  </r>
  <r>
    <x v="45"/>
    <n v="0"/>
    <x v="0"/>
    <n v="2500000"/>
    <n v="100000"/>
    <n v="0"/>
    <n v="24000"/>
    <n v="2376000"/>
    <n v="0"/>
    <n v="2376000"/>
    <n v="0"/>
    <x v="0"/>
  </r>
  <r>
    <x v="46"/>
    <n v="1"/>
    <x v="0"/>
    <n v="2376000"/>
    <n v="0"/>
    <n v="71280"/>
    <n v="0"/>
    <n v="2447280"/>
    <n v="0"/>
    <n v="2447280"/>
    <n v="0"/>
    <x v="0"/>
  </r>
  <r>
    <x v="47"/>
    <n v="0"/>
    <x v="0"/>
    <n v="2447280"/>
    <n v="100000"/>
    <n v="0"/>
    <n v="23472.799999999999"/>
    <n v="2323807.2000000002"/>
    <n v="0"/>
    <n v="2323807.2000000002"/>
    <n v="0"/>
    <x v="0"/>
  </r>
  <r>
    <x v="48"/>
    <n v="0"/>
    <x v="0"/>
    <n v="2323807.2000000002"/>
    <n v="100000"/>
    <n v="0"/>
    <n v="22238.072000000004"/>
    <n v="2201569.128"/>
    <n v="0"/>
    <n v="2201569.128"/>
    <n v="0"/>
    <x v="0"/>
  </r>
  <r>
    <x v="49"/>
    <n v="0"/>
    <x v="0"/>
    <n v="2201569.128"/>
    <n v="100000"/>
    <n v="0"/>
    <n v="21015.691279999999"/>
    <n v="2080553.4367200001"/>
    <n v="0"/>
    <n v="2080553.4367200001"/>
    <n v="0"/>
    <x v="0"/>
  </r>
  <r>
    <x v="50"/>
    <n v="0"/>
    <x v="0"/>
    <n v="2080553.4367200001"/>
    <n v="100000"/>
    <n v="0"/>
    <n v="19805.534367200002"/>
    <n v="1960747.9023528001"/>
    <n v="0"/>
    <n v="1960747.9023528001"/>
    <n v="0"/>
    <x v="0"/>
  </r>
  <r>
    <x v="51"/>
    <n v="0"/>
    <x v="1"/>
    <n v="1960747.9023528001"/>
    <n v="100000"/>
    <n v="0"/>
    <n v="18607.479023528002"/>
    <n v="1842140.4233292721"/>
    <n v="500000"/>
    <n v="2342140.4233292723"/>
    <n v="0"/>
    <x v="0"/>
  </r>
  <r>
    <x v="52"/>
    <n v="0"/>
    <x v="0"/>
    <n v="2342140.4233292723"/>
    <n v="100000"/>
    <n v="0"/>
    <n v="22421.404233292724"/>
    <n v="2219719.0190959796"/>
    <n v="0"/>
    <n v="2219719.0190959796"/>
    <n v="0"/>
    <x v="0"/>
  </r>
  <r>
    <x v="53"/>
    <n v="0"/>
    <x v="0"/>
    <n v="2219719.0190959796"/>
    <n v="100000"/>
    <n v="0"/>
    <n v="21197.190190959798"/>
    <n v="2098521.8289050199"/>
    <n v="0"/>
    <n v="2098521.8289050199"/>
    <n v="0"/>
    <x v="0"/>
  </r>
  <r>
    <x v="54"/>
    <n v="0"/>
    <x v="0"/>
    <n v="2098521.8289050199"/>
    <n v="100000"/>
    <n v="0"/>
    <n v="19985.218289050201"/>
    <n v="1978536.6106159696"/>
    <n v="0"/>
    <n v="1978536.6106159696"/>
    <n v="0"/>
    <x v="0"/>
  </r>
  <r>
    <x v="55"/>
    <n v="0"/>
    <x v="0"/>
    <n v="1978536.6106159696"/>
    <n v="100000"/>
    <n v="0"/>
    <n v="18785.366106159698"/>
    <n v="1859751.2445098099"/>
    <n v="0"/>
    <n v="1859751.2445098099"/>
    <n v="0"/>
    <x v="0"/>
  </r>
  <r>
    <x v="56"/>
    <n v="1"/>
    <x v="0"/>
    <n v="1859751.2445098099"/>
    <n v="0"/>
    <n v="55792.537335294292"/>
    <n v="0"/>
    <n v="1915543.7818451042"/>
    <n v="0"/>
    <n v="1915543.7818451042"/>
    <n v="0"/>
    <x v="0"/>
  </r>
  <r>
    <x v="57"/>
    <n v="0"/>
    <x v="0"/>
    <n v="1915543.7818451042"/>
    <n v="100000"/>
    <n v="0"/>
    <n v="18155.437818451042"/>
    <n v="1797388.3440266531"/>
    <n v="0"/>
    <n v="1797388.3440266531"/>
    <n v="0"/>
    <x v="0"/>
  </r>
  <r>
    <x v="58"/>
    <n v="1"/>
    <x v="1"/>
    <n v="1797388.3440266531"/>
    <n v="0"/>
    <n v="53921.650320799592"/>
    <n v="0"/>
    <n v="1851309.9943474527"/>
    <n v="500000"/>
    <n v="2351309.9943474527"/>
    <n v="0"/>
    <x v="0"/>
  </r>
  <r>
    <x v="59"/>
    <n v="0"/>
    <x v="0"/>
    <n v="2351309.9943474527"/>
    <n v="100000"/>
    <n v="0"/>
    <n v="22513.099943474528"/>
    <n v="2228796.8944039783"/>
    <n v="0"/>
    <n v="2228796.8944039783"/>
    <n v="0"/>
    <x v="0"/>
  </r>
  <r>
    <x v="60"/>
    <n v="1"/>
    <x v="0"/>
    <n v="2228796.8944039783"/>
    <n v="0"/>
    <n v="66863.906832119348"/>
    <n v="0"/>
    <n v="2295660.8012360977"/>
    <n v="0"/>
    <n v="2295660.8012360977"/>
    <n v="0"/>
    <x v="0"/>
  </r>
  <r>
    <x v="61"/>
    <n v="0"/>
    <x v="0"/>
    <n v="2295660.8012360977"/>
    <n v="100000"/>
    <n v="0"/>
    <n v="21956.608012360979"/>
    <n v="2173704.1932237367"/>
    <n v="0"/>
    <n v="2173704.1932237367"/>
    <n v="0"/>
    <x v="0"/>
  </r>
  <r>
    <x v="62"/>
    <n v="0"/>
    <x v="0"/>
    <n v="2173704.1932237367"/>
    <n v="100000"/>
    <n v="0"/>
    <n v="20737.041932237367"/>
    <n v="2052967.1512914994"/>
    <n v="0"/>
    <n v="2052967.1512914994"/>
    <n v="0"/>
    <x v="0"/>
  </r>
  <r>
    <x v="63"/>
    <n v="0"/>
    <x v="0"/>
    <n v="2052967.1512914994"/>
    <n v="100000"/>
    <n v="0"/>
    <n v="19529.671512914992"/>
    <n v="1933437.4797785843"/>
    <n v="0"/>
    <n v="1933437.4797785843"/>
    <n v="0"/>
    <x v="0"/>
  </r>
  <r>
    <x v="64"/>
    <n v="0"/>
    <x v="0"/>
    <n v="1933437.4797785843"/>
    <n v="100000"/>
    <n v="0"/>
    <n v="18334.374797785844"/>
    <n v="1815103.1049807984"/>
    <n v="0"/>
    <n v="1815103.1049807984"/>
    <n v="0"/>
    <x v="0"/>
  </r>
  <r>
    <x v="65"/>
    <n v="0"/>
    <x v="1"/>
    <n v="1815103.1049807984"/>
    <n v="100000"/>
    <n v="0"/>
    <n v="17151.031049807985"/>
    <n v="1697952.0739309904"/>
    <n v="500000"/>
    <n v="2197952.0739309904"/>
    <n v="0"/>
    <x v="0"/>
  </r>
  <r>
    <x v="66"/>
    <n v="0"/>
    <x v="0"/>
    <n v="2197952.0739309904"/>
    <n v="100000"/>
    <n v="0"/>
    <n v="20979.520739309904"/>
    <n v="2076972.5531916805"/>
    <n v="0"/>
    <n v="2076972.5531916805"/>
    <n v="0"/>
    <x v="0"/>
  </r>
  <r>
    <x v="67"/>
    <n v="0"/>
    <x v="0"/>
    <n v="2076972.5531916805"/>
    <n v="100000"/>
    <n v="0"/>
    <n v="19769.725531916803"/>
    <n v="1957202.8276597636"/>
    <n v="0"/>
    <n v="1957202.8276597636"/>
    <n v="0"/>
    <x v="0"/>
  </r>
  <r>
    <x v="68"/>
    <n v="1"/>
    <x v="0"/>
    <n v="1957202.8276597636"/>
    <n v="0"/>
    <n v="58716.084829792904"/>
    <n v="0"/>
    <n v="2015918.9124895565"/>
    <n v="0"/>
    <n v="2015918.9124895565"/>
    <n v="0"/>
    <x v="0"/>
  </r>
  <r>
    <x v="69"/>
    <n v="1"/>
    <x v="0"/>
    <n v="2015918.9124895565"/>
    <n v="0"/>
    <n v="60477.567374686689"/>
    <n v="0"/>
    <n v="2076396.4798642432"/>
    <n v="0"/>
    <n v="2076396.4798642432"/>
    <n v="0"/>
    <x v="0"/>
  </r>
  <r>
    <x v="70"/>
    <n v="1"/>
    <x v="0"/>
    <n v="2076396.4798642432"/>
    <n v="0"/>
    <n v="62291.894395927295"/>
    <n v="0"/>
    <n v="2138688.3742601704"/>
    <n v="0"/>
    <n v="2138688.3742601704"/>
    <n v="0"/>
    <x v="0"/>
  </r>
  <r>
    <x v="71"/>
    <n v="1"/>
    <x v="0"/>
    <n v="2138688.3742601704"/>
    <n v="0"/>
    <n v="64160.651227805109"/>
    <n v="0"/>
    <n v="2202849.0254879757"/>
    <n v="0"/>
    <n v="2202849.0254879757"/>
    <n v="0"/>
    <x v="0"/>
  </r>
  <r>
    <x v="72"/>
    <n v="1"/>
    <x v="1"/>
    <n v="2202849.0254879757"/>
    <n v="0"/>
    <n v="66085.470764639264"/>
    <n v="0"/>
    <n v="2268934.496252615"/>
    <n v="231065.503747385"/>
    <n v="2500000"/>
    <n v="0"/>
    <x v="0"/>
  </r>
  <r>
    <x v="73"/>
    <n v="0"/>
    <x v="0"/>
    <n v="2500000"/>
    <n v="100000"/>
    <n v="0"/>
    <n v="24000"/>
    <n v="2376000"/>
    <n v="0"/>
    <n v="2376000"/>
    <n v="0"/>
    <x v="0"/>
  </r>
  <r>
    <x v="74"/>
    <n v="0"/>
    <x v="0"/>
    <n v="2376000"/>
    <n v="100000"/>
    <n v="0"/>
    <n v="22760"/>
    <n v="2253240"/>
    <n v="0"/>
    <n v="2253240"/>
    <n v="0"/>
    <x v="0"/>
  </r>
  <r>
    <x v="75"/>
    <n v="0"/>
    <x v="0"/>
    <n v="2253240"/>
    <n v="100000"/>
    <n v="0"/>
    <n v="21532.400000000001"/>
    <n v="2131707.6"/>
    <n v="0"/>
    <n v="2131707.6"/>
    <n v="0"/>
    <x v="0"/>
  </r>
  <r>
    <x v="76"/>
    <n v="1"/>
    <x v="0"/>
    <n v="2131707.6"/>
    <n v="0"/>
    <n v="63951.228000000003"/>
    <n v="0"/>
    <n v="2195658.8280000002"/>
    <n v="0"/>
    <n v="2195658.8280000002"/>
    <n v="0"/>
    <x v="0"/>
  </r>
  <r>
    <x v="77"/>
    <n v="1"/>
    <x v="0"/>
    <n v="2195658.8280000002"/>
    <n v="0"/>
    <n v="65869.764840000003"/>
    <n v="0"/>
    <n v="2261528.5928400001"/>
    <n v="0"/>
    <n v="2261528.5928400001"/>
    <n v="0"/>
    <x v="0"/>
  </r>
  <r>
    <x v="78"/>
    <n v="1"/>
    <x v="0"/>
    <n v="2261528.5928400001"/>
    <n v="0"/>
    <n v="67845.857785200002"/>
    <n v="0"/>
    <n v="2329374.4506251998"/>
    <n v="0"/>
    <n v="2329374.4506251998"/>
    <n v="0"/>
    <x v="0"/>
  </r>
  <r>
    <x v="79"/>
    <n v="1"/>
    <x v="1"/>
    <n v="2329374.4506251998"/>
    <n v="0"/>
    <n v="69881.233518755995"/>
    <n v="0"/>
    <n v="2399255.6841439558"/>
    <n v="100744.31585604418"/>
    <n v="2500000"/>
    <n v="0"/>
    <x v="0"/>
  </r>
  <r>
    <x v="80"/>
    <n v="1"/>
    <x v="0"/>
    <n v="2500000"/>
    <n v="0"/>
    <n v="75000"/>
    <n v="0"/>
    <n v="2500000"/>
    <n v="0"/>
    <n v="2500000"/>
    <n v="1"/>
    <x v="2"/>
  </r>
  <r>
    <x v="81"/>
    <n v="1"/>
    <x v="0"/>
    <n v="2500000"/>
    <n v="0"/>
    <n v="75000"/>
    <n v="0"/>
    <n v="2500000"/>
    <n v="0"/>
    <n v="2500000"/>
    <n v="1"/>
    <x v="2"/>
  </r>
  <r>
    <x v="82"/>
    <n v="0"/>
    <x v="0"/>
    <n v="2500000"/>
    <n v="100000"/>
    <n v="0"/>
    <n v="24000"/>
    <n v="2376000"/>
    <n v="0"/>
    <n v="2376000"/>
    <n v="0"/>
    <x v="0"/>
  </r>
  <r>
    <x v="83"/>
    <n v="0"/>
    <x v="0"/>
    <n v="2376000"/>
    <n v="100000"/>
    <n v="0"/>
    <n v="22760"/>
    <n v="2253240"/>
    <n v="0"/>
    <n v="2253240"/>
    <n v="0"/>
    <x v="0"/>
  </r>
  <r>
    <x v="84"/>
    <n v="0"/>
    <x v="0"/>
    <n v="2253240"/>
    <n v="100000"/>
    <n v="0"/>
    <n v="21532.400000000001"/>
    <n v="2131707.6"/>
    <n v="0"/>
    <n v="2131707.6"/>
    <n v="0"/>
    <x v="0"/>
  </r>
  <r>
    <x v="85"/>
    <n v="0"/>
    <x v="0"/>
    <n v="2131707.6"/>
    <n v="100000"/>
    <n v="0"/>
    <n v="20317.076000000001"/>
    <n v="2011390.5240000002"/>
    <n v="0"/>
    <n v="2011390.5240000002"/>
    <n v="0"/>
    <x v="0"/>
  </r>
  <r>
    <x v="86"/>
    <n v="0"/>
    <x v="1"/>
    <n v="2011390.5240000002"/>
    <n v="100000"/>
    <n v="0"/>
    <n v="19113.905240000004"/>
    <n v="1892276.6187600002"/>
    <n v="500000"/>
    <n v="2392276.61876"/>
    <n v="0"/>
    <x v="0"/>
  </r>
  <r>
    <x v="87"/>
    <n v="0"/>
    <x v="0"/>
    <n v="2392276.61876"/>
    <n v="100000"/>
    <n v="0"/>
    <n v="22922.766187600002"/>
    <n v="2269353.8525724001"/>
    <n v="0"/>
    <n v="2269353.8525724001"/>
    <n v="0"/>
    <x v="0"/>
  </r>
  <r>
    <x v="88"/>
    <n v="1"/>
    <x v="0"/>
    <n v="2269353.8525724001"/>
    <n v="0"/>
    <n v="68080.615577172008"/>
    <n v="0"/>
    <n v="2337434.4681495721"/>
    <n v="0"/>
    <n v="2337434.4681495721"/>
    <n v="0"/>
    <x v="0"/>
  </r>
  <r>
    <x v="89"/>
    <n v="1"/>
    <x v="0"/>
    <n v="2337434.4681495721"/>
    <n v="0"/>
    <n v="70123.034044487169"/>
    <n v="0"/>
    <n v="2407557.5021940591"/>
    <n v="0"/>
    <n v="2407557.5021940591"/>
    <n v="0"/>
    <x v="0"/>
  </r>
  <r>
    <x v="90"/>
    <n v="0"/>
    <x v="0"/>
    <n v="2407557.5021940591"/>
    <n v="100000"/>
    <n v="0"/>
    <n v="23075.575021940593"/>
    <n v="2284481.9271721183"/>
    <n v="0"/>
    <n v="2284481.9271721183"/>
    <n v="0"/>
    <x v="0"/>
  </r>
  <r>
    <x v="91"/>
    <n v="0"/>
    <x v="0"/>
    <n v="2284481.9271721183"/>
    <n v="100000"/>
    <n v="0"/>
    <n v="21844.819271721182"/>
    <n v="2162637.1079003969"/>
    <n v="0"/>
    <n v="2162637.1079003969"/>
    <n v="0"/>
    <x v="0"/>
  </r>
  <r>
    <x v="92"/>
    <n v="0"/>
    <x v="0"/>
    <n v="2162637.1079003969"/>
    <n v="100000"/>
    <n v="0"/>
    <n v="20626.371079003969"/>
    <n v="2042010.736821393"/>
    <n v="0"/>
    <n v="2042010.736821393"/>
    <n v="0"/>
    <x v="0"/>
  </r>
  <r>
    <x v="93"/>
    <n v="0"/>
    <x v="1"/>
    <n v="2042010.736821393"/>
    <n v="100000"/>
    <n v="0"/>
    <n v="19420.107368213932"/>
    <n v="1922590.6294531792"/>
    <n v="500000"/>
    <n v="2422590.6294531794"/>
    <n v="0"/>
    <x v="0"/>
  </r>
  <r>
    <x v="94"/>
    <n v="0"/>
    <x v="0"/>
    <n v="2422590.6294531794"/>
    <n v="100000"/>
    <n v="0"/>
    <n v="23225.906294531796"/>
    <n v="2299364.7231586478"/>
    <n v="0"/>
    <n v="2299364.7231586478"/>
    <n v="0"/>
    <x v="0"/>
  </r>
  <r>
    <x v="95"/>
    <n v="0"/>
    <x v="0"/>
    <n v="2299364.7231586478"/>
    <n v="100000"/>
    <n v="0"/>
    <n v="21993.647231586478"/>
    <n v="2177371.0759270615"/>
    <n v="0"/>
    <n v="2177371.0759270615"/>
    <n v="0"/>
    <x v="0"/>
  </r>
  <r>
    <x v="96"/>
    <n v="1"/>
    <x v="0"/>
    <n v="2177371.0759270615"/>
    <n v="0"/>
    <n v="65321.132277811841"/>
    <n v="0"/>
    <n v="2242692.2082048734"/>
    <n v="0"/>
    <n v="2242692.2082048734"/>
    <n v="0"/>
    <x v="0"/>
  </r>
  <r>
    <x v="97"/>
    <n v="0"/>
    <x v="0"/>
    <n v="2242692.2082048734"/>
    <n v="100000"/>
    <n v="0"/>
    <n v="21426.922082048735"/>
    <n v="2121265.2861228245"/>
    <n v="0"/>
    <n v="2121265.2861228245"/>
    <n v="0"/>
    <x v="0"/>
  </r>
  <r>
    <x v="98"/>
    <n v="1"/>
    <x v="0"/>
    <n v="2121265.2861228245"/>
    <n v="0"/>
    <n v="63637.958583684733"/>
    <n v="0"/>
    <n v="2184903.2447065092"/>
    <n v="0"/>
    <n v="2184903.2447065092"/>
    <n v="0"/>
    <x v="0"/>
  </r>
  <r>
    <x v="99"/>
    <n v="1"/>
    <x v="0"/>
    <n v="2184903.2447065092"/>
    <n v="0"/>
    <n v="65547.097341195273"/>
    <n v="0"/>
    <n v="2250450.3420477044"/>
    <n v="0"/>
    <n v="2250450.3420477044"/>
    <n v="0"/>
    <x v="0"/>
  </r>
  <r>
    <x v="100"/>
    <n v="0"/>
    <x v="1"/>
    <n v="2250450.3420477044"/>
    <n v="100000"/>
    <n v="0"/>
    <n v="21504.503420477045"/>
    <n v="2128945.8386272271"/>
    <n v="371054.16137277288"/>
    <n v="2500000"/>
    <n v="0"/>
    <x v="0"/>
  </r>
  <r>
    <x v="101"/>
    <n v="0"/>
    <x v="0"/>
    <n v="2500000"/>
    <n v="100000"/>
    <n v="0"/>
    <n v="24000"/>
    <n v="2376000"/>
    <n v="0"/>
    <n v="2376000"/>
    <n v="0"/>
    <x v="0"/>
  </r>
  <r>
    <x v="102"/>
    <n v="0"/>
    <x v="0"/>
    <n v="2376000"/>
    <n v="100000"/>
    <n v="0"/>
    <n v="22760"/>
    <n v="2253240"/>
    <n v="0"/>
    <n v="2253240"/>
    <n v="0"/>
    <x v="0"/>
  </r>
  <r>
    <x v="103"/>
    <n v="0"/>
    <x v="0"/>
    <n v="2253240"/>
    <n v="100000"/>
    <n v="0"/>
    <n v="21532.400000000001"/>
    <n v="2131707.6"/>
    <n v="0"/>
    <n v="2131707.6"/>
    <n v="0"/>
    <x v="0"/>
  </r>
  <r>
    <x v="104"/>
    <n v="1"/>
    <x v="0"/>
    <n v="2131707.6"/>
    <n v="0"/>
    <n v="63951.228000000003"/>
    <n v="0"/>
    <n v="2195658.8280000002"/>
    <n v="0"/>
    <n v="2195658.8280000002"/>
    <n v="0"/>
    <x v="0"/>
  </r>
  <r>
    <x v="105"/>
    <n v="0"/>
    <x v="0"/>
    <n v="2195658.8280000002"/>
    <n v="100000"/>
    <n v="0"/>
    <n v="20956.588280000004"/>
    <n v="2074702.2397200002"/>
    <n v="0"/>
    <n v="2074702.2397200002"/>
    <n v="0"/>
    <x v="0"/>
  </r>
  <r>
    <x v="106"/>
    <n v="1"/>
    <x v="0"/>
    <n v="2074702.2397200002"/>
    <n v="0"/>
    <n v="62241.067191600006"/>
    <n v="0"/>
    <n v="2136943.3069116003"/>
    <n v="0"/>
    <n v="2136943.3069116003"/>
    <n v="0"/>
    <x v="0"/>
  </r>
  <r>
    <x v="107"/>
    <n v="1"/>
    <x v="1"/>
    <n v="2136943.3069116003"/>
    <n v="0"/>
    <n v="64108.299207348005"/>
    <n v="0"/>
    <n v="2201051.6061189482"/>
    <n v="298948.3938810518"/>
    <n v="2500000"/>
    <n v="0"/>
    <x v="0"/>
  </r>
  <r>
    <x v="108"/>
    <n v="1"/>
    <x v="0"/>
    <n v="2500000"/>
    <n v="0"/>
    <n v="75000"/>
    <n v="0"/>
    <n v="2500000"/>
    <n v="0"/>
    <n v="2500000"/>
    <n v="1"/>
    <x v="2"/>
  </r>
  <r>
    <x v="109"/>
    <n v="0"/>
    <x v="0"/>
    <n v="2500000"/>
    <n v="100000"/>
    <n v="0"/>
    <n v="24000"/>
    <n v="2376000"/>
    <n v="0"/>
    <n v="2376000"/>
    <n v="0"/>
    <x v="0"/>
  </r>
  <r>
    <x v="110"/>
    <n v="0"/>
    <x v="0"/>
    <n v="2376000"/>
    <n v="100000"/>
    <n v="0"/>
    <n v="22760"/>
    <n v="2253240"/>
    <n v="0"/>
    <n v="2253240"/>
    <n v="0"/>
    <x v="0"/>
  </r>
  <r>
    <x v="111"/>
    <n v="0"/>
    <x v="0"/>
    <n v="2253240"/>
    <n v="100000"/>
    <n v="0"/>
    <n v="21532.400000000001"/>
    <n v="2131707.6"/>
    <n v="0"/>
    <n v="2131707.6"/>
    <n v="0"/>
    <x v="0"/>
  </r>
  <r>
    <x v="112"/>
    <n v="0"/>
    <x v="0"/>
    <n v="2131707.6"/>
    <n v="100000"/>
    <n v="0"/>
    <n v="20317.076000000001"/>
    <n v="2011390.5240000002"/>
    <n v="0"/>
    <n v="2011390.5240000002"/>
    <n v="0"/>
    <x v="0"/>
  </r>
  <r>
    <x v="113"/>
    <n v="0"/>
    <x v="0"/>
    <n v="2011390.5240000002"/>
    <n v="100000"/>
    <n v="0"/>
    <n v="19113.905240000004"/>
    <n v="1892276.6187600002"/>
    <n v="0"/>
    <n v="1892276.6187600002"/>
    <n v="0"/>
    <x v="0"/>
  </r>
  <r>
    <x v="114"/>
    <n v="0"/>
    <x v="1"/>
    <n v="1892276.6187600002"/>
    <n v="100000"/>
    <n v="0"/>
    <n v="17922.766187600002"/>
    <n v="1774353.8525724001"/>
    <n v="500000"/>
    <n v="2274353.8525724001"/>
    <n v="0"/>
    <x v="0"/>
  </r>
  <r>
    <x v="115"/>
    <n v="0"/>
    <x v="0"/>
    <n v="2274353.8525724001"/>
    <n v="100000"/>
    <n v="0"/>
    <n v="21743.538525724001"/>
    <n v="2152610.3140466763"/>
    <n v="0"/>
    <n v="2152610.3140466763"/>
    <n v="0"/>
    <x v="0"/>
  </r>
  <r>
    <x v="116"/>
    <n v="0"/>
    <x v="0"/>
    <n v="2152610.3140466763"/>
    <n v="100000"/>
    <n v="0"/>
    <n v="20526.103140466763"/>
    <n v="2032084.2109062094"/>
    <n v="0"/>
    <n v="2032084.2109062094"/>
    <n v="0"/>
    <x v="0"/>
  </r>
  <r>
    <x v="117"/>
    <n v="0"/>
    <x v="0"/>
    <n v="2032084.2109062094"/>
    <n v="100000"/>
    <n v="0"/>
    <n v="19320.842109062094"/>
    <n v="1912763.3687971474"/>
    <n v="0"/>
    <n v="1912763.3687971474"/>
    <n v="0"/>
    <x v="0"/>
  </r>
  <r>
    <x v="118"/>
    <n v="0"/>
    <x v="0"/>
    <n v="1912763.3687971474"/>
    <n v="100000"/>
    <n v="0"/>
    <n v="18127.633687971476"/>
    <n v="1794635.735109176"/>
    <n v="0"/>
    <n v="1794635.735109176"/>
    <n v="0"/>
    <x v="0"/>
  </r>
  <r>
    <x v="119"/>
    <n v="1"/>
    <x v="0"/>
    <n v="1794635.735109176"/>
    <n v="0"/>
    <n v="53839.072053275282"/>
    <n v="0"/>
    <n v="1848474.8071624513"/>
    <n v="0"/>
    <n v="1848474.8071624513"/>
    <n v="0"/>
    <x v="0"/>
  </r>
  <r>
    <x v="120"/>
    <n v="0"/>
    <x v="0"/>
    <n v="1848474.8071624513"/>
    <n v="100000"/>
    <n v="0"/>
    <n v="17484.748071624512"/>
    <n v="1730990.0590908269"/>
    <n v="0"/>
    <n v="1730990.0590908269"/>
    <n v="0"/>
    <x v="0"/>
  </r>
  <r>
    <x v="121"/>
    <n v="0"/>
    <x v="1"/>
    <n v="1730990.0590908269"/>
    <n v="100000"/>
    <n v="0"/>
    <n v="16309.90059090827"/>
    <n v="1614680.1584999186"/>
    <n v="500000"/>
    <n v="2114680.1584999189"/>
    <n v="0"/>
    <x v="0"/>
  </r>
  <r>
    <x v="122"/>
    <n v="1"/>
    <x v="0"/>
    <n v="2114680.1584999189"/>
    <n v="0"/>
    <n v="63440.404754997566"/>
    <n v="0"/>
    <n v="2178120.5632549166"/>
    <n v="0"/>
    <n v="2178120.5632549166"/>
    <n v="0"/>
    <x v="0"/>
  </r>
  <r>
    <x v="123"/>
    <n v="0"/>
    <x v="0"/>
    <n v="2178120.5632549166"/>
    <n v="100000"/>
    <n v="0"/>
    <n v="20781.205632549165"/>
    <n v="2057339.3576223673"/>
    <n v="0"/>
    <n v="2057339.3576223673"/>
    <n v="0"/>
    <x v="0"/>
  </r>
  <r>
    <x v="124"/>
    <n v="0"/>
    <x v="0"/>
    <n v="2057339.3576223673"/>
    <n v="100000"/>
    <n v="0"/>
    <n v="19573.393576223672"/>
    <n v="1937765.9640461437"/>
    <n v="0"/>
    <n v="1937765.9640461437"/>
    <n v="0"/>
    <x v="0"/>
  </r>
  <r>
    <x v="125"/>
    <n v="0"/>
    <x v="0"/>
    <n v="1937765.9640461437"/>
    <n v="100000"/>
    <n v="0"/>
    <n v="18377.659640461436"/>
    <n v="1819388.3044056823"/>
    <n v="0"/>
    <n v="1819388.3044056823"/>
    <n v="0"/>
    <x v="0"/>
  </r>
  <r>
    <x v="126"/>
    <n v="0"/>
    <x v="0"/>
    <n v="1819388.3044056823"/>
    <n v="100000"/>
    <n v="0"/>
    <n v="17193.883044056824"/>
    <n v="1702194.4213616254"/>
    <n v="0"/>
    <n v="1702194.4213616254"/>
    <n v="0"/>
    <x v="0"/>
  </r>
  <r>
    <x v="127"/>
    <n v="0"/>
    <x v="0"/>
    <n v="1702194.4213616254"/>
    <n v="100000"/>
    <n v="0"/>
    <n v="16021.944213616254"/>
    <n v="1586172.4771480092"/>
    <n v="0"/>
    <n v="1586172.4771480092"/>
    <n v="0"/>
    <x v="0"/>
  </r>
  <r>
    <x v="128"/>
    <n v="0"/>
    <x v="1"/>
    <n v="1586172.4771480092"/>
    <n v="100000"/>
    <n v="0"/>
    <n v="14861.724771480092"/>
    <n v="1471310.7523765292"/>
    <n v="500000"/>
    <n v="1971310.7523765292"/>
    <n v="0"/>
    <x v="0"/>
  </r>
  <r>
    <x v="129"/>
    <n v="0"/>
    <x v="0"/>
    <n v="1971310.7523765292"/>
    <n v="100000"/>
    <n v="0"/>
    <n v="18713.107523765291"/>
    <n v="1852597.644852764"/>
    <n v="0"/>
    <n v="1852597.644852764"/>
    <n v="0"/>
    <x v="0"/>
  </r>
  <r>
    <x v="130"/>
    <n v="1"/>
    <x v="0"/>
    <n v="1852597.644852764"/>
    <n v="0"/>
    <n v="55577.929345582917"/>
    <n v="0"/>
    <n v="1908175.5741983468"/>
    <n v="0"/>
    <n v="1908175.5741983468"/>
    <n v="0"/>
    <x v="0"/>
  </r>
  <r>
    <x v="131"/>
    <n v="0"/>
    <x v="0"/>
    <n v="1908175.5741983468"/>
    <n v="100000"/>
    <n v="0"/>
    <n v="18081.75574198347"/>
    <n v="1790093.8184563634"/>
    <n v="0"/>
    <n v="1790093.8184563634"/>
    <n v="0"/>
    <x v="0"/>
  </r>
  <r>
    <x v="132"/>
    <n v="0"/>
    <x v="0"/>
    <n v="1790093.8184563634"/>
    <n v="100000"/>
    <n v="0"/>
    <n v="16900.938184563634"/>
    <n v="1673192.8802717999"/>
    <n v="0"/>
    <n v="1673192.8802717999"/>
    <n v="0"/>
    <x v="0"/>
  </r>
  <r>
    <x v="133"/>
    <n v="0"/>
    <x v="0"/>
    <n v="1673192.8802717999"/>
    <n v="100000"/>
    <n v="0"/>
    <n v="15731.928802717999"/>
    <n v="1557460.9514690819"/>
    <n v="0"/>
    <n v="1557460.9514690819"/>
    <n v="0"/>
    <x v="0"/>
  </r>
  <r>
    <x v="134"/>
    <n v="0"/>
    <x v="0"/>
    <n v="1557460.9514690819"/>
    <n v="100000"/>
    <n v="0"/>
    <n v="14574.609514690819"/>
    <n v="1442886.341954391"/>
    <n v="0"/>
    <n v="1442886.341954391"/>
    <n v="0"/>
    <x v="0"/>
  </r>
  <r>
    <x v="135"/>
    <n v="0"/>
    <x v="1"/>
    <n v="1442886.341954391"/>
    <n v="100000"/>
    <n v="0"/>
    <n v="13428.86341954391"/>
    <n v="1329457.478534847"/>
    <n v="500000"/>
    <n v="1829457.478534847"/>
    <n v="0"/>
    <x v="0"/>
  </r>
  <r>
    <x v="136"/>
    <n v="0"/>
    <x v="0"/>
    <n v="1829457.478534847"/>
    <n v="100000"/>
    <n v="0"/>
    <n v="17294.574785348472"/>
    <n v="1712162.9037494985"/>
    <n v="0"/>
    <n v="1712162.9037494985"/>
    <n v="0"/>
    <x v="0"/>
  </r>
  <r>
    <x v="137"/>
    <n v="1"/>
    <x v="0"/>
    <n v="1712162.9037494985"/>
    <n v="0"/>
    <n v="51364.887112484954"/>
    <n v="0"/>
    <n v="1763527.7908619836"/>
    <n v="0"/>
    <n v="1763527.7908619836"/>
    <n v="0"/>
    <x v="0"/>
  </r>
  <r>
    <x v="138"/>
    <n v="0"/>
    <x v="0"/>
    <n v="1763527.7908619836"/>
    <n v="100000"/>
    <n v="0"/>
    <n v="16635.277908619835"/>
    <n v="1646892.5129533638"/>
    <n v="0"/>
    <n v="1646892.5129533638"/>
    <n v="0"/>
    <x v="0"/>
  </r>
  <r>
    <x v="139"/>
    <n v="0"/>
    <x v="0"/>
    <n v="1646892.5129533638"/>
    <n v="100000"/>
    <n v="0"/>
    <n v="15468.925129533638"/>
    <n v="1531423.5878238301"/>
    <n v="0"/>
    <n v="1531423.5878238301"/>
    <n v="0"/>
    <x v="0"/>
  </r>
  <r>
    <x v="140"/>
    <n v="0"/>
    <x v="0"/>
    <n v="1531423.5878238301"/>
    <n v="100000"/>
    <n v="0"/>
    <n v="14314.235878238302"/>
    <n v="1417109.3519455919"/>
    <n v="0"/>
    <n v="1417109.3519455919"/>
    <n v="0"/>
    <x v="0"/>
  </r>
  <r>
    <x v="141"/>
    <n v="0"/>
    <x v="0"/>
    <n v="1417109.3519455919"/>
    <n v="100000"/>
    <n v="0"/>
    <n v="13171.093519455919"/>
    <n v="1303938.2584261359"/>
    <n v="0"/>
    <n v="1303938.2584261359"/>
    <n v="0"/>
    <x v="0"/>
  </r>
  <r>
    <x v="142"/>
    <n v="0"/>
    <x v="1"/>
    <n v="1303938.2584261359"/>
    <n v="100000"/>
    <n v="0"/>
    <n v="12039.382584261359"/>
    <n v="1191898.8758418746"/>
    <n v="500000"/>
    <n v="1691898.8758418746"/>
    <n v="0"/>
    <x v="0"/>
  </r>
  <r>
    <x v="143"/>
    <n v="0"/>
    <x v="0"/>
    <n v="1691898.8758418746"/>
    <n v="100000"/>
    <n v="0"/>
    <n v="15918.988758418747"/>
    <n v="1575979.8870834559"/>
    <n v="0"/>
    <n v="1575979.8870834559"/>
    <n v="0"/>
    <x v="3"/>
  </r>
  <r>
    <x v="144"/>
    <n v="0"/>
    <x v="0"/>
    <n v="1575979.8870834559"/>
    <n v="100000"/>
    <n v="0"/>
    <n v="14759.79887083456"/>
    <n v="1461220.0882126214"/>
    <n v="0"/>
    <n v="1461220.0882126214"/>
    <n v="0"/>
    <x v="3"/>
  </r>
  <r>
    <x v="145"/>
    <n v="1"/>
    <x v="0"/>
    <n v="1461220.0882126214"/>
    <n v="0"/>
    <n v="43836.60264637864"/>
    <n v="0"/>
    <n v="1505056.690859"/>
    <n v="0"/>
    <n v="1505056.690859"/>
    <n v="0"/>
    <x v="3"/>
  </r>
  <r>
    <x v="146"/>
    <n v="0"/>
    <x v="0"/>
    <n v="1505056.690859"/>
    <n v="100000"/>
    <n v="0"/>
    <n v="14050.566908590001"/>
    <n v="1391006.1239504099"/>
    <n v="0"/>
    <n v="1391006.1239504099"/>
    <n v="0"/>
    <x v="3"/>
  </r>
  <r>
    <x v="147"/>
    <n v="1"/>
    <x v="0"/>
    <n v="1391006.1239504099"/>
    <n v="0"/>
    <n v="41730.183718512293"/>
    <n v="0"/>
    <n v="1432736.3076689222"/>
    <n v="0"/>
    <n v="1432736.3076689222"/>
    <n v="0"/>
    <x v="3"/>
  </r>
  <r>
    <x v="148"/>
    <n v="0"/>
    <x v="0"/>
    <n v="1432736.3076689222"/>
    <n v="100000"/>
    <n v="0"/>
    <n v="13327.363076689222"/>
    <n v="1319408.944592233"/>
    <n v="0"/>
    <n v="1319408.944592233"/>
    <n v="0"/>
    <x v="3"/>
  </r>
  <r>
    <x v="149"/>
    <n v="0"/>
    <x v="1"/>
    <n v="1319408.944592233"/>
    <n v="100000"/>
    <n v="0"/>
    <n v="12194.089445922331"/>
    <n v="1207214.8551463108"/>
    <n v="500000"/>
    <n v="1707214.8551463108"/>
    <n v="0"/>
    <x v="3"/>
  </r>
  <r>
    <x v="150"/>
    <n v="0"/>
    <x v="0"/>
    <n v="1707214.8551463108"/>
    <n v="100000"/>
    <n v="0"/>
    <n v="16072.148551463108"/>
    <n v="1591142.7065948476"/>
    <n v="0"/>
    <n v="1591142.7065948476"/>
    <n v="0"/>
    <x v="3"/>
  </r>
  <r>
    <x v="151"/>
    <n v="1"/>
    <x v="0"/>
    <n v="1591142.7065948476"/>
    <n v="0"/>
    <n v="47734.281197845427"/>
    <n v="0"/>
    <n v="1638876.9877926931"/>
    <n v="0"/>
    <n v="1638876.9877926931"/>
    <n v="0"/>
    <x v="3"/>
  </r>
  <r>
    <x v="152"/>
    <n v="1"/>
    <x v="0"/>
    <n v="1638876.9877926931"/>
    <n v="0"/>
    <n v="49166.309633780787"/>
    <n v="0"/>
    <n v="1688043.2974264738"/>
    <n v="0"/>
    <n v="1688043.2974264738"/>
    <n v="0"/>
    <x v="3"/>
  </r>
  <r>
    <x v="153"/>
    <m/>
    <x v="2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BDB7-0161-4CD0-9126-0944E9E02CD1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6" firstHeaderRow="0" firstDataRow="1" firstDataCol="1" rowPageCount="1" colPageCount="1"/>
  <pivotFields count="13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3">
    <i>
      <x v="124"/>
    </i>
    <i>
      <x v="131"/>
    </i>
    <i>
      <x v="138"/>
    </i>
    <i>
      <x v="145"/>
    </i>
    <i>
      <x v="152"/>
    </i>
    <i>
      <x v="159"/>
    </i>
    <i>
      <x v="166"/>
    </i>
    <i>
      <x v="173"/>
    </i>
    <i>
      <x v="180"/>
    </i>
    <i>
      <x v="187"/>
    </i>
    <i>
      <x v="194"/>
    </i>
    <i>
      <x v="201"/>
    </i>
    <i>
      <x v="208"/>
    </i>
    <i>
      <x v="215"/>
    </i>
    <i>
      <x v="222"/>
    </i>
    <i>
      <x v="229"/>
    </i>
    <i>
      <x v="236"/>
    </i>
    <i>
      <x v="243"/>
    </i>
    <i>
      <x v="250"/>
    </i>
    <i>
      <x v="257"/>
    </i>
    <i>
      <x v="264"/>
    </i>
    <i>
      <x v="271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a z ile odprowadzamy" fld="11" baseField="0" baseItem="0"/>
    <dataField name="Suma z dolanie sobotni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C25C0B-E90F-466B-8787-F7A07DF2C8F3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opady 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C6978E6-E162-4F8D-8A86-B8BB20D6E7DB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opady 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81B05-2FE4-448A-BBD0-E642F16E995A}" name="deszcz" displayName="deszcz" ref="A1:B154" tableType="queryTable" totalsRowShown="0">
  <autoFilter ref="A1:B154" xr:uid="{0C181B05-2FE4-448A-BBD0-E642F16E995A}"/>
  <tableColumns count="2">
    <tableColumn id="1" xr3:uid="{7397D3C9-F6B7-4A97-A484-8D1281D3E321}" uniqueName="1" name="data" queryTableFieldId="1" dataDxfId="2"/>
    <tableColumn id="2" xr3:uid="{30D7841C-111F-4FF6-9A47-C73CC916585A}" uniqueName="2" name="opady 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198D80-C6D8-406E-B6F7-EE11667F8574}" name="deszcz4" displayName="deszcz4" ref="A1:B154" tableType="queryTable" totalsRowShown="0">
  <autoFilter ref="A1:B154" xr:uid="{B4198D80-C6D8-406E-B6F7-EE11667F8574}"/>
  <tableColumns count="2">
    <tableColumn id="1" xr3:uid="{086AAF17-68B2-4047-BE26-BF2687DAED0A}" uniqueName="1" name="data" queryTableFieldId="1" dataDxfId="1"/>
    <tableColumn id="2" xr3:uid="{F9BBC176-1545-4C9A-A9E4-A0EF893F265B}" uniqueName="2" name="opady 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CF4D-6EC5-4C2E-950B-B0A93DBA8E8F}">
  <dimension ref="A1:J154"/>
  <sheetViews>
    <sheetView workbookViewId="0">
      <selection sqref="A1:J1048576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2.5703125" bestFit="1" customWidth="1"/>
    <col min="6" max="6" width="22.5703125" bestFit="1" customWidth="1"/>
    <col min="7" max="7" width="10.42578125" bestFit="1" customWidth="1"/>
    <col min="8" max="8" width="32" bestFit="1" customWidth="1"/>
    <col min="9" max="10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</row>
    <row r="2" spans="1:10" x14ac:dyDescent="0.25">
      <c r="A2" s="1">
        <v>41760</v>
      </c>
      <c r="B2">
        <v>0</v>
      </c>
      <c r="C2">
        <f>IF(WEEKDAY(deszcz[[#This Row],[data]],2)=6,1,0)</f>
        <v>0</v>
      </c>
      <c r="D2">
        <v>2500000</v>
      </c>
      <c r="E2">
        <f>IF(deszcz[[#This Row],[opady ]]=0,50000*2,0)</f>
        <v>100000</v>
      </c>
      <c r="F2">
        <f>IF(deszcz[[#This Row],[opady ]],0.03*D2,0)</f>
        <v>0</v>
      </c>
      <c r="G2">
        <f>IF(deszcz[[#This Row],[opady ]]=0,0.01*(D2-E2),0)</f>
        <v>24000</v>
      </c>
      <c r="H2">
        <f>IF(D2-E2+F2-G2&gt;2500000,2500000,D2-E2+F2-G2)</f>
        <v>2376000</v>
      </c>
      <c r="I2">
        <f>IF(C2,IF(H2+500000&gt;2500000,2500000-H2,500000),0)</f>
        <v>0</v>
      </c>
      <c r="J2">
        <f>H2+I2</f>
        <v>2376000</v>
      </c>
    </row>
    <row r="3" spans="1:10" x14ac:dyDescent="0.25">
      <c r="A3" s="1">
        <v>41761</v>
      </c>
      <c r="B3">
        <v>1</v>
      </c>
      <c r="C3">
        <f>IF(WEEKDAY(deszcz[[#This Row],[data]],2)=6,1,0)</f>
        <v>0</v>
      </c>
      <c r="D3">
        <f>J2</f>
        <v>2376000</v>
      </c>
      <c r="E3">
        <f>IF(deszcz[[#This Row],[opady ]]=0,50000*2,0)</f>
        <v>0</v>
      </c>
      <c r="F3">
        <f>IF(deszcz[[#This Row],[opady ]],0.03*D3,0)</f>
        <v>71280</v>
      </c>
      <c r="G3">
        <f>IF(deszcz[[#This Row],[opady ]]=0,0.01*(D3-E3),0)</f>
        <v>0</v>
      </c>
      <c r="H3">
        <f t="shared" ref="H3:H66" si="0">IF(D3-E3+F3-G3&gt;2500000,2500000,D3-E3+F3-G3)</f>
        <v>2447280</v>
      </c>
      <c r="I3">
        <f t="shared" ref="I3:I66" si="1">IF(C3,IF(H3+500000&gt;2500000,2500000-H3,500000),0)</f>
        <v>0</v>
      </c>
      <c r="J3">
        <f t="shared" ref="J3:J66" si="2">H3+I3</f>
        <v>2447280</v>
      </c>
    </row>
    <row r="4" spans="1:10" x14ac:dyDescent="0.25">
      <c r="A4" s="1">
        <v>41762</v>
      </c>
      <c r="B4">
        <v>0</v>
      </c>
      <c r="C4">
        <f>IF(WEEKDAY(deszcz[[#This Row],[data]],2)=6,1,0)</f>
        <v>1</v>
      </c>
      <c r="D4">
        <f t="shared" ref="D4:D67" si="3">J3</f>
        <v>2447280</v>
      </c>
      <c r="E4">
        <f>IF(deszcz[[#This Row],[opady ]]=0,50000*2,0)</f>
        <v>100000</v>
      </c>
      <c r="F4">
        <f>IF(deszcz[[#This Row],[opady ]],0.03*D4,0)</f>
        <v>0</v>
      </c>
      <c r="G4">
        <f>IF(deszcz[[#This Row],[opady ]]=0,0.01*(D4-E4),0)</f>
        <v>23472.799999999999</v>
      </c>
      <c r="H4">
        <f t="shared" si="0"/>
        <v>2323807.2000000002</v>
      </c>
      <c r="I4">
        <f t="shared" si="1"/>
        <v>176192.79999999981</v>
      </c>
      <c r="J4">
        <f t="shared" si="2"/>
        <v>2500000</v>
      </c>
    </row>
    <row r="5" spans="1:10" x14ac:dyDescent="0.25">
      <c r="A5" s="1">
        <v>41763</v>
      </c>
      <c r="B5">
        <v>0</v>
      </c>
      <c r="C5">
        <f>IF(WEEKDAY(deszcz[[#This Row],[data]],2)=6,1,0)</f>
        <v>0</v>
      </c>
      <c r="D5">
        <f t="shared" si="3"/>
        <v>2500000</v>
      </c>
      <c r="E5">
        <f>IF(deszcz[[#This Row],[opady ]]=0,50000*2,0)</f>
        <v>100000</v>
      </c>
      <c r="F5">
        <f>IF(deszcz[[#This Row],[opady ]],0.03*D5,0)</f>
        <v>0</v>
      </c>
      <c r="G5">
        <f>IF(deszcz[[#This Row],[opady ]]=0,0.01*(D5-E5),0)</f>
        <v>24000</v>
      </c>
      <c r="H5">
        <f t="shared" si="0"/>
        <v>2376000</v>
      </c>
      <c r="I5">
        <f t="shared" si="1"/>
        <v>0</v>
      </c>
      <c r="J5">
        <f t="shared" si="2"/>
        <v>2376000</v>
      </c>
    </row>
    <row r="6" spans="1:10" x14ac:dyDescent="0.25">
      <c r="A6" s="1">
        <v>41764</v>
      </c>
      <c r="B6">
        <v>0</v>
      </c>
      <c r="C6">
        <f>IF(WEEKDAY(deszcz[[#This Row],[data]],2)=6,1,0)</f>
        <v>0</v>
      </c>
      <c r="D6">
        <f t="shared" si="3"/>
        <v>2376000</v>
      </c>
      <c r="E6">
        <f>IF(deszcz[[#This Row],[opady ]]=0,50000*2,0)</f>
        <v>100000</v>
      </c>
      <c r="F6">
        <f>IF(deszcz[[#This Row],[opady ]],0.03*D6,0)</f>
        <v>0</v>
      </c>
      <c r="G6">
        <f>IF(deszcz[[#This Row],[opady ]]=0,0.01*(D6-E6),0)</f>
        <v>22760</v>
      </c>
      <c r="H6">
        <f t="shared" si="0"/>
        <v>2253240</v>
      </c>
      <c r="I6">
        <f t="shared" si="1"/>
        <v>0</v>
      </c>
      <c r="J6">
        <f t="shared" si="2"/>
        <v>2253240</v>
      </c>
    </row>
    <row r="7" spans="1:10" x14ac:dyDescent="0.25">
      <c r="A7" s="1">
        <v>41765</v>
      </c>
      <c r="B7">
        <v>1</v>
      </c>
      <c r="C7">
        <f>IF(WEEKDAY(deszcz[[#This Row],[data]],2)=6,1,0)</f>
        <v>0</v>
      </c>
      <c r="D7">
        <f t="shared" si="3"/>
        <v>2253240</v>
      </c>
      <c r="E7">
        <f>IF(deszcz[[#This Row],[opady ]]=0,50000*2,0)</f>
        <v>0</v>
      </c>
      <c r="F7">
        <f>IF(deszcz[[#This Row],[opady ]],0.03*D7,0)</f>
        <v>67597.2</v>
      </c>
      <c r="G7">
        <f>IF(deszcz[[#This Row],[opady ]]=0,0.01*(D7-E7),0)</f>
        <v>0</v>
      </c>
      <c r="H7">
        <f t="shared" si="0"/>
        <v>2320837.2000000002</v>
      </c>
      <c r="I7">
        <f t="shared" si="1"/>
        <v>0</v>
      </c>
      <c r="J7">
        <f t="shared" si="2"/>
        <v>2320837.2000000002</v>
      </c>
    </row>
    <row r="8" spans="1:10" x14ac:dyDescent="0.25">
      <c r="A8" s="1">
        <v>41766</v>
      </c>
      <c r="B8">
        <v>1</v>
      </c>
      <c r="C8">
        <f>IF(WEEKDAY(deszcz[[#This Row],[data]],2)=6,1,0)</f>
        <v>0</v>
      </c>
      <c r="D8">
        <f t="shared" si="3"/>
        <v>2320837.2000000002</v>
      </c>
      <c r="E8">
        <f>IF(deszcz[[#This Row],[opady ]]=0,50000*2,0)</f>
        <v>0</v>
      </c>
      <c r="F8">
        <f>IF(deszcz[[#This Row],[opady ]],0.03*D8,0)</f>
        <v>69625.116000000009</v>
      </c>
      <c r="G8">
        <f>IF(deszcz[[#This Row],[opady ]]=0,0.01*(D8-E8),0)</f>
        <v>0</v>
      </c>
      <c r="H8">
        <f t="shared" si="0"/>
        <v>2390462.3160000001</v>
      </c>
      <c r="I8">
        <f t="shared" si="1"/>
        <v>0</v>
      </c>
      <c r="J8">
        <f t="shared" si="2"/>
        <v>2390462.3160000001</v>
      </c>
    </row>
    <row r="9" spans="1:10" x14ac:dyDescent="0.25">
      <c r="A9" s="1">
        <v>41767</v>
      </c>
      <c r="B9">
        <v>1</v>
      </c>
      <c r="C9">
        <f>IF(WEEKDAY(deszcz[[#This Row],[data]],2)=6,1,0)</f>
        <v>0</v>
      </c>
      <c r="D9">
        <f t="shared" si="3"/>
        <v>2390462.3160000001</v>
      </c>
      <c r="E9">
        <f>IF(deszcz[[#This Row],[opady ]]=0,50000*2,0)</f>
        <v>0</v>
      </c>
      <c r="F9">
        <f>IF(deszcz[[#This Row],[opady ]],0.03*D9,0)</f>
        <v>71713.869479999994</v>
      </c>
      <c r="G9">
        <f>IF(deszcz[[#This Row],[opady ]]=0,0.01*(D9-E9),0)</f>
        <v>0</v>
      </c>
      <c r="H9">
        <f t="shared" si="0"/>
        <v>2462176.18548</v>
      </c>
      <c r="I9">
        <f t="shared" si="1"/>
        <v>0</v>
      </c>
      <c r="J9">
        <f t="shared" si="2"/>
        <v>2462176.18548</v>
      </c>
    </row>
    <row r="10" spans="1:10" x14ac:dyDescent="0.25">
      <c r="A10" s="1">
        <v>41768</v>
      </c>
      <c r="B10">
        <v>1</v>
      </c>
      <c r="C10">
        <f>IF(WEEKDAY(deszcz[[#This Row],[data]],2)=6,1,0)</f>
        <v>0</v>
      </c>
      <c r="D10">
        <f t="shared" si="3"/>
        <v>2462176.18548</v>
      </c>
      <c r="E10">
        <f>IF(deszcz[[#This Row],[opady ]]=0,50000*2,0)</f>
        <v>0</v>
      </c>
      <c r="F10">
        <f>IF(deszcz[[#This Row],[opady ]],0.03*D10,0)</f>
        <v>73865.285564399994</v>
      </c>
      <c r="G10">
        <f>IF(deszcz[[#This Row],[opady ]]=0,0.01*(D10-E10),0)</f>
        <v>0</v>
      </c>
      <c r="H10">
        <f t="shared" si="0"/>
        <v>2500000</v>
      </c>
      <c r="I10">
        <f t="shared" si="1"/>
        <v>0</v>
      </c>
      <c r="J10">
        <f t="shared" si="2"/>
        <v>2500000</v>
      </c>
    </row>
    <row r="11" spans="1:10" x14ac:dyDescent="0.25">
      <c r="A11" s="1">
        <v>41769</v>
      </c>
      <c r="B11">
        <v>1</v>
      </c>
      <c r="C11">
        <f>IF(WEEKDAY(deszcz[[#This Row],[data]],2)=6,1,0)</f>
        <v>1</v>
      </c>
      <c r="D11">
        <f t="shared" si="3"/>
        <v>2500000</v>
      </c>
      <c r="E11">
        <f>IF(deszcz[[#This Row],[opady ]]=0,50000*2,0)</f>
        <v>0</v>
      </c>
      <c r="F11">
        <f>IF(deszcz[[#This Row],[opady ]],0.03*D11,0)</f>
        <v>75000</v>
      </c>
      <c r="G11">
        <f>IF(deszcz[[#This Row],[opady ]]=0,0.01*(D11-E11),0)</f>
        <v>0</v>
      </c>
      <c r="H11">
        <f t="shared" si="0"/>
        <v>2500000</v>
      </c>
      <c r="I11">
        <f t="shared" si="1"/>
        <v>0</v>
      </c>
      <c r="J11">
        <f t="shared" si="2"/>
        <v>2500000</v>
      </c>
    </row>
    <row r="12" spans="1:10" x14ac:dyDescent="0.25">
      <c r="A12" s="1">
        <v>41770</v>
      </c>
      <c r="B12">
        <v>1</v>
      </c>
      <c r="C12">
        <f>IF(WEEKDAY(deszcz[[#This Row],[data]],2)=6,1,0)</f>
        <v>0</v>
      </c>
      <c r="D12">
        <f t="shared" si="3"/>
        <v>2500000</v>
      </c>
      <c r="E12">
        <f>IF(deszcz[[#This Row],[opady ]]=0,50000*2,0)</f>
        <v>0</v>
      </c>
      <c r="F12">
        <f>IF(deszcz[[#This Row],[opady ]],0.03*D12,0)</f>
        <v>75000</v>
      </c>
      <c r="G12">
        <f>IF(deszcz[[#This Row],[opady ]]=0,0.01*(D12-E12),0)</f>
        <v>0</v>
      </c>
      <c r="H12">
        <f t="shared" si="0"/>
        <v>2500000</v>
      </c>
      <c r="I12">
        <f t="shared" si="1"/>
        <v>0</v>
      </c>
      <c r="J12">
        <f t="shared" si="2"/>
        <v>2500000</v>
      </c>
    </row>
    <row r="13" spans="1:10" x14ac:dyDescent="0.25">
      <c r="A13" s="1">
        <v>41771</v>
      </c>
      <c r="B13">
        <v>1</v>
      </c>
      <c r="C13">
        <f>IF(WEEKDAY(deszcz[[#This Row],[data]],2)=6,1,0)</f>
        <v>0</v>
      </c>
      <c r="D13">
        <f t="shared" si="3"/>
        <v>2500000</v>
      </c>
      <c r="E13">
        <f>IF(deszcz[[#This Row],[opady ]]=0,50000*2,0)</f>
        <v>0</v>
      </c>
      <c r="F13">
        <f>IF(deszcz[[#This Row],[opady ]],0.03*D13,0)</f>
        <v>75000</v>
      </c>
      <c r="G13">
        <f>IF(deszcz[[#This Row],[opady ]]=0,0.01*(D13-E13),0)</f>
        <v>0</v>
      </c>
      <c r="H13">
        <f t="shared" si="0"/>
        <v>2500000</v>
      </c>
      <c r="I13">
        <f t="shared" si="1"/>
        <v>0</v>
      </c>
      <c r="J13">
        <f t="shared" si="2"/>
        <v>2500000</v>
      </c>
    </row>
    <row r="14" spans="1:10" x14ac:dyDescent="0.25">
      <c r="A14" s="1">
        <v>41772</v>
      </c>
      <c r="B14">
        <v>1</v>
      </c>
      <c r="C14">
        <f>IF(WEEKDAY(deszcz[[#This Row],[data]],2)=6,1,0)</f>
        <v>0</v>
      </c>
      <c r="D14">
        <f t="shared" si="3"/>
        <v>2500000</v>
      </c>
      <c r="E14">
        <f>IF(deszcz[[#This Row],[opady ]]=0,50000*2,0)</f>
        <v>0</v>
      </c>
      <c r="F14">
        <f>IF(deszcz[[#This Row],[opady ]],0.03*D14,0)</f>
        <v>75000</v>
      </c>
      <c r="G14">
        <f>IF(deszcz[[#This Row],[opady ]]=0,0.01*(D14-E14),0)</f>
        <v>0</v>
      </c>
      <c r="H14">
        <f t="shared" si="0"/>
        <v>2500000</v>
      </c>
      <c r="I14">
        <f t="shared" si="1"/>
        <v>0</v>
      </c>
      <c r="J14">
        <f t="shared" si="2"/>
        <v>2500000</v>
      </c>
    </row>
    <row r="15" spans="1:10" x14ac:dyDescent="0.25">
      <c r="A15" s="1">
        <v>41773</v>
      </c>
      <c r="B15">
        <v>0</v>
      </c>
      <c r="C15">
        <f>IF(WEEKDAY(deszcz[[#This Row],[data]],2)=6,1,0)</f>
        <v>0</v>
      </c>
      <c r="D15">
        <f t="shared" si="3"/>
        <v>2500000</v>
      </c>
      <c r="E15">
        <f>IF(deszcz[[#This Row],[opady ]]=0,50000*2,0)</f>
        <v>100000</v>
      </c>
      <c r="F15">
        <f>IF(deszcz[[#This Row],[opady ]],0.03*D15,0)</f>
        <v>0</v>
      </c>
      <c r="G15">
        <f>IF(deszcz[[#This Row],[opady ]]=0,0.01*(D15-E15),0)</f>
        <v>24000</v>
      </c>
      <c r="H15">
        <f t="shared" si="0"/>
        <v>2376000</v>
      </c>
      <c r="I15">
        <f t="shared" si="1"/>
        <v>0</v>
      </c>
      <c r="J15">
        <f t="shared" si="2"/>
        <v>2376000</v>
      </c>
    </row>
    <row r="16" spans="1:10" x14ac:dyDescent="0.25">
      <c r="A16" s="1">
        <v>41774</v>
      </c>
      <c r="B16">
        <v>0</v>
      </c>
      <c r="C16">
        <f>IF(WEEKDAY(deszcz[[#This Row],[data]],2)=6,1,0)</f>
        <v>0</v>
      </c>
      <c r="D16">
        <f t="shared" si="3"/>
        <v>2376000</v>
      </c>
      <c r="E16">
        <f>IF(deszcz[[#This Row],[opady ]]=0,50000*2,0)</f>
        <v>100000</v>
      </c>
      <c r="F16">
        <f>IF(deszcz[[#This Row],[opady ]],0.03*D16,0)</f>
        <v>0</v>
      </c>
      <c r="G16">
        <f>IF(deszcz[[#This Row],[opady ]]=0,0.01*(D16-E16),0)</f>
        <v>22760</v>
      </c>
      <c r="H16">
        <f t="shared" si="0"/>
        <v>2253240</v>
      </c>
      <c r="I16">
        <f t="shared" si="1"/>
        <v>0</v>
      </c>
      <c r="J16">
        <f t="shared" si="2"/>
        <v>2253240</v>
      </c>
    </row>
    <row r="17" spans="1:10" x14ac:dyDescent="0.25">
      <c r="A17" s="1">
        <v>41775</v>
      </c>
      <c r="B17">
        <v>1</v>
      </c>
      <c r="C17">
        <f>IF(WEEKDAY(deszcz[[#This Row],[data]],2)=6,1,0)</f>
        <v>0</v>
      </c>
      <c r="D17">
        <f t="shared" si="3"/>
        <v>2253240</v>
      </c>
      <c r="E17">
        <f>IF(deszcz[[#This Row],[opady ]]=0,50000*2,0)</f>
        <v>0</v>
      </c>
      <c r="F17">
        <f>IF(deszcz[[#This Row],[opady ]],0.03*D17,0)</f>
        <v>67597.2</v>
      </c>
      <c r="G17">
        <f>IF(deszcz[[#This Row],[opady ]]=0,0.01*(D17-E17),0)</f>
        <v>0</v>
      </c>
      <c r="H17">
        <f t="shared" si="0"/>
        <v>2320837.2000000002</v>
      </c>
      <c r="I17">
        <f t="shared" si="1"/>
        <v>0</v>
      </c>
      <c r="J17">
        <f t="shared" si="2"/>
        <v>2320837.2000000002</v>
      </c>
    </row>
    <row r="18" spans="1:10" x14ac:dyDescent="0.25">
      <c r="A18" s="1">
        <v>41776</v>
      </c>
      <c r="B18">
        <v>1</v>
      </c>
      <c r="C18">
        <f>IF(WEEKDAY(deszcz[[#This Row],[data]],2)=6,1,0)</f>
        <v>1</v>
      </c>
      <c r="D18">
        <f t="shared" si="3"/>
        <v>2320837.2000000002</v>
      </c>
      <c r="E18">
        <f>IF(deszcz[[#This Row],[opady ]]=0,50000*2,0)</f>
        <v>0</v>
      </c>
      <c r="F18">
        <f>IF(deszcz[[#This Row],[opady ]],0.03*D18,0)</f>
        <v>69625.116000000009</v>
      </c>
      <c r="G18">
        <f>IF(deszcz[[#This Row],[opady ]]=0,0.01*(D18-E18),0)</f>
        <v>0</v>
      </c>
      <c r="H18">
        <f t="shared" si="0"/>
        <v>2390462.3160000001</v>
      </c>
      <c r="I18">
        <f t="shared" si="1"/>
        <v>109537.68399999989</v>
      </c>
      <c r="J18">
        <f t="shared" si="2"/>
        <v>2500000</v>
      </c>
    </row>
    <row r="19" spans="1:10" x14ac:dyDescent="0.25">
      <c r="A19" s="1">
        <v>41777</v>
      </c>
      <c r="B19">
        <v>1</v>
      </c>
      <c r="C19">
        <f>IF(WEEKDAY(deszcz[[#This Row],[data]],2)=6,1,0)</f>
        <v>0</v>
      </c>
      <c r="D19">
        <f t="shared" si="3"/>
        <v>2500000</v>
      </c>
      <c r="E19">
        <f>IF(deszcz[[#This Row],[opady ]]=0,50000*2,0)</f>
        <v>0</v>
      </c>
      <c r="F19">
        <f>IF(deszcz[[#This Row],[opady ]],0.03*D19,0)</f>
        <v>75000</v>
      </c>
      <c r="G19">
        <f>IF(deszcz[[#This Row],[opady ]]=0,0.01*(D19-E19),0)</f>
        <v>0</v>
      </c>
      <c r="H19">
        <f t="shared" si="0"/>
        <v>2500000</v>
      </c>
      <c r="I19">
        <f t="shared" si="1"/>
        <v>0</v>
      </c>
      <c r="J19">
        <f t="shared" si="2"/>
        <v>2500000</v>
      </c>
    </row>
    <row r="20" spans="1:10" x14ac:dyDescent="0.25">
      <c r="A20" s="1">
        <v>41778</v>
      </c>
      <c r="B20">
        <v>0</v>
      </c>
      <c r="C20">
        <f>IF(WEEKDAY(deszcz[[#This Row],[data]],2)=6,1,0)</f>
        <v>0</v>
      </c>
      <c r="D20">
        <f t="shared" si="3"/>
        <v>2500000</v>
      </c>
      <c r="E20">
        <f>IF(deszcz[[#This Row],[opady ]]=0,50000*2,0)</f>
        <v>100000</v>
      </c>
      <c r="F20">
        <f>IF(deszcz[[#This Row],[opady ]],0.03*D20,0)</f>
        <v>0</v>
      </c>
      <c r="G20">
        <f>IF(deszcz[[#This Row],[opady ]]=0,0.01*(D20-E20),0)</f>
        <v>24000</v>
      </c>
      <c r="H20">
        <f t="shared" si="0"/>
        <v>2376000</v>
      </c>
      <c r="I20">
        <f t="shared" si="1"/>
        <v>0</v>
      </c>
      <c r="J20">
        <f t="shared" si="2"/>
        <v>2376000</v>
      </c>
    </row>
    <row r="21" spans="1:10" x14ac:dyDescent="0.25">
      <c r="A21" s="1">
        <v>41779</v>
      </c>
      <c r="B21">
        <v>0</v>
      </c>
      <c r="C21">
        <f>IF(WEEKDAY(deszcz[[#This Row],[data]],2)=6,1,0)</f>
        <v>0</v>
      </c>
      <c r="D21">
        <f t="shared" si="3"/>
        <v>2376000</v>
      </c>
      <c r="E21">
        <f>IF(deszcz[[#This Row],[opady ]]=0,50000*2,0)</f>
        <v>100000</v>
      </c>
      <c r="F21">
        <f>IF(deszcz[[#This Row],[opady ]],0.03*D21,0)</f>
        <v>0</v>
      </c>
      <c r="G21">
        <f>IF(deszcz[[#This Row],[opady ]]=0,0.01*(D21-E21),0)</f>
        <v>22760</v>
      </c>
      <c r="H21">
        <f t="shared" si="0"/>
        <v>2253240</v>
      </c>
      <c r="I21">
        <f t="shared" si="1"/>
        <v>0</v>
      </c>
      <c r="J21">
        <f t="shared" si="2"/>
        <v>2253240</v>
      </c>
    </row>
    <row r="22" spans="1:10" x14ac:dyDescent="0.25">
      <c r="A22" s="1">
        <v>41780</v>
      </c>
      <c r="B22">
        <v>1</v>
      </c>
      <c r="C22">
        <f>IF(WEEKDAY(deszcz[[#This Row],[data]],2)=6,1,0)</f>
        <v>0</v>
      </c>
      <c r="D22">
        <f t="shared" si="3"/>
        <v>2253240</v>
      </c>
      <c r="E22">
        <f>IF(deszcz[[#This Row],[opady ]]=0,50000*2,0)</f>
        <v>0</v>
      </c>
      <c r="F22">
        <f>IF(deszcz[[#This Row],[opady ]],0.03*D22,0)</f>
        <v>67597.2</v>
      </c>
      <c r="G22">
        <f>IF(deszcz[[#This Row],[opady ]]=0,0.01*(D22-E22),0)</f>
        <v>0</v>
      </c>
      <c r="H22">
        <f t="shared" si="0"/>
        <v>2320837.2000000002</v>
      </c>
      <c r="I22">
        <f t="shared" si="1"/>
        <v>0</v>
      </c>
      <c r="J22">
        <f t="shared" si="2"/>
        <v>2320837.2000000002</v>
      </c>
    </row>
    <row r="23" spans="1:10" x14ac:dyDescent="0.25">
      <c r="A23" s="1">
        <v>41781</v>
      </c>
      <c r="B23">
        <v>1</v>
      </c>
      <c r="C23">
        <f>IF(WEEKDAY(deszcz[[#This Row],[data]],2)=6,1,0)</f>
        <v>0</v>
      </c>
      <c r="D23">
        <f t="shared" si="3"/>
        <v>2320837.2000000002</v>
      </c>
      <c r="E23">
        <f>IF(deszcz[[#This Row],[opady ]]=0,50000*2,0)</f>
        <v>0</v>
      </c>
      <c r="F23">
        <f>IF(deszcz[[#This Row],[opady ]],0.03*D23,0)</f>
        <v>69625.116000000009</v>
      </c>
      <c r="G23">
        <f>IF(deszcz[[#This Row],[opady ]]=0,0.01*(D23-E23),0)</f>
        <v>0</v>
      </c>
      <c r="H23">
        <f t="shared" si="0"/>
        <v>2390462.3160000001</v>
      </c>
      <c r="I23">
        <f t="shared" si="1"/>
        <v>0</v>
      </c>
      <c r="J23">
        <f t="shared" si="2"/>
        <v>2390462.3160000001</v>
      </c>
    </row>
    <row r="24" spans="1:10" x14ac:dyDescent="0.25">
      <c r="A24" s="1">
        <v>41782</v>
      </c>
      <c r="B24">
        <v>0</v>
      </c>
      <c r="C24">
        <f>IF(WEEKDAY(deszcz[[#This Row],[data]],2)=6,1,0)</f>
        <v>0</v>
      </c>
      <c r="D24">
        <f t="shared" si="3"/>
        <v>2390462.3160000001</v>
      </c>
      <c r="E24">
        <f>IF(deszcz[[#This Row],[opady ]]=0,50000*2,0)</f>
        <v>100000</v>
      </c>
      <c r="F24">
        <f>IF(deszcz[[#This Row],[opady ]],0.03*D24,0)</f>
        <v>0</v>
      </c>
      <c r="G24">
        <f>IF(deszcz[[#This Row],[opady ]]=0,0.01*(D24-E24),0)</f>
        <v>22904.623160000003</v>
      </c>
      <c r="H24">
        <f t="shared" si="0"/>
        <v>2267557.6928400001</v>
      </c>
      <c r="I24">
        <f t="shared" si="1"/>
        <v>0</v>
      </c>
      <c r="J24">
        <f t="shared" si="2"/>
        <v>2267557.6928400001</v>
      </c>
    </row>
    <row r="25" spans="1:10" x14ac:dyDescent="0.25">
      <c r="A25" s="1">
        <v>41783</v>
      </c>
      <c r="B25">
        <v>0</v>
      </c>
      <c r="C25">
        <f>IF(WEEKDAY(deszcz[[#This Row],[data]],2)=6,1,0)</f>
        <v>1</v>
      </c>
      <c r="D25">
        <f t="shared" si="3"/>
        <v>2267557.6928400001</v>
      </c>
      <c r="E25">
        <f>IF(deszcz[[#This Row],[opady ]]=0,50000*2,0)</f>
        <v>100000</v>
      </c>
      <c r="F25">
        <f>IF(deszcz[[#This Row],[opady ]],0.03*D25,0)</f>
        <v>0</v>
      </c>
      <c r="G25">
        <f>IF(deszcz[[#This Row],[opady ]]=0,0.01*(D25-E25),0)</f>
        <v>21675.576928400002</v>
      </c>
      <c r="H25">
        <f t="shared" si="0"/>
        <v>2145882.1159116002</v>
      </c>
      <c r="I25">
        <f t="shared" si="1"/>
        <v>354117.88408839982</v>
      </c>
      <c r="J25">
        <f t="shared" si="2"/>
        <v>2500000</v>
      </c>
    </row>
    <row r="26" spans="1:10" x14ac:dyDescent="0.25">
      <c r="A26" s="1">
        <v>41784</v>
      </c>
      <c r="B26">
        <v>0</v>
      </c>
      <c r="C26">
        <f>IF(WEEKDAY(deszcz[[#This Row],[data]],2)=6,1,0)</f>
        <v>0</v>
      </c>
      <c r="D26">
        <f t="shared" si="3"/>
        <v>2500000</v>
      </c>
      <c r="E26">
        <f>IF(deszcz[[#This Row],[opady ]]=0,50000*2,0)</f>
        <v>100000</v>
      </c>
      <c r="F26">
        <f>IF(deszcz[[#This Row],[opady ]],0.03*D26,0)</f>
        <v>0</v>
      </c>
      <c r="G26">
        <f>IF(deszcz[[#This Row],[opady ]]=0,0.01*(D26-E26),0)</f>
        <v>24000</v>
      </c>
      <c r="H26">
        <f t="shared" si="0"/>
        <v>2376000</v>
      </c>
      <c r="I26">
        <f t="shared" si="1"/>
        <v>0</v>
      </c>
      <c r="J26">
        <f t="shared" si="2"/>
        <v>2376000</v>
      </c>
    </row>
    <row r="27" spans="1:10" x14ac:dyDescent="0.25">
      <c r="A27" s="1">
        <v>41785</v>
      </c>
      <c r="B27">
        <v>0</v>
      </c>
      <c r="C27">
        <f>IF(WEEKDAY(deszcz[[#This Row],[data]],2)=6,1,0)</f>
        <v>0</v>
      </c>
      <c r="D27">
        <f t="shared" si="3"/>
        <v>2376000</v>
      </c>
      <c r="E27">
        <f>IF(deszcz[[#This Row],[opady ]]=0,50000*2,0)</f>
        <v>100000</v>
      </c>
      <c r="F27">
        <f>IF(deszcz[[#This Row],[opady ]],0.03*D27,0)</f>
        <v>0</v>
      </c>
      <c r="G27">
        <f>IF(deszcz[[#This Row],[opady ]]=0,0.01*(D27-E27),0)</f>
        <v>22760</v>
      </c>
      <c r="H27">
        <f t="shared" si="0"/>
        <v>2253240</v>
      </c>
      <c r="I27">
        <f t="shared" si="1"/>
        <v>0</v>
      </c>
      <c r="J27">
        <f t="shared" si="2"/>
        <v>2253240</v>
      </c>
    </row>
    <row r="28" spans="1:10" x14ac:dyDescent="0.25">
      <c r="A28" s="1">
        <v>41786</v>
      </c>
      <c r="B28">
        <v>0</v>
      </c>
      <c r="C28">
        <f>IF(WEEKDAY(deszcz[[#This Row],[data]],2)=6,1,0)</f>
        <v>0</v>
      </c>
      <c r="D28">
        <f t="shared" si="3"/>
        <v>2253240</v>
      </c>
      <c r="E28">
        <f>IF(deszcz[[#This Row],[opady ]]=0,50000*2,0)</f>
        <v>100000</v>
      </c>
      <c r="F28">
        <f>IF(deszcz[[#This Row],[opady ]],0.03*D28,0)</f>
        <v>0</v>
      </c>
      <c r="G28">
        <f>IF(deszcz[[#This Row],[opady ]]=0,0.01*(D28-E28),0)</f>
        <v>21532.400000000001</v>
      </c>
      <c r="H28">
        <f t="shared" si="0"/>
        <v>2131707.6</v>
      </c>
      <c r="I28">
        <f t="shared" si="1"/>
        <v>0</v>
      </c>
      <c r="J28">
        <f t="shared" si="2"/>
        <v>2131707.6</v>
      </c>
    </row>
    <row r="29" spans="1:10" x14ac:dyDescent="0.25">
      <c r="A29" s="1">
        <v>41787</v>
      </c>
      <c r="B29">
        <v>1</v>
      </c>
      <c r="C29">
        <f>IF(WEEKDAY(deszcz[[#This Row],[data]],2)=6,1,0)</f>
        <v>0</v>
      </c>
      <c r="D29">
        <f t="shared" si="3"/>
        <v>2131707.6</v>
      </c>
      <c r="E29">
        <f>IF(deszcz[[#This Row],[opady ]]=0,50000*2,0)</f>
        <v>0</v>
      </c>
      <c r="F29">
        <f>IF(deszcz[[#This Row],[opady ]],0.03*D29,0)</f>
        <v>63951.228000000003</v>
      </c>
      <c r="G29">
        <f>IF(deszcz[[#This Row],[opady ]]=0,0.01*(D29-E29),0)</f>
        <v>0</v>
      </c>
      <c r="H29">
        <f t="shared" si="0"/>
        <v>2195658.8280000002</v>
      </c>
      <c r="I29">
        <f t="shared" si="1"/>
        <v>0</v>
      </c>
      <c r="J29">
        <f t="shared" si="2"/>
        <v>2195658.8280000002</v>
      </c>
    </row>
    <row r="30" spans="1:10" x14ac:dyDescent="0.25">
      <c r="A30" s="1">
        <v>41788</v>
      </c>
      <c r="B30">
        <v>0</v>
      </c>
      <c r="C30">
        <f>IF(WEEKDAY(deszcz[[#This Row],[data]],2)=6,1,0)</f>
        <v>0</v>
      </c>
      <c r="D30">
        <f t="shared" si="3"/>
        <v>2195658.8280000002</v>
      </c>
      <c r="E30">
        <f>IF(deszcz[[#This Row],[opady ]]=0,50000*2,0)</f>
        <v>100000</v>
      </c>
      <c r="F30">
        <f>IF(deszcz[[#This Row],[opady ]],0.03*D30,0)</f>
        <v>0</v>
      </c>
      <c r="G30">
        <f>IF(deszcz[[#This Row],[opady ]]=0,0.01*(D30-E30),0)</f>
        <v>20956.588280000004</v>
      </c>
      <c r="H30">
        <f t="shared" si="0"/>
        <v>2074702.2397200002</v>
      </c>
      <c r="I30">
        <f t="shared" si="1"/>
        <v>0</v>
      </c>
      <c r="J30">
        <f t="shared" si="2"/>
        <v>2074702.2397200002</v>
      </c>
    </row>
    <row r="31" spans="1:10" x14ac:dyDescent="0.25">
      <c r="A31" s="1">
        <v>41789</v>
      </c>
      <c r="B31">
        <v>0</v>
      </c>
      <c r="C31">
        <f>IF(WEEKDAY(deszcz[[#This Row],[data]],2)=6,1,0)</f>
        <v>0</v>
      </c>
      <c r="D31">
        <f t="shared" si="3"/>
        <v>2074702.2397200002</v>
      </c>
      <c r="E31">
        <f>IF(deszcz[[#This Row],[opady ]]=0,50000*2,0)</f>
        <v>100000</v>
      </c>
      <c r="F31">
        <f>IF(deszcz[[#This Row],[opady ]],0.03*D31,0)</f>
        <v>0</v>
      </c>
      <c r="G31">
        <f>IF(deszcz[[#This Row],[opady ]]=0,0.01*(D31-E31),0)</f>
        <v>19747.022397200002</v>
      </c>
      <c r="H31">
        <f t="shared" si="0"/>
        <v>1954955.2173228001</v>
      </c>
      <c r="I31">
        <f t="shared" si="1"/>
        <v>0</v>
      </c>
      <c r="J31">
        <f t="shared" si="2"/>
        <v>1954955.2173228001</v>
      </c>
    </row>
    <row r="32" spans="1:10" x14ac:dyDescent="0.25">
      <c r="A32" s="1">
        <v>41790</v>
      </c>
      <c r="B32">
        <v>0</v>
      </c>
      <c r="C32">
        <f>IF(WEEKDAY(deszcz[[#This Row],[data]],2)=6,1,0)</f>
        <v>1</v>
      </c>
      <c r="D32">
        <f t="shared" si="3"/>
        <v>1954955.2173228001</v>
      </c>
      <c r="E32">
        <f>IF(deszcz[[#This Row],[opady ]]=0,50000*2,0)</f>
        <v>100000</v>
      </c>
      <c r="F32">
        <f>IF(deszcz[[#This Row],[opady ]],0.03*D32,0)</f>
        <v>0</v>
      </c>
      <c r="G32">
        <f>IF(deszcz[[#This Row],[opady ]]=0,0.01*(D32-E32),0)</f>
        <v>18549.552173227999</v>
      </c>
      <c r="H32">
        <f t="shared" si="0"/>
        <v>1836405.6651495721</v>
      </c>
      <c r="I32">
        <f t="shared" si="1"/>
        <v>500000</v>
      </c>
      <c r="J32">
        <f t="shared" si="2"/>
        <v>2336405.6651495723</v>
      </c>
    </row>
    <row r="33" spans="1:10" x14ac:dyDescent="0.25">
      <c r="A33" s="1">
        <v>41791</v>
      </c>
      <c r="B33">
        <v>0</v>
      </c>
      <c r="C33">
        <f>IF(WEEKDAY(deszcz[[#This Row],[data]],2)=6,1,0)</f>
        <v>0</v>
      </c>
      <c r="D33">
        <f t="shared" si="3"/>
        <v>2336405.6651495723</v>
      </c>
      <c r="E33">
        <f>IF(deszcz[[#This Row],[opady ]]=0,50000*2,0)</f>
        <v>100000</v>
      </c>
      <c r="F33">
        <f>IF(deszcz[[#This Row],[opady ]],0.03*D33,0)</f>
        <v>0</v>
      </c>
      <c r="G33">
        <f>IF(deszcz[[#This Row],[opady ]]=0,0.01*(D33-E33),0)</f>
        <v>22364.056651495725</v>
      </c>
      <c r="H33">
        <f t="shared" si="0"/>
        <v>2214041.6084980764</v>
      </c>
      <c r="I33">
        <f t="shared" si="1"/>
        <v>0</v>
      </c>
      <c r="J33">
        <f t="shared" si="2"/>
        <v>2214041.6084980764</v>
      </c>
    </row>
    <row r="34" spans="1:10" x14ac:dyDescent="0.25">
      <c r="A34" s="1">
        <v>41792</v>
      </c>
      <c r="B34">
        <v>0</v>
      </c>
      <c r="C34">
        <f>IF(WEEKDAY(deszcz[[#This Row],[data]],2)=6,1,0)</f>
        <v>0</v>
      </c>
      <c r="D34">
        <f t="shared" si="3"/>
        <v>2214041.6084980764</v>
      </c>
      <c r="E34">
        <f>IF(deszcz[[#This Row],[opady ]]=0,50000*2,0)</f>
        <v>100000</v>
      </c>
      <c r="F34">
        <f>IF(deszcz[[#This Row],[opady ]],0.03*D34,0)</f>
        <v>0</v>
      </c>
      <c r="G34">
        <f>IF(deszcz[[#This Row],[opady ]]=0,0.01*(D34-E34),0)</f>
        <v>21140.416084980763</v>
      </c>
      <c r="H34">
        <f t="shared" si="0"/>
        <v>2092901.1924130956</v>
      </c>
      <c r="I34">
        <f t="shared" si="1"/>
        <v>0</v>
      </c>
      <c r="J34">
        <f t="shared" si="2"/>
        <v>2092901.1924130956</v>
      </c>
    </row>
    <row r="35" spans="1:10" x14ac:dyDescent="0.25">
      <c r="A35" s="1">
        <v>41793</v>
      </c>
      <c r="B35">
        <v>0</v>
      </c>
      <c r="C35">
        <f>IF(WEEKDAY(deszcz[[#This Row],[data]],2)=6,1,0)</f>
        <v>0</v>
      </c>
      <c r="D35">
        <f t="shared" si="3"/>
        <v>2092901.1924130956</v>
      </c>
      <c r="E35">
        <f>IF(deszcz[[#This Row],[opady ]]=0,50000*2,0)</f>
        <v>100000</v>
      </c>
      <c r="F35">
        <f>IF(deszcz[[#This Row],[opady ]],0.03*D35,0)</f>
        <v>0</v>
      </c>
      <c r="G35">
        <f>IF(deszcz[[#This Row],[opady ]]=0,0.01*(D35-E35),0)</f>
        <v>19929.011924130955</v>
      </c>
      <c r="H35">
        <f t="shared" si="0"/>
        <v>1972972.1804889648</v>
      </c>
      <c r="I35">
        <f t="shared" si="1"/>
        <v>0</v>
      </c>
      <c r="J35">
        <f t="shared" si="2"/>
        <v>1972972.1804889648</v>
      </c>
    </row>
    <row r="36" spans="1:10" x14ac:dyDescent="0.25">
      <c r="A36" s="1">
        <v>41794</v>
      </c>
      <c r="B36">
        <v>1</v>
      </c>
      <c r="C36">
        <f>IF(WEEKDAY(deszcz[[#This Row],[data]],2)=6,1,0)</f>
        <v>0</v>
      </c>
      <c r="D36">
        <f t="shared" si="3"/>
        <v>1972972.1804889648</v>
      </c>
      <c r="E36">
        <f>IF(deszcz[[#This Row],[opady ]]=0,50000*2,0)</f>
        <v>0</v>
      </c>
      <c r="F36">
        <f>IF(deszcz[[#This Row],[opady ]],0.03*D36,0)</f>
        <v>59189.16541466894</v>
      </c>
      <c r="G36">
        <f>IF(deszcz[[#This Row],[opady ]]=0,0.01*(D36-E36),0)</f>
        <v>0</v>
      </c>
      <c r="H36">
        <f t="shared" si="0"/>
        <v>2032161.3459036336</v>
      </c>
      <c r="I36">
        <f t="shared" si="1"/>
        <v>0</v>
      </c>
      <c r="J36">
        <f t="shared" si="2"/>
        <v>2032161.3459036336</v>
      </c>
    </row>
    <row r="37" spans="1:10" x14ac:dyDescent="0.25">
      <c r="A37" s="1">
        <v>41795</v>
      </c>
      <c r="B37">
        <v>1</v>
      </c>
      <c r="C37">
        <f>IF(WEEKDAY(deszcz[[#This Row],[data]],2)=6,1,0)</f>
        <v>0</v>
      </c>
      <c r="D37">
        <f t="shared" si="3"/>
        <v>2032161.3459036336</v>
      </c>
      <c r="E37">
        <f>IF(deszcz[[#This Row],[opady ]]=0,50000*2,0)</f>
        <v>0</v>
      </c>
      <c r="F37">
        <f>IF(deszcz[[#This Row],[opady ]],0.03*D37,0)</f>
        <v>60964.840377109009</v>
      </c>
      <c r="G37">
        <f>IF(deszcz[[#This Row],[opady ]]=0,0.01*(D37-E37),0)</f>
        <v>0</v>
      </c>
      <c r="H37">
        <f t="shared" si="0"/>
        <v>2093126.1862807428</v>
      </c>
      <c r="I37">
        <f t="shared" si="1"/>
        <v>0</v>
      </c>
      <c r="J37">
        <f t="shared" si="2"/>
        <v>2093126.1862807428</v>
      </c>
    </row>
    <row r="38" spans="1:10" x14ac:dyDescent="0.25">
      <c r="A38" s="1">
        <v>41796</v>
      </c>
      <c r="B38">
        <v>1</v>
      </c>
      <c r="C38">
        <f>IF(WEEKDAY(deszcz[[#This Row],[data]],2)=6,1,0)</f>
        <v>0</v>
      </c>
      <c r="D38">
        <f t="shared" si="3"/>
        <v>2093126.1862807428</v>
      </c>
      <c r="E38">
        <f>IF(deszcz[[#This Row],[opady ]]=0,50000*2,0)</f>
        <v>0</v>
      </c>
      <c r="F38">
        <f>IF(deszcz[[#This Row],[opady ]],0.03*D38,0)</f>
        <v>62793.785588422281</v>
      </c>
      <c r="G38">
        <f>IF(deszcz[[#This Row],[opady ]]=0,0.01*(D38-E38),0)</f>
        <v>0</v>
      </c>
      <c r="H38">
        <f t="shared" si="0"/>
        <v>2155919.9718691651</v>
      </c>
      <c r="I38">
        <f t="shared" si="1"/>
        <v>0</v>
      </c>
      <c r="J38">
        <f t="shared" si="2"/>
        <v>2155919.9718691651</v>
      </c>
    </row>
    <row r="39" spans="1:10" x14ac:dyDescent="0.25">
      <c r="A39" s="1">
        <v>41797</v>
      </c>
      <c r="B39">
        <v>1</v>
      </c>
      <c r="C39">
        <f>IF(WEEKDAY(deszcz[[#This Row],[data]],2)=6,1,0)</f>
        <v>1</v>
      </c>
      <c r="D39">
        <f t="shared" si="3"/>
        <v>2155919.9718691651</v>
      </c>
      <c r="E39">
        <f>IF(deszcz[[#This Row],[opady ]]=0,50000*2,0)</f>
        <v>0</v>
      </c>
      <c r="F39">
        <f>IF(deszcz[[#This Row],[opady ]],0.03*D39,0)</f>
        <v>64677.599156074953</v>
      </c>
      <c r="G39">
        <f>IF(deszcz[[#This Row],[opady ]]=0,0.01*(D39-E39),0)</f>
        <v>0</v>
      </c>
      <c r="H39">
        <f t="shared" si="0"/>
        <v>2220597.5710252402</v>
      </c>
      <c r="I39">
        <f t="shared" si="1"/>
        <v>279402.42897475976</v>
      </c>
      <c r="J39">
        <f t="shared" si="2"/>
        <v>2500000</v>
      </c>
    </row>
    <row r="40" spans="1:10" x14ac:dyDescent="0.25">
      <c r="A40" s="1">
        <v>41798</v>
      </c>
      <c r="B40">
        <v>1</v>
      </c>
      <c r="C40">
        <f>IF(WEEKDAY(deszcz[[#This Row],[data]],2)=6,1,0)</f>
        <v>0</v>
      </c>
      <c r="D40">
        <f t="shared" si="3"/>
        <v>2500000</v>
      </c>
      <c r="E40">
        <f>IF(deszcz[[#This Row],[opady ]]=0,50000*2,0)</f>
        <v>0</v>
      </c>
      <c r="F40">
        <f>IF(deszcz[[#This Row],[opady ]],0.03*D40,0)</f>
        <v>75000</v>
      </c>
      <c r="G40">
        <f>IF(deszcz[[#This Row],[opady ]]=0,0.01*(D40-E40),0)</f>
        <v>0</v>
      </c>
      <c r="H40">
        <f t="shared" si="0"/>
        <v>2500000</v>
      </c>
      <c r="I40">
        <f t="shared" si="1"/>
        <v>0</v>
      </c>
      <c r="J40">
        <f t="shared" si="2"/>
        <v>2500000</v>
      </c>
    </row>
    <row r="41" spans="1:10" x14ac:dyDescent="0.25">
      <c r="A41" s="1">
        <v>41799</v>
      </c>
      <c r="B41">
        <v>1</v>
      </c>
      <c r="C41">
        <f>IF(WEEKDAY(deszcz[[#This Row],[data]],2)=6,1,0)</f>
        <v>0</v>
      </c>
      <c r="D41">
        <f t="shared" si="3"/>
        <v>2500000</v>
      </c>
      <c r="E41">
        <f>IF(deszcz[[#This Row],[opady ]]=0,50000*2,0)</f>
        <v>0</v>
      </c>
      <c r="F41">
        <f>IF(deszcz[[#This Row],[opady ]],0.03*D41,0)</f>
        <v>75000</v>
      </c>
      <c r="G41">
        <f>IF(deszcz[[#This Row],[opady ]]=0,0.01*(D41-E41),0)</f>
        <v>0</v>
      </c>
      <c r="H41">
        <f t="shared" si="0"/>
        <v>2500000</v>
      </c>
      <c r="I41">
        <f t="shared" si="1"/>
        <v>0</v>
      </c>
      <c r="J41">
        <f t="shared" si="2"/>
        <v>2500000</v>
      </c>
    </row>
    <row r="42" spans="1:10" x14ac:dyDescent="0.25">
      <c r="A42" s="1">
        <v>41800</v>
      </c>
      <c r="B42">
        <v>1</v>
      </c>
      <c r="C42">
        <f>IF(WEEKDAY(deszcz[[#This Row],[data]],2)=6,1,0)</f>
        <v>0</v>
      </c>
      <c r="D42">
        <f t="shared" si="3"/>
        <v>2500000</v>
      </c>
      <c r="E42">
        <f>IF(deszcz[[#This Row],[opady ]]=0,50000*2,0)</f>
        <v>0</v>
      </c>
      <c r="F42">
        <f>IF(deszcz[[#This Row],[opady ]],0.03*D42,0)</f>
        <v>75000</v>
      </c>
      <c r="G42">
        <f>IF(deszcz[[#This Row],[opady ]]=0,0.01*(D42-E42),0)</f>
        <v>0</v>
      </c>
      <c r="H42">
        <f t="shared" si="0"/>
        <v>2500000</v>
      </c>
      <c r="I42">
        <f t="shared" si="1"/>
        <v>0</v>
      </c>
      <c r="J42">
        <f t="shared" si="2"/>
        <v>2500000</v>
      </c>
    </row>
    <row r="43" spans="1:10" x14ac:dyDescent="0.25">
      <c r="A43" s="1">
        <v>41801</v>
      </c>
      <c r="B43">
        <v>1</v>
      </c>
      <c r="C43">
        <f>IF(WEEKDAY(deszcz[[#This Row],[data]],2)=6,1,0)</f>
        <v>0</v>
      </c>
      <c r="D43">
        <f t="shared" si="3"/>
        <v>2500000</v>
      </c>
      <c r="E43">
        <f>IF(deszcz[[#This Row],[opady ]]=0,50000*2,0)</f>
        <v>0</v>
      </c>
      <c r="F43">
        <f>IF(deszcz[[#This Row],[opady ]],0.03*D43,0)</f>
        <v>75000</v>
      </c>
      <c r="G43">
        <f>IF(deszcz[[#This Row],[opady ]]=0,0.01*(D43-E43),0)</f>
        <v>0</v>
      </c>
      <c r="H43">
        <f t="shared" si="0"/>
        <v>2500000</v>
      </c>
      <c r="I43">
        <f t="shared" si="1"/>
        <v>0</v>
      </c>
      <c r="J43">
        <f t="shared" si="2"/>
        <v>2500000</v>
      </c>
    </row>
    <row r="44" spans="1:10" x14ac:dyDescent="0.25">
      <c r="A44" s="1">
        <v>41802</v>
      </c>
      <c r="B44">
        <v>0</v>
      </c>
      <c r="C44">
        <f>IF(WEEKDAY(deszcz[[#This Row],[data]],2)=6,1,0)</f>
        <v>0</v>
      </c>
      <c r="D44">
        <f t="shared" si="3"/>
        <v>2500000</v>
      </c>
      <c r="E44">
        <f>IF(deszcz[[#This Row],[opady ]]=0,50000*2,0)</f>
        <v>100000</v>
      </c>
      <c r="F44">
        <f>IF(deszcz[[#This Row],[opady ]],0.03*D44,0)</f>
        <v>0</v>
      </c>
      <c r="G44">
        <f>IF(deszcz[[#This Row],[opady ]]=0,0.01*(D44-E44),0)</f>
        <v>24000</v>
      </c>
      <c r="H44">
        <f t="shared" si="0"/>
        <v>2376000</v>
      </c>
      <c r="I44">
        <f t="shared" si="1"/>
        <v>0</v>
      </c>
      <c r="J44">
        <f t="shared" si="2"/>
        <v>2376000</v>
      </c>
    </row>
    <row r="45" spans="1:10" x14ac:dyDescent="0.25">
      <c r="A45" s="1">
        <v>41803</v>
      </c>
      <c r="B45">
        <v>0</v>
      </c>
      <c r="C45">
        <f>IF(WEEKDAY(deszcz[[#This Row],[data]],2)=6,1,0)</f>
        <v>0</v>
      </c>
      <c r="D45">
        <f t="shared" si="3"/>
        <v>2376000</v>
      </c>
      <c r="E45">
        <f>IF(deszcz[[#This Row],[opady ]]=0,50000*2,0)</f>
        <v>100000</v>
      </c>
      <c r="F45">
        <f>IF(deszcz[[#This Row],[opady ]],0.03*D45,0)</f>
        <v>0</v>
      </c>
      <c r="G45">
        <f>IF(deszcz[[#This Row],[opady ]]=0,0.01*(D45-E45),0)</f>
        <v>22760</v>
      </c>
      <c r="H45">
        <f t="shared" si="0"/>
        <v>2253240</v>
      </c>
      <c r="I45">
        <f t="shared" si="1"/>
        <v>0</v>
      </c>
      <c r="J45">
        <f t="shared" si="2"/>
        <v>2253240</v>
      </c>
    </row>
    <row r="46" spans="1:10" x14ac:dyDescent="0.25">
      <c r="A46" s="1">
        <v>41804</v>
      </c>
      <c r="B46">
        <v>0</v>
      </c>
      <c r="C46">
        <f>IF(WEEKDAY(deszcz[[#This Row],[data]],2)=6,1,0)</f>
        <v>1</v>
      </c>
      <c r="D46">
        <f t="shared" si="3"/>
        <v>2253240</v>
      </c>
      <c r="E46">
        <f>IF(deszcz[[#This Row],[opady ]]=0,50000*2,0)</f>
        <v>100000</v>
      </c>
      <c r="F46">
        <f>IF(deszcz[[#This Row],[opady ]],0.03*D46,0)</f>
        <v>0</v>
      </c>
      <c r="G46">
        <f>IF(deszcz[[#This Row],[opady ]]=0,0.01*(D46-E46),0)</f>
        <v>21532.400000000001</v>
      </c>
      <c r="H46">
        <f t="shared" si="0"/>
        <v>2131707.6</v>
      </c>
      <c r="I46">
        <f t="shared" si="1"/>
        <v>368292.39999999991</v>
      </c>
      <c r="J46">
        <f t="shared" si="2"/>
        <v>2500000</v>
      </c>
    </row>
    <row r="47" spans="1:10" x14ac:dyDescent="0.25">
      <c r="A47" s="1">
        <v>41805</v>
      </c>
      <c r="B47">
        <v>0</v>
      </c>
      <c r="C47">
        <f>IF(WEEKDAY(deszcz[[#This Row],[data]],2)=6,1,0)</f>
        <v>0</v>
      </c>
      <c r="D47">
        <f t="shared" si="3"/>
        <v>2500000</v>
      </c>
      <c r="E47">
        <f>IF(deszcz[[#This Row],[opady ]]=0,50000*2,0)</f>
        <v>100000</v>
      </c>
      <c r="F47">
        <f>IF(deszcz[[#This Row],[opady ]],0.03*D47,0)</f>
        <v>0</v>
      </c>
      <c r="G47">
        <f>IF(deszcz[[#This Row],[opady ]]=0,0.01*(D47-E47),0)</f>
        <v>24000</v>
      </c>
      <c r="H47">
        <f t="shared" si="0"/>
        <v>2376000</v>
      </c>
      <c r="I47">
        <f t="shared" si="1"/>
        <v>0</v>
      </c>
      <c r="J47">
        <f t="shared" si="2"/>
        <v>2376000</v>
      </c>
    </row>
    <row r="48" spans="1:10" x14ac:dyDescent="0.25">
      <c r="A48" s="1">
        <v>41806</v>
      </c>
      <c r="B48">
        <v>1</v>
      </c>
      <c r="C48">
        <f>IF(WEEKDAY(deszcz[[#This Row],[data]],2)=6,1,0)</f>
        <v>0</v>
      </c>
      <c r="D48">
        <f t="shared" si="3"/>
        <v>2376000</v>
      </c>
      <c r="E48">
        <f>IF(deszcz[[#This Row],[opady ]]=0,50000*2,0)</f>
        <v>0</v>
      </c>
      <c r="F48">
        <f>IF(deszcz[[#This Row],[opady ]],0.03*D48,0)</f>
        <v>71280</v>
      </c>
      <c r="G48">
        <f>IF(deszcz[[#This Row],[opady ]]=0,0.01*(D48-E48),0)</f>
        <v>0</v>
      </c>
      <c r="H48">
        <f t="shared" si="0"/>
        <v>2447280</v>
      </c>
      <c r="I48">
        <f t="shared" si="1"/>
        <v>0</v>
      </c>
      <c r="J48">
        <f t="shared" si="2"/>
        <v>2447280</v>
      </c>
    </row>
    <row r="49" spans="1:10" x14ac:dyDescent="0.25">
      <c r="A49" s="1">
        <v>41807</v>
      </c>
      <c r="B49">
        <v>0</v>
      </c>
      <c r="C49">
        <f>IF(WEEKDAY(deszcz[[#This Row],[data]],2)=6,1,0)</f>
        <v>0</v>
      </c>
      <c r="D49">
        <f t="shared" si="3"/>
        <v>2447280</v>
      </c>
      <c r="E49">
        <f>IF(deszcz[[#This Row],[opady ]]=0,50000*2,0)</f>
        <v>100000</v>
      </c>
      <c r="F49">
        <f>IF(deszcz[[#This Row],[opady ]],0.03*D49,0)</f>
        <v>0</v>
      </c>
      <c r="G49">
        <f>IF(deszcz[[#This Row],[opady ]]=0,0.01*(D49-E49),0)</f>
        <v>23472.799999999999</v>
      </c>
      <c r="H49">
        <f t="shared" si="0"/>
        <v>2323807.2000000002</v>
      </c>
      <c r="I49">
        <f t="shared" si="1"/>
        <v>0</v>
      </c>
      <c r="J49">
        <f t="shared" si="2"/>
        <v>2323807.2000000002</v>
      </c>
    </row>
    <row r="50" spans="1:10" x14ac:dyDescent="0.25">
      <c r="A50" s="1">
        <v>41808</v>
      </c>
      <c r="B50">
        <v>0</v>
      </c>
      <c r="C50">
        <f>IF(WEEKDAY(deszcz[[#This Row],[data]],2)=6,1,0)</f>
        <v>0</v>
      </c>
      <c r="D50">
        <f t="shared" si="3"/>
        <v>2323807.2000000002</v>
      </c>
      <c r="E50">
        <f>IF(deszcz[[#This Row],[opady ]]=0,50000*2,0)</f>
        <v>100000</v>
      </c>
      <c r="F50">
        <f>IF(deszcz[[#This Row],[opady ]],0.03*D50,0)</f>
        <v>0</v>
      </c>
      <c r="G50">
        <f>IF(deszcz[[#This Row],[opady ]]=0,0.01*(D50-E50),0)</f>
        <v>22238.072000000004</v>
      </c>
      <c r="H50">
        <f t="shared" si="0"/>
        <v>2201569.128</v>
      </c>
      <c r="I50">
        <f t="shared" si="1"/>
        <v>0</v>
      </c>
      <c r="J50">
        <f t="shared" si="2"/>
        <v>2201569.128</v>
      </c>
    </row>
    <row r="51" spans="1:10" x14ac:dyDescent="0.25">
      <c r="A51" s="1">
        <v>41809</v>
      </c>
      <c r="B51">
        <v>0</v>
      </c>
      <c r="C51">
        <f>IF(WEEKDAY(deszcz[[#This Row],[data]],2)=6,1,0)</f>
        <v>0</v>
      </c>
      <c r="D51">
        <f t="shared" si="3"/>
        <v>2201569.128</v>
      </c>
      <c r="E51">
        <f>IF(deszcz[[#This Row],[opady ]]=0,50000*2,0)</f>
        <v>100000</v>
      </c>
      <c r="F51">
        <f>IF(deszcz[[#This Row],[opady ]],0.03*D51,0)</f>
        <v>0</v>
      </c>
      <c r="G51">
        <f>IF(deszcz[[#This Row],[opady ]]=0,0.01*(D51-E51),0)</f>
        <v>21015.691279999999</v>
      </c>
      <c r="H51">
        <f t="shared" si="0"/>
        <v>2080553.4367200001</v>
      </c>
      <c r="I51">
        <f t="shared" si="1"/>
        <v>0</v>
      </c>
      <c r="J51">
        <f t="shared" si="2"/>
        <v>2080553.4367200001</v>
      </c>
    </row>
    <row r="52" spans="1:10" x14ac:dyDescent="0.25">
      <c r="A52" s="1">
        <v>41810</v>
      </c>
      <c r="B52">
        <v>0</v>
      </c>
      <c r="C52">
        <f>IF(WEEKDAY(deszcz[[#This Row],[data]],2)=6,1,0)</f>
        <v>0</v>
      </c>
      <c r="D52">
        <f t="shared" si="3"/>
        <v>2080553.4367200001</v>
      </c>
      <c r="E52">
        <f>IF(deszcz[[#This Row],[opady ]]=0,50000*2,0)</f>
        <v>100000</v>
      </c>
      <c r="F52">
        <f>IF(deszcz[[#This Row],[opady ]],0.03*D52,0)</f>
        <v>0</v>
      </c>
      <c r="G52">
        <f>IF(deszcz[[#This Row],[opady ]]=0,0.01*(D52-E52),0)</f>
        <v>19805.534367200002</v>
      </c>
      <c r="H52">
        <f t="shared" si="0"/>
        <v>1960747.9023528001</v>
      </c>
      <c r="I52">
        <f t="shared" si="1"/>
        <v>0</v>
      </c>
      <c r="J52">
        <f t="shared" si="2"/>
        <v>1960747.9023528001</v>
      </c>
    </row>
    <row r="53" spans="1:10" x14ac:dyDescent="0.25">
      <c r="A53" s="1">
        <v>41811</v>
      </c>
      <c r="B53">
        <v>0</v>
      </c>
      <c r="C53">
        <f>IF(WEEKDAY(deszcz[[#This Row],[data]],2)=6,1,0)</f>
        <v>1</v>
      </c>
      <c r="D53">
        <f t="shared" si="3"/>
        <v>1960747.9023528001</v>
      </c>
      <c r="E53">
        <f>IF(deszcz[[#This Row],[opady ]]=0,50000*2,0)</f>
        <v>100000</v>
      </c>
      <c r="F53">
        <f>IF(deszcz[[#This Row],[opady ]],0.03*D53,0)</f>
        <v>0</v>
      </c>
      <c r="G53">
        <f>IF(deszcz[[#This Row],[opady ]]=0,0.01*(D53-E53),0)</f>
        <v>18607.479023528002</v>
      </c>
      <c r="H53">
        <f t="shared" si="0"/>
        <v>1842140.4233292721</v>
      </c>
      <c r="I53">
        <f t="shared" si="1"/>
        <v>500000</v>
      </c>
      <c r="J53">
        <f t="shared" si="2"/>
        <v>2342140.4233292723</v>
      </c>
    </row>
    <row r="54" spans="1:10" x14ac:dyDescent="0.25">
      <c r="A54" s="1">
        <v>41812</v>
      </c>
      <c r="B54">
        <v>0</v>
      </c>
      <c r="C54">
        <f>IF(WEEKDAY(deszcz[[#This Row],[data]],2)=6,1,0)</f>
        <v>0</v>
      </c>
      <c r="D54">
        <f t="shared" si="3"/>
        <v>2342140.4233292723</v>
      </c>
      <c r="E54">
        <f>IF(deszcz[[#This Row],[opady ]]=0,50000*2,0)</f>
        <v>100000</v>
      </c>
      <c r="F54">
        <f>IF(deszcz[[#This Row],[opady ]],0.03*D54,0)</f>
        <v>0</v>
      </c>
      <c r="G54">
        <f>IF(deszcz[[#This Row],[opady ]]=0,0.01*(D54-E54),0)</f>
        <v>22421.404233292724</v>
      </c>
      <c r="H54">
        <f t="shared" si="0"/>
        <v>2219719.0190959796</v>
      </c>
      <c r="I54">
        <f t="shared" si="1"/>
        <v>0</v>
      </c>
      <c r="J54">
        <f t="shared" si="2"/>
        <v>2219719.0190959796</v>
      </c>
    </row>
    <row r="55" spans="1:10" x14ac:dyDescent="0.25">
      <c r="A55" s="1">
        <v>41813</v>
      </c>
      <c r="B55">
        <v>0</v>
      </c>
      <c r="C55">
        <f>IF(WEEKDAY(deszcz[[#This Row],[data]],2)=6,1,0)</f>
        <v>0</v>
      </c>
      <c r="D55">
        <f t="shared" si="3"/>
        <v>2219719.0190959796</v>
      </c>
      <c r="E55">
        <f>IF(deszcz[[#This Row],[opady ]]=0,50000*2,0)</f>
        <v>100000</v>
      </c>
      <c r="F55">
        <f>IF(deszcz[[#This Row],[opady ]],0.03*D55,0)</f>
        <v>0</v>
      </c>
      <c r="G55">
        <f>IF(deszcz[[#This Row],[opady ]]=0,0.01*(D55-E55),0)</f>
        <v>21197.190190959798</v>
      </c>
      <c r="H55">
        <f t="shared" si="0"/>
        <v>2098521.8289050199</v>
      </c>
      <c r="I55">
        <f t="shared" si="1"/>
        <v>0</v>
      </c>
      <c r="J55">
        <f t="shared" si="2"/>
        <v>2098521.8289050199</v>
      </c>
    </row>
    <row r="56" spans="1:10" x14ac:dyDescent="0.25">
      <c r="A56" s="1">
        <v>41814</v>
      </c>
      <c r="B56">
        <v>0</v>
      </c>
      <c r="C56">
        <f>IF(WEEKDAY(deszcz[[#This Row],[data]],2)=6,1,0)</f>
        <v>0</v>
      </c>
      <c r="D56">
        <f t="shared" si="3"/>
        <v>2098521.8289050199</v>
      </c>
      <c r="E56">
        <f>IF(deszcz[[#This Row],[opady ]]=0,50000*2,0)</f>
        <v>100000</v>
      </c>
      <c r="F56">
        <f>IF(deszcz[[#This Row],[opady ]],0.03*D56,0)</f>
        <v>0</v>
      </c>
      <c r="G56">
        <f>IF(deszcz[[#This Row],[opady ]]=0,0.01*(D56-E56),0)</f>
        <v>19985.218289050201</v>
      </c>
      <c r="H56">
        <f t="shared" si="0"/>
        <v>1978536.6106159696</v>
      </c>
      <c r="I56">
        <f t="shared" si="1"/>
        <v>0</v>
      </c>
      <c r="J56">
        <f t="shared" si="2"/>
        <v>1978536.6106159696</v>
      </c>
    </row>
    <row r="57" spans="1:10" x14ac:dyDescent="0.25">
      <c r="A57" s="1">
        <v>41815</v>
      </c>
      <c r="B57">
        <v>0</v>
      </c>
      <c r="C57">
        <f>IF(WEEKDAY(deszcz[[#This Row],[data]],2)=6,1,0)</f>
        <v>0</v>
      </c>
      <c r="D57">
        <f t="shared" si="3"/>
        <v>1978536.6106159696</v>
      </c>
      <c r="E57">
        <f>IF(deszcz[[#This Row],[opady ]]=0,50000*2,0)</f>
        <v>100000</v>
      </c>
      <c r="F57">
        <f>IF(deszcz[[#This Row],[opady ]],0.03*D57,0)</f>
        <v>0</v>
      </c>
      <c r="G57">
        <f>IF(deszcz[[#This Row],[opady ]]=0,0.01*(D57-E57),0)</f>
        <v>18785.366106159698</v>
      </c>
      <c r="H57">
        <f t="shared" si="0"/>
        <v>1859751.2445098099</v>
      </c>
      <c r="I57">
        <f t="shared" si="1"/>
        <v>0</v>
      </c>
      <c r="J57">
        <f t="shared" si="2"/>
        <v>1859751.2445098099</v>
      </c>
    </row>
    <row r="58" spans="1:10" x14ac:dyDescent="0.25">
      <c r="A58" s="1">
        <v>41816</v>
      </c>
      <c r="B58">
        <v>1</v>
      </c>
      <c r="C58">
        <f>IF(WEEKDAY(deszcz[[#This Row],[data]],2)=6,1,0)</f>
        <v>0</v>
      </c>
      <c r="D58">
        <f t="shared" si="3"/>
        <v>1859751.2445098099</v>
      </c>
      <c r="E58">
        <f>IF(deszcz[[#This Row],[opady ]]=0,50000*2,0)</f>
        <v>0</v>
      </c>
      <c r="F58">
        <f>IF(deszcz[[#This Row],[opady ]],0.03*D58,0)</f>
        <v>55792.537335294292</v>
      </c>
      <c r="G58">
        <f>IF(deszcz[[#This Row],[opady ]]=0,0.01*(D58-E58),0)</f>
        <v>0</v>
      </c>
      <c r="H58">
        <f t="shared" si="0"/>
        <v>1915543.7818451042</v>
      </c>
      <c r="I58">
        <f t="shared" si="1"/>
        <v>0</v>
      </c>
      <c r="J58">
        <f t="shared" si="2"/>
        <v>1915543.7818451042</v>
      </c>
    </row>
    <row r="59" spans="1:10" x14ac:dyDescent="0.25">
      <c r="A59" s="1">
        <v>41817</v>
      </c>
      <c r="B59">
        <v>0</v>
      </c>
      <c r="C59">
        <f>IF(WEEKDAY(deszcz[[#This Row],[data]],2)=6,1,0)</f>
        <v>0</v>
      </c>
      <c r="D59">
        <f t="shared" si="3"/>
        <v>1915543.7818451042</v>
      </c>
      <c r="E59">
        <f>IF(deszcz[[#This Row],[opady ]]=0,50000*2,0)</f>
        <v>100000</v>
      </c>
      <c r="F59">
        <f>IF(deszcz[[#This Row],[opady ]],0.03*D59,0)</f>
        <v>0</v>
      </c>
      <c r="G59">
        <f>IF(deszcz[[#This Row],[opady ]]=0,0.01*(D59-E59),0)</f>
        <v>18155.437818451042</v>
      </c>
      <c r="H59">
        <f t="shared" si="0"/>
        <v>1797388.3440266531</v>
      </c>
      <c r="I59">
        <f t="shared" si="1"/>
        <v>0</v>
      </c>
      <c r="J59">
        <f t="shared" si="2"/>
        <v>1797388.3440266531</v>
      </c>
    </row>
    <row r="60" spans="1:10" x14ac:dyDescent="0.25">
      <c r="A60" s="1">
        <v>41818</v>
      </c>
      <c r="B60">
        <v>1</v>
      </c>
      <c r="C60">
        <f>IF(WEEKDAY(deszcz[[#This Row],[data]],2)=6,1,0)</f>
        <v>1</v>
      </c>
      <c r="D60">
        <f t="shared" si="3"/>
        <v>1797388.3440266531</v>
      </c>
      <c r="E60">
        <f>IF(deszcz[[#This Row],[opady ]]=0,50000*2,0)</f>
        <v>0</v>
      </c>
      <c r="F60">
        <f>IF(deszcz[[#This Row],[opady ]],0.03*D60,0)</f>
        <v>53921.650320799592</v>
      </c>
      <c r="G60">
        <f>IF(deszcz[[#This Row],[opady ]]=0,0.01*(D60-E60),0)</f>
        <v>0</v>
      </c>
      <c r="H60">
        <f t="shared" si="0"/>
        <v>1851309.9943474527</v>
      </c>
      <c r="I60">
        <f t="shared" si="1"/>
        <v>500000</v>
      </c>
      <c r="J60">
        <f t="shared" si="2"/>
        <v>2351309.9943474527</v>
      </c>
    </row>
    <row r="61" spans="1:10" x14ac:dyDescent="0.25">
      <c r="A61" s="1">
        <v>41819</v>
      </c>
      <c r="B61">
        <v>0</v>
      </c>
      <c r="C61">
        <f>IF(WEEKDAY(deszcz[[#This Row],[data]],2)=6,1,0)</f>
        <v>0</v>
      </c>
      <c r="D61">
        <f t="shared" si="3"/>
        <v>2351309.9943474527</v>
      </c>
      <c r="E61">
        <f>IF(deszcz[[#This Row],[opady ]]=0,50000*2,0)</f>
        <v>100000</v>
      </c>
      <c r="F61">
        <f>IF(deszcz[[#This Row],[opady ]],0.03*D61,0)</f>
        <v>0</v>
      </c>
      <c r="G61">
        <f>IF(deszcz[[#This Row],[opady ]]=0,0.01*(D61-E61),0)</f>
        <v>22513.099943474528</v>
      </c>
      <c r="H61">
        <f t="shared" si="0"/>
        <v>2228796.8944039783</v>
      </c>
      <c r="I61">
        <f t="shared" si="1"/>
        <v>0</v>
      </c>
      <c r="J61">
        <f t="shared" si="2"/>
        <v>2228796.8944039783</v>
      </c>
    </row>
    <row r="62" spans="1:10" x14ac:dyDescent="0.25">
      <c r="A62" s="1">
        <v>41820</v>
      </c>
      <c r="B62">
        <v>1</v>
      </c>
      <c r="C62">
        <f>IF(WEEKDAY(deszcz[[#This Row],[data]],2)=6,1,0)</f>
        <v>0</v>
      </c>
      <c r="D62">
        <f t="shared" si="3"/>
        <v>2228796.8944039783</v>
      </c>
      <c r="E62">
        <f>IF(deszcz[[#This Row],[opady ]]=0,50000*2,0)</f>
        <v>0</v>
      </c>
      <c r="F62">
        <f>IF(deszcz[[#This Row],[opady ]],0.03*D62,0)</f>
        <v>66863.906832119348</v>
      </c>
      <c r="G62">
        <f>IF(deszcz[[#This Row],[opady ]]=0,0.01*(D62-E62),0)</f>
        <v>0</v>
      </c>
      <c r="H62">
        <f t="shared" si="0"/>
        <v>2295660.8012360977</v>
      </c>
      <c r="I62">
        <f t="shared" si="1"/>
        <v>0</v>
      </c>
      <c r="J62">
        <f t="shared" si="2"/>
        <v>2295660.8012360977</v>
      </c>
    </row>
    <row r="63" spans="1:10" x14ac:dyDescent="0.25">
      <c r="A63" s="1">
        <v>41821</v>
      </c>
      <c r="B63">
        <v>0</v>
      </c>
      <c r="C63">
        <f>IF(WEEKDAY(deszcz[[#This Row],[data]],2)=6,1,0)</f>
        <v>0</v>
      </c>
      <c r="D63">
        <f t="shared" si="3"/>
        <v>2295660.8012360977</v>
      </c>
      <c r="E63">
        <f>IF(deszcz[[#This Row],[opady ]]=0,50000*2,0)</f>
        <v>100000</v>
      </c>
      <c r="F63">
        <f>IF(deszcz[[#This Row],[opady ]],0.03*D63,0)</f>
        <v>0</v>
      </c>
      <c r="G63">
        <f>IF(deszcz[[#This Row],[opady ]]=0,0.01*(D63-E63),0)</f>
        <v>21956.608012360979</v>
      </c>
      <c r="H63">
        <f t="shared" si="0"/>
        <v>2173704.1932237367</v>
      </c>
      <c r="I63">
        <f t="shared" si="1"/>
        <v>0</v>
      </c>
      <c r="J63">
        <f t="shared" si="2"/>
        <v>2173704.1932237367</v>
      </c>
    </row>
    <row r="64" spans="1:10" x14ac:dyDescent="0.25">
      <c r="A64" s="1">
        <v>41822</v>
      </c>
      <c r="B64">
        <v>0</v>
      </c>
      <c r="C64">
        <f>IF(WEEKDAY(deszcz[[#This Row],[data]],2)=6,1,0)</f>
        <v>0</v>
      </c>
      <c r="D64">
        <f t="shared" si="3"/>
        <v>2173704.1932237367</v>
      </c>
      <c r="E64">
        <f>IF(deszcz[[#This Row],[opady ]]=0,50000*2,0)</f>
        <v>100000</v>
      </c>
      <c r="F64">
        <f>IF(deszcz[[#This Row],[opady ]],0.03*D64,0)</f>
        <v>0</v>
      </c>
      <c r="G64">
        <f>IF(deszcz[[#This Row],[opady ]]=0,0.01*(D64-E64),0)</f>
        <v>20737.041932237367</v>
      </c>
      <c r="H64">
        <f t="shared" si="0"/>
        <v>2052967.1512914994</v>
      </c>
      <c r="I64">
        <f t="shared" si="1"/>
        <v>0</v>
      </c>
      <c r="J64">
        <f t="shared" si="2"/>
        <v>2052967.1512914994</v>
      </c>
    </row>
    <row r="65" spans="1:10" x14ac:dyDescent="0.25">
      <c r="A65" s="1">
        <v>41823</v>
      </c>
      <c r="B65">
        <v>0</v>
      </c>
      <c r="C65">
        <f>IF(WEEKDAY(deszcz[[#This Row],[data]],2)=6,1,0)</f>
        <v>0</v>
      </c>
      <c r="D65">
        <f t="shared" si="3"/>
        <v>2052967.1512914994</v>
      </c>
      <c r="E65">
        <f>IF(deszcz[[#This Row],[opady ]]=0,50000*2,0)</f>
        <v>100000</v>
      </c>
      <c r="F65">
        <f>IF(deszcz[[#This Row],[opady ]],0.03*D65,0)</f>
        <v>0</v>
      </c>
      <c r="G65">
        <f>IF(deszcz[[#This Row],[opady ]]=0,0.01*(D65-E65),0)</f>
        <v>19529.671512914992</v>
      </c>
      <c r="H65">
        <f t="shared" si="0"/>
        <v>1933437.4797785843</v>
      </c>
      <c r="I65">
        <f t="shared" si="1"/>
        <v>0</v>
      </c>
      <c r="J65">
        <f t="shared" si="2"/>
        <v>1933437.4797785843</v>
      </c>
    </row>
    <row r="66" spans="1:10" x14ac:dyDescent="0.25">
      <c r="A66" s="1">
        <v>41824</v>
      </c>
      <c r="B66">
        <v>0</v>
      </c>
      <c r="C66">
        <f>IF(WEEKDAY(deszcz[[#This Row],[data]],2)=6,1,0)</f>
        <v>0</v>
      </c>
      <c r="D66">
        <f t="shared" si="3"/>
        <v>1933437.4797785843</v>
      </c>
      <c r="E66">
        <f>IF(deszcz[[#This Row],[opady ]]=0,50000*2,0)</f>
        <v>100000</v>
      </c>
      <c r="F66">
        <f>IF(deszcz[[#This Row],[opady ]],0.03*D66,0)</f>
        <v>0</v>
      </c>
      <c r="G66">
        <f>IF(deszcz[[#This Row],[opady ]]=0,0.01*(D66-E66),0)</f>
        <v>18334.374797785844</v>
      </c>
      <c r="H66">
        <f t="shared" si="0"/>
        <v>1815103.1049807984</v>
      </c>
      <c r="I66">
        <f t="shared" si="1"/>
        <v>0</v>
      </c>
      <c r="J66">
        <f t="shared" si="2"/>
        <v>1815103.1049807984</v>
      </c>
    </row>
    <row r="67" spans="1:10" x14ac:dyDescent="0.25">
      <c r="A67" s="1">
        <v>41825</v>
      </c>
      <c r="B67">
        <v>0</v>
      </c>
      <c r="C67">
        <f>IF(WEEKDAY(deszcz[[#This Row],[data]],2)=6,1,0)</f>
        <v>1</v>
      </c>
      <c r="D67">
        <f t="shared" si="3"/>
        <v>1815103.1049807984</v>
      </c>
      <c r="E67">
        <f>IF(deszcz[[#This Row],[opady ]]=0,50000*2,0)</f>
        <v>100000</v>
      </c>
      <c r="F67">
        <f>IF(deszcz[[#This Row],[opady ]],0.03*D67,0)</f>
        <v>0</v>
      </c>
      <c r="G67">
        <f>IF(deszcz[[#This Row],[opady ]]=0,0.01*(D67-E67),0)</f>
        <v>17151.031049807985</v>
      </c>
      <c r="H67">
        <f t="shared" ref="H67:H130" si="4">IF(D67-E67+F67-G67&gt;2500000,2500000,D67-E67+F67-G67)</f>
        <v>1697952.0739309904</v>
      </c>
      <c r="I67">
        <f t="shared" ref="I67:I130" si="5">IF(C67,IF(H67+500000&gt;2500000,2500000-H67,500000),0)</f>
        <v>500000</v>
      </c>
      <c r="J67">
        <f t="shared" ref="J67:J130" si="6">H67+I67</f>
        <v>2197952.0739309904</v>
      </c>
    </row>
    <row r="68" spans="1:10" x14ac:dyDescent="0.25">
      <c r="A68" s="1">
        <v>41826</v>
      </c>
      <c r="B68">
        <v>0</v>
      </c>
      <c r="C68">
        <f>IF(WEEKDAY(deszcz[[#This Row],[data]],2)=6,1,0)</f>
        <v>0</v>
      </c>
      <c r="D68">
        <f t="shared" ref="D68:D131" si="7">J67</f>
        <v>2197952.0739309904</v>
      </c>
      <c r="E68">
        <f>IF(deszcz[[#This Row],[opady ]]=0,50000*2,0)</f>
        <v>100000</v>
      </c>
      <c r="F68">
        <f>IF(deszcz[[#This Row],[opady ]],0.03*D68,0)</f>
        <v>0</v>
      </c>
      <c r="G68">
        <f>IF(deszcz[[#This Row],[opady ]]=0,0.01*(D68-E68),0)</f>
        <v>20979.520739309904</v>
      </c>
      <c r="H68">
        <f t="shared" si="4"/>
        <v>2076972.5531916805</v>
      </c>
      <c r="I68">
        <f t="shared" si="5"/>
        <v>0</v>
      </c>
      <c r="J68">
        <f t="shared" si="6"/>
        <v>2076972.5531916805</v>
      </c>
    </row>
    <row r="69" spans="1:10" x14ac:dyDescent="0.25">
      <c r="A69" s="1">
        <v>41827</v>
      </c>
      <c r="B69">
        <v>0</v>
      </c>
      <c r="C69">
        <f>IF(WEEKDAY(deszcz[[#This Row],[data]],2)=6,1,0)</f>
        <v>0</v>
      </c>
      <c r="D69">
        <f t="shared" si="7"/>
        <v>2076972.5531916805</v>
      </c>
      <c r="E69">
        <f>IF(deszcz[[#This Row],[opady ]]=0,50000*2,0)</f>
        <v>100000</v>
      </c>
      <c r="F69">
        <f>IF(deszcz[[#This Row],[opady ]],0.03*D69,0)</f>
        <v>0</v>
      </c>
      <c r="G69">
        <f>IF(deszcz[[#This Row],[opady ]]=0,0.01*(D69-E69),0)</f>
        <v>19769.725531916803</v>
      </c>
      <c r="H69">
        <f t="shared" si="4"/>
        <v>1957202.8276597636</v>
      </c>
      <c r="I69">
        <f t="shared" si="5"/>
        <v>0</v>
      </c>
      <c r="J69">
        <f t="shared" si="6"/>
        <v>1957202.8276597636</v>
      </c>
    </row>
    <row r="70" spans="1:10" x14ac:dyDescent="0.25">
      <c r="A70" s="1">
        <v>41828</v>
      </c>
      <c r="B70">
        <v>1</v>
      </c>
      <c r="C70">
        <f>IF(WEEKDAY(deszcz[[#This Row],[data]],2)=6,1,0)</f>
        <v>0</v>
      </c>
      <c r="D70">
        <f t="shared" si="7"/>
        <v>1957202.8276597636</v>
      </c>
      <c r="E70">
        <f>IF(deszcz[[#This Row],[opady ]]=0,50000*2,0)</f>
        <v>0</v>
      </c>
      <c r="F70">
        <f>IF(deszcz[[#This Row],[opady ]],0.03*D70,0)</f>
        <v>58716.084829792904</v>
      </c>
      <c r="G70">
        <f>IF(deszcz[[#This Row],[opady ]]=0,0.01*(D70-E70),0)</f>
        <v>0</v>
      </c>
      <c r="H70">
        <f t="shared" si="4"/>
        <v>2015918.9124895565</v>
      </c>
      <c r="I70">
        <f t="shared" si="5"/>
        <v>0</v>
      </c>
      <c r="J70">
        <f t="shared" si="6"/>
        <v>2015918.9124895565</v>
      </c>
    </row>
    <row r="71" spans="1:10" x14ac:dyDescent="0.25">
      <c r="A71" s="1">
        <v>41829</v>
      </c>
      <c r="B71">
        <v>1</v>
      </c>
      <c r="C71">
        <f>IF(WEEKDAY(deszcz[[#This Row],[data]],2)=6,1,0)</f>
        <v>0</v>
      </c>
      <c r="D71">
        <f t="shared" si="7"/>
        <v>2015918.9124895565</v>
      </c>
      <c r="E71">
        <f>IF(deszcz[[#This Row],[opady ]]=0,50000*2,0)</f>
        <v>0</v>
      </c>
      <c r="F71">
        <f>IF(deszcz[[#This Row],[opady ]],0.03*D71,0)</f>
        <v>60477.567374686689</v>
      </c>
      <c r="G71">
        <f>IF(deszcz[[#This Row],[opady ]]=0,0.01*(D71-E71),0)</f>
        <v>0</v>
      </c>
      <c r="H71">
        <f t="shared" si="4"/>
        <v>2076396.4798642432</v>
      </c>
      <c r="I71">
        <f t="shared" si="5"/>
        <v>0</v>
      </c>
      <c r="J71">
        <f t="shared" si="6"/>
        <v>2076396.4798642432</v>
      </c>
    </row>
    <row r="72" spans="1:10" x14ac:dyDescent="0.25">
      <c r="A72" s="1">
        <v>41830</v>
      </c>
      <c r="B72">
        <v>1</v>
      </c>
      <c r="C72">
        <f>IF(WEEKDAY(deszcz[[#This Row],[data]],2)=6,1,0)</f>
        <v>0</v>
      </c>
      <c r="D72">
        <f t="shared" si="7"/>
        <v>2076396.4798642432</v>
      </c>
      <c r="E72">
        <f>IF(deszcz[[#This Row],[opady ]]=0,50000*2,0)</f>
        <v>0</v>
      </c>
      <c r="F72">
        <f>IF(deszcz[[#This Row],[opady ]],0.03*D72,0)</f>
        <v>62291.894395927295</v>
      </c>
      <c r="G72">
        <f>IF(deszcz[[#This Row],[opady ]]=0,0.01*(D72-E72),0)</f>
        <v>0</v>
      </c>
      <c r="H72">
        <f t="shared" si="4"/>
        <v>2138688.3742601704</v>
      </c>
      <c r="I72">
        <f t="shared" si="5"/>
        <v>0</v>
      </c>
      <c r="J72">
        <f t="shared" si="6"/>
        <v>2138688.3742601704</v>
      </c>
    </row>
    <row r="73" spans="1:10" x14ac:dyDescent="0.25">
      <c r="A73" s="1">
        <v>41831</v>
      </c>
      <c r="B73">
        <v>1</v>
      </c>
      <c r="C73">
        <f>IF(WEEKDAY(deszcz[[#This Row],[data]],2)=6,1,0)</f>
        <v>0</v>
      </c>
      <c r="D73">
        <f t="shared" si="7"/>
        <v>2138688.3742601704</v>
      </c>
      <c r="E73">
        <f>IF(deszcz[[#This Row],[opady ]]=0,50000*2,0)</f>
        <v>0</v>
      </c>
      <c r="F73">
        <f>IF(deszcz[[#This Row],[opady ]],0.03*D73,0)</f>
        <v>64160.651227805109</v>
      </c>
      <c r="G73">
        <f>IF(deszcz[[#This Row],[opady ]]=0,0.01*(D73-E73),0)</f>
        <v>0</v>
      </c>
      <c r="H73">
        <f t="shared" si="4"/>
        <v>2202849.0254879757</v>
      </c>
      <c r="I73">
        <f t="shared" si="5"/>
        <v>0</v>
      </c>
      <c r="J73">
        <f t="shared" si="6"/>
        <v>2202849.0254879757</v>
      </c>
    </row>
    <row r="74" spans="1:10" x14ac:dyDescent="0.25">
      <c r="A74" s="1">
        <v>41832</v>
      </c>
      <c r="B74">
        <v>1</v>
      </c>
      <c r="C74">
        <f>IF(WEEKDAY(deszcz[[#This Row],[data]],2)=6,1,0)</f>
        <v>1</v>
      </c>
      <c r="D74">
        <f t="shared" si="7"/>
        <v>2202849.0254879757</v>
      </c>
      <c r="E74">
        <f>IF(deszcz[[#This Row],[opady ]]=0,50000*2,0)</f>
        <v>0</v>
      </c>
      <c r="F74">
        <f>IF(deszcz[[#This Row],[opady ]],0.03*D74,0)</f>
        <v>66085.470764639264</v>
      </c>
      <c r="G74">
        <f>IF(deszcz[[#This Row],[opady ]]=0,0.01*(D74-E74),0)</f>
        <v>0</v>
      </c>
      <c r="H74">
        <f t="shared" si="4"/>
        <v>2268934.496252615</v>
      </c>
      <c r="I74">
        <f t="shared" si="5"/>
        <v>231065.503747385</v>
      </c>
      <c r="J74">
        <f t="shared" si="6"/>
        <v>2500000</v>
      </c>
    </row>
    <row r="75" spans="1:10" x14ac:dyDescent="0.25">
      <c r="A75" s="1">
        <v>41833</v>
      </c>
      <c r="B75">
        <v>0</v>
      </c>
      <c r="C75">
        <f>IF(WEEKDAY(deszcz[[#This Row],[data]],2)=6,1,0)</f>
        <v>0</v>
      </c>
      <c r="D75">
        <f t="shared" si="7"/>
        <v>2500000</v>
      </c>
      <c r="E75">
        <f>IF(deszcz[[#This Row],[opady ]]=0,50000*2,0)</f>
        <v>100000</v>
      </c>
      <c r="F75">
        <f>IF(deszcz[[#This Row],[opady ]],0.03*D75,0)</f>
        <v>0</v>
      </c>
      <c r="G75">
        <f>IF(deszcz[[#This Row],[opady ]]=0,0.01*(D75-E75),0)</f>
        <v>24000</v>
      </c>
      <c r="H75">
        <f t="shared" si="4"/>
        <v>2376000</v>
      </c>
      <c r="I75">
        <f t="shared" si="5"/>
        <v>0</v>
      </c>
      <c r="J75">
        <f t="shared" si="6"/>
        <v>2376000</v>
      </c>
    </row>
    <row r="76" spans="1:10" x14ac:dyDescent="0.25">
      <c r="A76" s="1">
        <v>41834</v>
      </c>
      <c r="B76">
        <v>0</v>
      </c>
      <c r="C76">
        <f>IF(WEEKDAY(deszcz[[#This Row],[data]],2)=6,1,0)</f>
        <v>0</v>
      </c>
      <c r="D76">
        <f t="shared" si="7"/>
        <v>2376000</v>
      </c>
      <c r="E76">
        <f>IF(deszcz[[#This Row],[opady ]]=0,50000*2,0)</f>
        <v>100000</v>
      </c>
      <c r="F76">
        <f>IF(deszcz[[#This Row],[opady ]],0.03*D76,0)</f>
        <v>0</v>
      </c>
      <c r="G76">
        <f>IF(deszcz[[#This Row],[opady ]]=0,0.01*(D76-E76),0)</f>
        <v>22760</v>
      </c>
      <c r="H76">
        <f t="shared" si="4"/>
        <v>2253240</v>
      </c>
      <c r="I76">
        <f t="shared" si="5"/>
        <v>0</v>
      </c>
      <c r="J76">
        <f t="shared" si="6"/>
        <v>2253240</v>
      </c>
    </row>
    <row r="77" spans="1:10" x14ac:dyDescent="0.25">
      <c r="A77" s="1">
        <v>41835</v>
      </c>
      <c r="B77">
        <v>0</v>
      </c>
      <c r="C77">
        <f>IF(WEEKDAY(deszcz[[#This Row],[data]],2)=6,1,0)</f>
        <v>0</v>
      </c>
      <c r="D77">
        <f t="shared" si="7"/>
        <v>2253240</v>
      </c>
      <c r="E77">
        <f>IF(deszcz[[#This Row],[opady ]]=0,50000*2,0)</f>
        <v>100000</v>
      </c>
      <c r="F77">
        <f>IF(deszcz[[#This Row],[opady ]],0.03*D77,0)</f>
        <v>0</v>
      </c>
      <c r="G77">
        <f>IF(deszcz[[#This Row],[opady ]]=0,0.01*(D77-E77),0)</f>
        <v>21532.400000000001</v>
      </c>
      <c r="H77">
        <f t="shared" si="4"/>
        <v>2131707.6</v>
      </c>
      <c r="I77">
        <f t="shared" si="5"/>
        <v>0</v>
      </c>
      <c r="J77">
        <f t="shared" si="6"/>
        <v>2131707.6</v>
      </c>
    </row>
    <row r="78" spans="1:10" x14ac:dyDescent="0.25">
      <c r="A78" s="1">
        <v>41836</v>
      </c>
      <c r="B78">
        <v>1</v>
      </c>
      <c r="C78">
        <f>IF(WEEKDAY(deszcz[[#This Row],[data]],2)=6,1,0)</f>
        <v>0</v>
      </c>
      <c r="D78">
        <f t="shared" si="7"/>
        <v>2131707.6</v>
      </c>
      <c r="E78">
        <f>IF(deszcz[[#This Row],[opady ]]=0,50000*2,0)</f>
        <v>0</v>
      </c>
      <c r="F78">
        <f>IF(deszcz[[#This Row],[opady ]],0.03*D78,0)</f>
        <v>63951.228000000003</v>
      </c>
      <c r="G78">
        <f>IF(deszcz[[#This Row],[opady ]]=0,0.01*(D78-E78),0)</f>
        <v>0</v>
      </c>
      <c r="H78">
        <f t="shared" si="4"/>
        <v>2195658.8280000002</v>
      </c>
      <c r="I78">
        <f t="shared" si="5"/>
        <v>0</v>
      </c>
      <c r="J78">
        <f t="shared" si="6"/>
        <v>2195658.8280000002</v>
      </c>
    </row>
    <row r="79" spans="1:10" x14ac:dyDescent="0.25">
      <c r="A79" s="1">
        <v>41837</v>
      </c>
      <c r="B79">
        <v>1</v>
      </c>
      <c r="C79">
        <f>IF(WEEKDAY(deszcz[[#This Row],[data]],2)=6,1,0)</f>
        <v>0</v>
      </c>
      <c r="D79">
        <f t="shared" si="7"/>
        <v>2195658.8280000002</v>
      </c>
      <c r="E79">
        <f>IF(deszcz[[#This Row],[opady ]]=0,50000*2,0)</f>
        <v>0</v>
      </c>
      <c r="F79">
        <f>IF(deszcz[[#This Row],[opady ]],0.03*D79,0)</f>
        <v>65869.764840000003</v>
      </c>
      <c r="G79">
        <f>IF(deszcz[[#This Row],[opady ]]=0,0.01*(D79-E79),0)</f>
        <v>0</v>
      </c>
      <c r="H79">
        <f t="shared" si="4"/>
        <v>2261528.5928400001</v>
      </c>
      <c r="I79">
        <f t="shared" si="5"/>
        <v>0</v>
      </c>
      <c r="J79">
        <f t="shared" si="6"/>
        <v>2261528.5928400001</v>
      </c>
    </row>
    <row r="80" spans="1:10" x14ac:dyDescent="0.25">
      <c r="A80" s="1">
        <v>41838</v>
      </c>
      <c r="B80">
        <v>1</v>
      </c>
      <c r="C80">
        <f>IF(WEEKDAY(deszcz[[#This Row],[data]],2)=6,1,0)</f>
        <v>0</v>
      </c>
      <c r="D80">
        <f t="shared" si="7"/>
        <v>2261528.5928400001</v>
      </c>
      <c r="E80">
        <f>IF(deszcz[[#This Row],[opady ]]=0,50000*2,0)</f>
        <v>0</v>
      </c>
      <c r="F80">
        <f>IF(deszcz[[#This Row],[opady ]],0.03*D80,0)</f>
        <v>67845.857785200002</v>
      </c>
      <c r="G80">
        <f>IF(deszcz[[#This Row],[opady ]]=0,0.01*(D80-E80),0)</f>
        <v>0</v>
      </c>
      <c r="H80">
        <f t="shared" si="4"/>
        <v>2329374.4506251998</v>
      </c>
      <c r="I80">
        <f t="shared" si="5"/>
        <v>0</v>
      </c>
      <c r="J80">
        <f t="shared" si="6"/>
        <v>2329374.4506251998</v>
      </c>
    </row>
    <row r="81" spans="1:10" x14ac:dyDescent="0.25">
      <c r="A81" s="1">
        <v>41839</v>
      </c>
      <c r="B81">
        <v>1</v>
      </c>
      <c r="C81">
        <f>IF(WEEKDAY(deszcz[[#This Row],[data]],2)=6,1,0)</f>
        <v>1</v>
      </c>
      <c r="D81">
        <f t="shared" si="7"/>
        <v>2329374.4506251998</v>
      </c>
      <c r="E81">
        <f>IF(deszcz[[#This Row],[opady ]]=0,50000*2,0)</f>
        <v>0</v>
      </c>
      <c r="F81">
        <f>IF(deszcz[[#This Row],[opady ]],0.03*D81,0)</f>
        <v>69881.233518755995</v>
      </c>
      <c r="G81">
        <f>IF(deszcz[[#This Row],[opady ]]=0,0.01*(D81-E81),0)</f>
        <v>0</v>
      </c>
      <c r="H81">
        <f t="shared" si="4"/>
        <v>2399255.6841439558</v>
      </c>
      <c r="I81">
        <f t="shared" si="5"/>
        <v>100744.31585604418</v>
      </c>
      <c r="J81">
        <f t="shared" si="6"/>
        <v>2500000</v>
      </c>
    </row>
    <row r="82" spans="1:10" x14ac:dyDescent="0.25">
      <c r="A82" s="1">
        <v>41840</v>
      </c>
      <c r="B82">
        <v>1</v>
      </c>
      <c r="C82">
        <f>IF(WEEKDAY(deszcz[[#This Row],[data]],2)=6,1,0)</f>
        <v>0</v>
      </c>
      <c r="D82">
        <f t="shared" si="7"/>
        <v>2500000</v>
      </c>
      <c r="E82">
        <f>IF(deszcz[[#This Row],[opady ]]=0,50000*2,0)</f>
        <v>0</v>
      </c>
      <c r="F82">
        <f>IF(deszcz[[#This Row],[opady ]],0.03*D82,0)</f>
        <v>75000</v>
      </c>
      <c r="G82">
        <f>IF(deszcz[[#This Row],[opady ]]=0,0.01*(D82-E82),0)</f>
        <v>0</v>
      </c>
      <c r="H82">
        <f t="shared" si="4"/>
        <v>2500000</v>
      </c>
      <c r="I82">
        <f t="shared" si="5"/>
        <v>0</v>
      </c>
      <c r="J82">
        <f t="shared" si="6"/>
        <v>2500000</v>
      </c>
    </row>
    <row r="83" spans="1:10" x14ac:dyDescent="0.25">
      <c r="A83" s="1">
        <v>41841</v>
      </c>
      <c r="B83">
        <v>1</v>
      </c>
      <c r="C83">
        <f>IF(WEEKDAY(deszcz[[#This Row],[data]],2)=6,1,0)</f>
        <v>0</v>
      </c>
      <c r="D83">
        <f t="shared" si="7"/>
        <v>2500000</v>
      </c>
      <c r="E83">
        <f>IF(deszcz[[#This Row],[opady ]]=0,50000*2,0)</f>
        <v>0</v>
      </c>
      <c r="F83">
        <f>IF(deszcz[[#This Row],[opady ]],0.03*D83,0)</f>
        <v>75000</v>
      </c>
      <c r="G83">
        <f>IF(deszcz[[#This Row],[opady ]]=0,0.01*(D83-E83),0)</f>
        <v>0</v>
      </c>
      <c r="H83">
        <f t="shared" si="4"/>
        <v>2500000</v>
      </c>
      <c r="I83">
        <f t="shared" si="5"/>
        <v>0</v>
      </c>
      <c r="J83">
        <f t="shared" si="6"/>
        <v>2500000</v>
      </c>
    </row>
    <row r="84" spans="1:10" x14ac:dyDescent="0.25">
      <c r="A84" s="1">
        <v>41842</v>
      </c>
      <c r="B84">
        <v>0</v>
      </c>
      <c r="C84">
        <f>IF(WEEKDAY(deszcz[[#This Row],[data]],2)=6,1,0)</f>
        <v>0</v>
      </c>
      <c r="D84">
        <f t="shared" si="7"/>
        <v>2500000</v>
      </c>
      <c r="E84">
        <f>IF(deszcz[[#This Row],[opady ]]=0,50000*2,0)</f>
        <v>100000</v>
      </c>
      <c r="F84">
        <f>IF(deszcz[[#This Row],[opady ]],0.03*D84,0)</f>
        <v>0</v>
      </c>
      <c r="G84">
        <f>IF(deszcz[[#This Row],[opady ]]=0,0.01*(D84-E84),0)</f>
        <v>24000</v>
      </c>
      <c r="H84">
        <f t="shared" si="4"/>
        <v>2376000</v>
      </c>
      <c r="I84">
        <f t="shared" si="5"/>
        <v>0</v>
      </c>
      <c r="J84">
        <f t="shared" si="6"/>
        <v>2376000</v>
      </c>
    </row>
    <row r="85" spans="1:10" x14ac:dyDescent="0.25">
      <c r="A85" s="1">
        <v>41843</v>
      </c>
      <c r="B85">
        <v>0</v>
      </c>
      <c r="C85">
        <f>IF(WEEKDAY(deszcz[[#This Row],[data]],2)=6,1,0)</f>
        <v>0</v>
      </c>
      <c r="D85">
        <f t="shared" si="7"/>
        <v>2376000</v>
      </c>
      <c r="E85">
        <f>IF(deszcz[[#This Row],[opady ]]=0,50000*2,0)</f>
        <v>100000</v>
      </c>
      <c r="F85">
        <f>IF(deszcz[[#This Row],[opady ]],0.03*D85,0)</f>
        <v>0</v>
      </c>
      <c r="G85">
        <f>IF(deszcz[[#This Row],[opady ]]=0,0.01*(D85-E85),0)</f>
        <v>22760</v>
      </c>
      <c r="H85">
        <f t="shared" si="4"/>
        <v>2253240</v>
      </c>
      <c r="I85">
        <f t="shared" si="5"/>
        <v>0</v>
      </c>
      <c r="J85">
        <f t="shared" si="6"/>
        <v>2253240</v>
      </c>
    </row>
    <row r="86" spans="1:10" x14ac:dyDescent="0.25">
      <c r="A86" s="1">
        <v>41844</v>
      </c>
      <c r="B86">
        <v>0</v>
      </c>
      <c r="C86">
        <f>IF(WEEKDAY(deszcz[[#This Row],[data]],2)=6,1,0)</f>
        <v>0</v>
      </c>
      <c r="D86">
        <f t="shared" si="7"/>
        <v>2253240</v>
      </c>
      <c r="E86">
        <f>IF(deszcz[[#This Row],[opady ]]=0,50000*2,0)</f>
        <v>100000</v>
      </c>
      <c r="F86">
        <f>IF(deszcz[[#This Row],[opady ]],0.03*D86,0)</f>
        <v>0</v>
      </c>
      <c r="G86">
        <f>IF(deszcz[[#This Row],[opady ]]=0,0.01*(D86-E86),0)</f>
        <v>21532.400000000001</v>
      </c>
      <c r="H86">
        <f t="shared" si="4"/>
        <v>2131707.6</v>
      </c>
      <c r="I86">
        <f t="shared" si="5"/>
        <v>0</v>
      </c>
      <c r="J86">
        <f t="shared" si="6"/>
        <v>2131707.6</v>
      </c>
    </row>
    <row r="87" spans="1:10" x14ac:dyDescent="0.25">
      <c r="A87" s="1">
        <v>41845</v>
      </c>
      <c r="B87">
        <v>0</v>
      </c>
      <c r="C87">
        <f>IF(WEEKDAY(deszcz[[#This Row],[data]],2)=6,1,0)</f>
        <v>0</v>
      </c>
      <c r="D87">
        <f t="shared" si="7"/>
        <v>2131707.6</v>
      </c>
      <c r="E87">
        <f>IF(deszcz[[#This Row],[opady ]]=0,50000*2,0)</f>
        <v>100000</v>
      </c>
      <c r="F87">
        <f>IF(deszcz[[#This Row],[opady ]],0.03*D87,0)</f>
        <v>0</v>
      </c>
      <c r="G87">
        <f>IF(deszcz[[#This Row],[opady ]]=0,0.01*(D87-E87),0)</f>
        <v>20317.076000000001</v>
      </c>
      <c r="H87">
        <f t="shared" si="4"/>
        <v>2011390.5240000002</v>
      </c>
      <c r="I87">
        <f t="shared" si="5"/>
        <v>0</v>
      </c>
      <c r="J87">
        <f t="shared" si="6"/>
        <v>2011390.5240000002</v>
      </c>
    </row>
    <row r="88" spans="1:10" x14ac:dyDescent="0.25">
      <c r="A88" s="1">
        <v>41846</v>
      </c>
      <c r="B88">
        <v>0</v>
      </c>
      <c r="C88">
        <f>IF(WEEKDAY(deszcz[[#This Row],[data]],2)=6,1,0)</f>
        <v>1</v>
      </c>
      <c r="D88">
        <f t="shared" si="7"/>
        <v>2011390.5240000002</v>
      </c>
      <c r="E88">
        <f>IF(deszcz[[#This Row],[opady ]]=0,50000*2,0)</f>
        <v>100000</v>
      </c>
      <c r="F88">
        <f>IF(deszcz[[#This Row],[opady ]],0.03*D88,0)</f>
        <v>0</v>
      </c>
      <c r="G88">
        <f>IF(deszcz[[#This Row],[opady ]]=0,0.01*(D88-E88),0)</f>
        <v>19113.905240000004</v>
      </c>
      <c r="H88">
        <f t="shared" si="4"/>
        <v>1892276.6187600002</v>
      </c>
      <c r="I88">
        <f t="shared" si="5"/>
        <v>500000</v>
      </c>
      <c r="J88">
        <f t="shared" si="6"/>
        <v>2392276.61876</v>
      </c>
    </row>
    <row r="89" spans="1:10" x14ac:dyDescent="0.25">
      <c r="A89" s="1">
        <v>41847</v>
      </c>
      <c r="B89">
        <v>0</v>
      </c>
      <c r="C89">
        <f>IF(WEEKDAY(deszcz[[#This Row],[data]],2)=6,1,0)</f>
        <v>0</v>
      </c>
      <c r="D89">
        <f t="shared" si="7"/>
        <v>2392276.61876</v>
      </c>
      <c r="E89">
        <f>IF(deszcz[[#This Row],[opady ]]=0,50000*2,0)</f>
        <v>100000</v>
      </c>
      <c r="F89">
        <f>IF(deszcz[[#This Row],[opady ]],0.03*D89,0)</f>
        <v>0</v>
      </c>
      <c r="G89">
        <f>IF(deszcz[[#This Row],[opady ]]=0,0.01*(D89-E89),0)</f>
        <v>22922.766187600002</v>
      </c>
      <c r="H89">
        <f t="shared" si="4"/>
        <v>2269353.8525724001</v>
      </c>
      <c r="I89">
        <f t="shared" si="5"/>
        <v>0</v>
      </c>
      <c r="J89">
        <f t="shared" si="6"/>
        <v>2269353.8525724001</v>
      </c>
    </row>
    <row r="90" spans="1:10" x14ac:dyDescent="0.25">
      <c r="A90" s="1">
        <v>41848</v>
      </c>
      <c r="B90">
        <v>1</v>
      </c>
      <c r="C90">
        <f>IF(WEEKDAY(deszcz[[#This Row],[data]],2)=6,1,0)</f>
        <v>0</v>
      </c>
      <c r="D90">
        <f t="shared" si="7"/>
        <v>2269353.8525724001</v>
      </c>
      <c r="E90">
        <f>IF(deszcz[[#This Row],[opady ]]=0,50000*2,0)</f>
        <v>0</v>
      </c>
      <c r="F90">
        <f>IF(deszcz[[#This Row],[opady ]],0.03*D90,0)</f>
        <v>68080.615577172008</v>
      </c>
      <c r="G90">
        <f>IF(deszcz[[#This Row],[opady ]]=0,0.01*(D90-E90),0)</f>
        <v>0</v>
      </c>
      <c r="H90">
        <f t="shared" si="4"/>
        <v>2337434.4681495721</v>
      </c>
      <c r="I90">
        <f t="shared" si="5"/>
        <v>0</v>
      </c>
      <c r="J90">
        <f t="shared" si="6"/>
        <v>2337434.4681495721</v>
      </c>
    </row>
    <row r="91" spans="1:10" x14ac:dyDescent="0.25">
      <c r="A91" s="1">
        <v>41849</v>
      </c>
      <c r="B91">
        <v>1</v>
      </c>
      <c r="C91">
        <f>IF(WEEKDAY(deszcz[[#This Row],[data]],2)=6,1,0)</f>
        <v>0</v>
      </c>
      <c r="D91">
        <f t="shared" si="7"/>
        <v>2337434.4681495721</v>
      </c>
      <c r="E91">
        <f>IF(deszcz[[#This Row],[opady ]]=0,50000*2,0)</f>
        <v>0</v>
      </c>
      <c r="F91">
        <f>IF(deszcz[[#This Row],[opady ]],0.03*D91,0)</f>
        <v>70123.034044487169</v>
      </c>
      <c r="G91">
        <f>IF(deszcz[[#This Row],[opady ]]=0,0.01*(D91-E91),0)</f>
        <v>0</v>
      </c>
      <c r="H91">
        <f t="shared" si="4"/>
        <v>2407557.5021940591</v>
      </c>
      <c r="I91">
        <f t="shared" si="5"/>
        <v>0</v>
      </c>
      <c r="J91">
        <f t="shared" si="6"/>
        <v>2407557.5021940591</v>
      </c>
    </row>
    <row r="92" spans="1:10" x14ac:dyDescent="0.25">
      <c r="A92" s="1">
        <v>41850</v>
      </c>
      <c r="B92">
        <v>0</v>
      </c>
      <c r="C92">
        <f>IF(WEEKDAY(deszcz[[#This Row],[data]],2)=6,1,0)</f>
        <v>0</v>
      </c>
      <c r="D92">
        <f t="shared" si="7"/>
        <v>2407557.5021940591</v>
      </c>
      <c r="E92">
        <f>IF(deszcz[[#This Row],[opady ]]=0,50000*2,0)</f>
        <v>100000</v>
      </c>
      <c r="F92">
        <f>IF(deszcz[[#This Row],[opady ]],0.03*D92,0)</f>
        <v>0</v>
      </c>
      <c r="G92">
        <f>IF(deszcz[[#This Row],[opady ]]=0,0.01*(D92-E92),0)</f>
        <v>23075.575021940593</v>
      </c>
      <c r="H92">
        <f t="shared" si="4"/>
        <v>2284481.9271721183</v>
      </c>
      <c r="I92">
        <f t="shared" si="5"/>
        <v>0</v>
      </c>
      <c r="J92">
        <f t="shared" si="6"/>
        <v>2284481.9271721183</v>
      </c>
    </row>
    <row r="93" spans="1:10" x14ac:dyDescent="0.25">
      <c r="A93" s="1">
        <v>41851</v>
      </c>
      <c r="B93">
        <v>0</v>
      </c>
      <c r="C93">
        <f>IF(WEEKDAY(deszcz[[#This Row],[data]],2)=6,1,0)</f>
        <v>0</v>
      </c>
      <c r="D93">
        <f t="shared" si="7"/>
        <v>2284481.9271721183</v>
      </c>
      <c r="E93">
        <f>IF(deszcz[[#This Row],[opady ]]=0,50000*2,0)</f>
        <v>100000</v>
      </c>
      <c r="F93">
        <f>IF(deszcz[[#This Row],[opady ]],0.03*D93,0)</f>
        <v>0</v>
      </c>
      <c r="G93">
        <f>IF(deszcz[[#This Row],[opady ]]=0,0.01*(D93-E93),0)</f>
        <v>21844.819271721182</v>
      </c>
      <c r="H93">
        <f t="shared" si="4"/>
        <v>2162637.1079003969</v>
      </c>
      <c r="I93">
        <f t="shared" si="5"/>
        <v>0</v>
      </c>
      <c r="J93">
        <f t="shared" si="6"/>
        <v>2162637.1079003969</v>
      </c>
    </row>
    <row r="94" spans="1:10" x14ac:dyDescent="0.25">
      <c r="A94" s="1">
        <v>41852</v>
      </c>
      <c r="B94">
        <v>0</v>
      </c>
      <c r="C94">
        <f>IF(WEEKDAY(deszcz[[#This Row],[data]],2)=6,1,0)</f>
        <v>0</v>
      </c>
      <c r="D94">
        <f t="shared" si="7"/>
        <v>2162637.1079003969</v>
      </c>
      <c r="E94">
        <f>IF(deszcz[[#This Row],[opady ]]=0,50000*2,0)</f>
        <v>100000</v>
      </c>
      <c r="F94">
        <f>IF(deszcz[[#This Row],[opady ]],0.03*D94,0)</f>
        <v>0</v>
      </c>
      <c r="G94">
        <f>IF(deszcz[[#This Row],[opady ]]=0,0.01*(D94-E94),0)</f>
        <v>20626.371079003969</v>
      </c>
      <c r="H94">
        <f t="shared" si="4"/>
        <v>2042010.736821393</v>
      </c>
      <c r="I94">
        <f t="shared" si="5"/>
        <v>0</v>
      </c>
      <c r="J94">
        <f t="shared" si="6"/>
        <v>2042010.736821393</v>
      </c>
    </row>
    <row r="95" spans="1:10" x14ac:dyDescent="0.25">
      <c r="A95" s="1">
        <v>41853</v>
      </c>
      <c r="B95">
        <v>0</v>
      </c>
      <c r="C95">
        <f>IF(WEEKDAY(deszcz[[#This Row],[data]],2)=6,1,0)</f>
        <v>1</v>
      </c>
      <c r="D95">
        <f t="shared" si="7"/>
        <v>2042010.736821393</v>
      </c>
      <c r="E95">
        <f>IF(deszcz[[#This Row],[opady ]]=0,50000*2,0)</f>
        <v>100000</v>
      </c>
      <c r="F95">
        <f>IF(deszcz[[#This Row],[opady ]],0.03*D95,0)</f>
        <v>0</v>
      </c>
      <c r="G95">
        <f>IF(deszcz[[#This Row],[opady ]]=0,0.01*(D95-E95),0)</f>
        <v>19420.107368213932</v>
      </c>
      <c r="H95">
        <f t="shared" si="4"/>
        <v>1922590.6294531792</v>
      </c>
      <c r="I95">
        <f t="shared" si="5"/>
        <v>500000</v>
      </c>
      <c r="J95">
        <f t="shared" si="6"/>
        <v>2422590.6294531794</v>
      </c>
    </row>
    <row r="96" spans="1:10" x14ac:dyDescent="0.25">
      <c r="A96" s="1">
        <v>41854</v>
      </c>
      <c r="B96">
        <v>0</v>
      </c>
      <c r="C96">
        <f>IF(WEEKDAY(deszcz[[#This Row],[data]],2)=6,1,0)</f>
        <v>0</v>
      </c>
      <c r="D96">
        <f t="shared" si="7"/>
        <v>2422590.6294531794</v>
      </c>
      <c r="E96">
        <f>IF(deszcz[[#This Row],[opady ]]=0,50000*2,0)</f>
        <v>100000</v>
      </c>
      <c r="F96">
        <f>IF(deszcz[[#This Row],[opady ]],0.03*D96,0)</f>
        <v>0</v>
      </c>
      <c r="G96">
        <f>IF(deszcz[[#This Row],[opady ]]=0,0.01*(D96-E96),0)</f>
        <v>23225.906294531796</v>
      </c>
      <c r="H96">
        <f t="shared" si="4"/>
        <v>2299364.7231586478</v>
      </c>
      <c r="I96">
        <f t="shared" si="5"/>
        <v>0</v>
      </c>
      <c r="J96">
        <f t="shared" si="6"/>
        <v>2299364.7231586478</v>
      </c>
    </row>
    <row r="97" spans="1:10" x14ac:dyDescent="0.25">
      <c r="A97" s="1">
        <v>41855</v>
      </c>
      <c r="B97">
        <v>0</v>
      </c>
      <c r="C97">
        <f>IF(WEEKDAY(deszcz[[#This Row],[data]],2)=6,1,0)</f>
        <v>0</v>
      </c>
      <c r="D97">
        <f t="shared" si="7"/>
        <v>2299364.7231586478</v>
      </c>
      <c r="E97">
        <f>IF(deszcz[[#This Row],[opady ]]=0,50000*2,0)</f>
        <v>100000</v>
      </c>
      <c r="F97">
        <f>IF(deszcz[[#This Row],[opady ]],0.03*D97,0)</f>
        <v>0</v>
      </c>
      <c r="G97">
        <f>IF(deszcz[[#This Row],[opady ]]=0,0.01*(D97-E97),0)</f>
        <v>21993.647231586478</v>
      </c>
      <c r="H97">
        <f t="shared" si="4"/>
        <v>2177371.0759270615</v>
      </c>
      <c r="I97">
        <f t="shared" si="5"/>
        <v>0</v>
      </c>
      <c r="J97">
        <f t="shared" si="6"/>
        <v>2177371.0759270615</v>
      </c>
    </row>
    <row r="98" spans="1:10" x14ac:dyDescent="0.25">
      <c r="A98" s="1">
        <v>41856</v>
      </c>
      <c r="B98">
        <v>1</v>
      </c>
      <c r="C98">
        <f>IF(WEEKDAY(deszcz[[#This Row],[data]],2)=6,1,0)</f>
        <v>0</v>
      </c>
      <c r="D98">
        <f t="shared" si="7"/>
        <v>2177371.0759270615</v>
      </c>
      <c r="E98">
        <f>IF(deszcz[[#This Row],[opady ]]=0,50000*2,0)</f>
        <v>0</v>
      </c>
      <c r="F98">
        <f>IF(deszcz[[#This Row],[opady ]],0.03*D98,0)</f>
        <v>65321.132277811841</v>
      </c>
      <c r="G98">
        <f>IF(deszcz[[#This Row],[opady ]]=0,0.01*(D98-E98),0)</f>
        <v>0</v>
      </c>
      <c r="H98">
        <f t="shared" si="4"/>
        <v>2242692.2082048734</v>
      </c>
      <c r="I98">
        <f t="shared" si="5"/>
        <v>0</v>
      </c>
      <c r="J98">
        <f t="shared" si="6"/>
        <v>2242692.2082048734</v>
      </c>
    </row>
    <row r="99" spans="1:10" x14ac:dyDescent="0.25">
      <c r="A99" s="1">
        <v>41857</v>
      </c>
      <c r="B99">
        <v>0</v>
      </c>
      <c r="C99">
        <f>IF(WEEKDAY(deszcz[[#This Row],[data]],2)=6,1,0)</f>
        <v>0</v>
      </c>
      <c r="D99">
        <f t="shared" si="7"/>
        <v>2242692.2082048734</v>
      </c>
      <c r="E99">
        <f>IF(deszcz[[#This Row],[opady ]]=0,50000*2,0)</f>
        <v>100000</v>
      </c>
      <c r="F99">
        <f>IF(deszcz[[#This Row],[opady ]],0.03*D99,0)</f>
        <v>0</v>
      </c>
      <c r="G99">
        <f>IF(deszcz[[#This Row],[opady ]]=0,0.01*(D99-E99),0)</f>
        <v>21426.922082048735</v>
      </c>
      <c r="H99">
        <f t="shared" si="4"/>
        <v>2121265.2861228245</v>
      </c>
      <c r="I99">
        <f t="shared" si="5"/>
        <v>0</v>
      </c>
      <c r="J99">
        <f t="shared" si="6"/>
        <v>2121265.2861228245</v>
      </c>
    </row>
    <row r="100" spans="1:10" x14ac:dyDescent="0.25">
      <c r="A100" s="1">
        <v>41858</v>
      </c>
      <c r="B100">
        <v>1</v>
      </c>
      <c r="C100">
        <f>IF(WEEKDAY(deszcz[[#This Row],[data]],2)=6,1,0)</f>
        <v>0</v>
      </c>
      <c r="D100">
        <f t="shared" si="7"/>
        <v>2121265.2861228245</v>
      </c>
      <c r="E100">
        <f>IF(deszcz[[#This Row],[opady ]]=0,50000*2,0)</f>
        <v>0</v>
      </c>
      <c r="F100">
        <f>IF(deszcz[[#This Row],[opady ]],0.03*D100,0)</f>
        <v>63637.958583684733</v>
      </c>
      <c r="G100">
        <f>IF(deszcz[[#This Row],[opady ]]=0,0.01*(D100-E100),0)</f>
        <v>0</v>
      </c>
      <c r="H100">
        <f t="shared" si="4"/>
        <v>2184903.2447065092</v>
      </c>
      <c r="I100">
        <f t="shared" si="5"/>
        <v>0</v>
      </c>
      <c r="J100">
        <f t="shared" si="6"/>
        <v>2184903.2447065092</v>
      </c>
    </row>
    <row r="101" spans="1:10" x14ac:dyDescent="0.25">
      <c r="A101" s="1">
        <v>41859</v>
      </c>
      <c r="B101">
        <v>1</v>
      </c>
      <c r="C101">
        <f>IF(WEEKDAY(deszcz[[#This Row],[data]],2)=6,1,0)</f>
        <v>0</v>
      </c>
      <c r="D101">
        <f t="shared" si="7"/>
        <v>2184903.2447065092</v>
      </c>
      <c r="E101">
        <f>IF(deszcz[[#This Row],[opady ]]=0,50000*2,0)</f>
        <v>0</v>
      </c>
      <c r="F101">
        <f>IF(deszcz[[#This Row],[opady ]],0.03*D101,0)</f>
        <v>65547.097341195273</v>
      </c>
      <c r="G101">
        <f>IF(deszcz[[#This Row],[opady ]]=0,0.01*(D101-E101),0)</f>
        <v>0</v>
      </c>
      <c r="H101">
        <f t="shared" si="4"/>
        <v>2250450.3420477044</v>
      </c>
      <c r="I101">
        <f t="shared" si="5"/>
        <v>0</v>
      </c>
      <c r="J101">
        <f t="shared" si="6"/>
        <v>2250450.3420477044</v>
      </c>
    </row>
    <row r="102" spans="1:10" x14ac:dyDescent="0.25">
      <c r="A102" s="1">
        <v>41860</v>
      </c>
      <c r="B102">
        <v>0</v>
      </c>
      <c r="C102">
        <f>IF(WEEKDAY(deszcz[[#This Row],[data]],2)=6,1,0)</f>
        <v>1</v>
      </c>
      <c r="D102">
        <f t="shared" si="7"/>
        <v>2250450.3420477044</v>
      </c>
      <c r="E102">
        <f>IF(deszcz[[#This Row],[opady ]]=0,50000*2,0)</f>
        <v>100000</v>
      </c>
      <c r="F102">
        <f>IF(deszcz[[#This Row],[opady ]],0.03*D102,0)</f>
        <v>0</v>
      </c>
      <c r="G102">
        <f>IF(deszcz[[#This Row],[opady ]]=0,0.01*(D102-E102),0)</f>
        <v>21504.503420477045</v>
      </c>
      <c r="H102">
        <f t="shared" si="4"/>
        <v>2128945.8386272271</v>
      </c>
      <c r="I102">
        <f t="shared" si="5"/>
        <v>371054.16137277288</v>
      </c>
      <c r="J102">
        <f t="shared" si="6"/>
        <v>2500000</v>
      </c>
    </row>
    <row r="103" spans="1:10" x14ac:dyDescent="0.25">
      <c r="A103" s="1">
        <v>41861</v>
      </c>
      <c r="B103">
        <v>0</v>
      </c>
      <c r="C103">
        <f>IF(WEEKDAY(deszcz[[#This Row],[data]],2)=6,1,0)</f>
        <v>0</v>
      </c>
      <c r="D103">
        <f t="shared" si="7"/>
        <v>2500000</v>
      </c>
      <c r="E103">
        <f>IF(deszcz[[#This Row],[opady ]]=0,50000*2,0)</f>
        <v>100000</v>
      </c>
      <c r="F103">
        <f>IF(deszcz[[#This Row],[opady ]],0.03*D103,0)</f>
        <v>0</v>
      </c>
      <c r="G103">
        <f>IF(deszcz[[#This Row],[opady ]]=0,0.01*(D103-E103),0)</f>
        <v>24000</v>
      </c>
      <c r="H103">
        <f t="shared" si="4"/>
        <v>2376000</v>
      </c>
      <c r="I103">
        <f t="shared" si="5"/>
        <v>0</v>
      </c>
      <c r="J103">
        <f t="shared" si="6"/>
        <v>2376000</v>
      </c>
    </row>
    <row r="104" spans="1:10" x14ac:dyDescent="0.25">
      <c r="A104" s="1">
        <v>41862</v>
      </c>
      <c r="B104">
        <v>0</v>
      </c>
      <c r="C104">
        <f>IF(WEEKDAY(deszcz[[#This Row],[data]],2)=6,1,0)</f>
        <v>0</v>
      </c>
      <c r="D104">
        <f t="shared" si="7"/>
        <v>2376000</v>
      </c>
      <c r="E104">
        <f>IF(deszcz[[#This Row],[opady ]]=0,50000*2,0)</f>
        <v>100000</v>
      </c>
      <c r="F104">
        <f>IF(deszcz[[#This Row],[opady ]],0.03*D104,0)</f>
        <v>0</v>
      </c>
      <c r="G104">
        <f>IF(deszcz[[#This Row],[opady ]]=0,0.01*(D104-E104),0)</f>
        <v>22760</v>
      </c>
      <c r="H104">
        <f t="shared" si="4"/>
        <v>2253240</v>
      </c>
      <c r="I104">
        <f t="shared" si="5"/>
        <v>0</v>
      </c>
      <c r="J104">
        <f t="shared" si="6"/>
        <v>2253240</v>
      </c>
    </row>
    <row r="105" spans="1:10" x14ac:dyDescent="0.25">
      <c r="A105" s="1">
        <v>41863</v>
      </c>
      <c r="B105">
        <v>0</v>
      </c>
      <c r="C105">
        <f>IF(WEEKDAY(deszcz[[#This Row],[data]],2)=6,1,0)</f>
        <v>0</v>
      </c>
      <c r="D105">
        <f t="shared" si="7"/>
        <v>2253240</v>
      </c>
      <c r="E105">
        <f>IF(deszcz[[#This Row],[opady ]]=0,50000*2,0)</f>
        <v>100000</v>
      </c>
      <c r="F105">
        <f>IF(deszcz[[#This Row],[opady ]],0.03*D105,0)</f>
        <v>0</v>
      </c>
      <c r="G105">
        <f>IF(deszcz[[#This Row],[opady ]]=0,0.01*(D105-E105),0)</f>
        <v>21532.400000000001</v>
      </c>
      <c r="H105">
        <f t="shared" si="4"/>
        <v>2131707.6</v>
      </c>
      <c r="I105">
        <f t="shared" si="5"/>
        <v>0</v>
      </c>
      <c r="J105">
        <f t="shared" si="6"/>
        <v>2131707.6</v>
      </c>
    </row>
    <row r="106" spans="1:10" x14ac:dyDescent="0.25">
      <c r="A106" s="1">
        <v>41864</v>
      </c>
      <c r="B106">
        <v>1</v>
      </c>
      <c r="C106">
        <f>IF(WEEKDAY(deszcz[[#This Row],[data]],2)=6,1,0)</f>
        <v>0</v>
      </c>
      <c r="D106">
        <f t="shared" si="7"/>
        <v>2131707.6</v>
      </c>
      <c r="E106">
        <f>IF(deszcz[[#This Row],[opady ]]=0,50000*2,0)</f>
        <v>0</v>
      </c>
      <c r="F106">
        <f>IF(deszcz[[#This Row],[opady ]],0.03*D106,0)</f>
        <v>63951.228000000003</v>
      </c>
      <c r="G106">
        <f>IF(deszcz[[#This Row],[opady ]]=0,0.01*(D106-E106),0)</f>
        <v>0</v>
      </c>
      <c r="H106">
        <f t="shared" si="4"/>
        <v>2195658.8280000002</v>
      </c>
      <c r="I106">
        <f t="shared" si="5"/>
        <v>0</v>
      </c>
      <c r="J106">
        <f t="shared" si="6"/>
        <v>2195658.8280000002</v>
      </c>
    </row>
    <row r="107" spans="1:10" x14ac:dyDescent="0.25">
      <c r="A107" s="1">
        <v>41865</v>
      </c>
      <c r="B107">
        <v>0</v>
      </c>
      <c r="C107">
        <f>IF(WEEKDAY(deszcz[[#This Row],[data]],2)=6,1,0)</f>
        <v>0</v>
      </c>
      <c r="D107">
        <f t="shared" si="7"/>
        <v>2195658.8280000002</v>
      </c>
      <c r="E107">
        <f>IF(deszcz[[#This Row],[opady ]]=0,50000*2,0)</f>
        <v>100000</v>
      </c>
      <c r="F107">
        <f>IF(deszcz[[#This Row],[opady ]],0.03*D107,0)</f>
        <v>0</v>
      </c>
      <c r="G107">
        <f>IF(deszcz[[#This Row],[opady ]]=0,0.01*(D107-E107),0)</f>
        <v>20956.588280000004</v>
      </c>
      <c r="H107">
        <f t="shared" si="4"/>
        <v>2074702.2397200002</v>
      </c>
      <c r="I107">
        <f t="shared" si="5"/>
        <v>0</v>
      </c>
      <c r="J107">
        <f t="shared" si="6"/>
        <v>2074702.2397200002</v>
      </c>
    </row>
    <row r="108" spans="1:10" x14ac:dyDescent="0.25">
      <c r="A108" s="1">
        <v>41866</v>
      </c>
      <c r="B108">
        <v>1</v>
      </c>
      <c r="C108">
        <f>IF(WEEKDAY(deszcz[[#This Row],[data]],2)=6,1,0)</f>
        <v>0</v>
      </c>
      <c r="D108">
        <f t="shared" si="7"/>
        <v>2074702.2397200002</v>
      </c>
      <c r="E108">
        <f>IF(deszcz[[#This Row],[opady ]]=0,50000*2,0)</f>
        <v>0</v>
      </c>
      <c r="F108">
        <f>IF(deszcz[[#This Row],[opady ]],0.03*D108,0)</f>
        <v>62241.067191600006</v>
      </c>
      <c r="G108">
        <f>IF(deszcz[[#This Row],[opady ]]=0,0.01*(D108-E108),0)</f>
        <v>0</v>
      </c>
      <c r="H108">
        <f t="shared" si="4"/>
        <v>2136943.3069116003</v>
      </c>
      <c r="I108">
        <f t="shared" si="5"/>
        <v>0</v>
      </c>
      <c r="J108">
        <f t="shared" si="6"/>
        <v>2136943.3069116003</v>
      </c>
    </row>
    <row r="109" spans="1:10" x14ac:dyDescent="0.25">
      <c r="A109" s="1">
        <v>41867</v>
      </c>
      <c r="B109">
        <v>1</v>
      </c>
      <c r="C109">
        <f>IF(WEEKDAY(deszcz[[#This Row],[data]],2)=6,1,0)</f>
        <v>1</v>
      </c>
      <c r="D109">
        <f t="shared" si="7"/>
        <v>2136943.3069116003</v>
      </c>
      <c r="E109">
        <f>IF(deszcz[[#This Row],[opady ]]=0,50000*2,0)</f>
        <v>0</v>
      </c>
      <c r="F109">
        <f>IF(deszcz[[#This Row],[opady ]],0.03*D109,0)</f>
        <v>64108.299207348005</v>
      </c>
      <c r="G109">
        <f>IF(deszcz[[#This Row],[opady ]]=0,0.01*(D109-E109),0)</f>
        <v>0</v>
      </c>
      <c r="H109">
        <f t="shared" si="4"/>
        <v>2201051.6061189482</v>
      </c>
      <c r="I109">
        <f t="shared" si="5"/>
        <v>298948.3938810518</v>
      </c>
      <c r="J109">
        <f t="shared" si="6"/>
        <v>2500000</v>
      </c>
    </row>
    <row r="110" spans="1:10" x14ac:dyDescent="0.25">
      <c r="A110" s="1">
        <v>41868</v>
      </c>
      <c r="B110">
        <v>1</v>
      </c>
      <c r="C110">
        <f>IF(WEEKDAY(deszcz[[#This Row],[data]],2)=6,1,0)</f>
        <v>0</v>
      </c>
      <c r="D110">
        <f t="shared" si="7"/>
        <v>2500000</v>
      </c>
      <c r="E110">
        <f>IF(deszcz[[#This Row],[opady ]]=0,50000*2,0)</f>
        <v>0</v>
      </c>
      <c r="F110">
        <f>IF(deszcz[[#This Row],[opady ]],0.03*D110,0)</f>
        <v>75000</v>
      </c>
      <c r="G110">
        <f>IF(deszcz[[#This Row],[opady ]]=0,0.01*(D110-E110),0)</f>
        <v>0</v>
      </c>
      <c r="H110">
        <f t="shared" si="4"/>
        <v>2500000</v>
      </c>
      <c r="I110">
        <f t="shared" si="5"/>
        <v>0</v>
      </c>
      <c r="J110">
        <f t="shared" si="6"/>
        <v>2500000</v>
      </c>
    </row>
    <row r="111" spans="1:10" x14ac:dyDescent="0.25">
      <c r="A111" s="1">
        <v>41869</v>
      </c>
      <c r="B111">
        <v>0</v>
      </c>
      <c r="C111">
        <f>IF(WEEKDAY(deszcz[[#This Row],[data]],2)=6,1,0)</f>
        <v>0</v>
      </c>
      <c r="D111">
        <f t="shared" si="7"/>
        <v>2500000</v>
      </c>
      <c r="E111">
        <f>IF(deszcz[[#This Row],[opady ]]=0,50000*2,0)</f>
        <v>100000</v>
      </c>
      <c r="F111">
        <f>IF(deszcz[[#This Row],[opady ]],0.03*D111,0)</f>
        <v>0</v>
      </c>
      <c r="G111">
        <f>IF(deszcz[[#This Row],[opady ]]=0,0.01*(D111-E111),0)</f>
        <v>24000</v>
      </c>
      <c r="H111">
        <f t="shared" si="4"/>
        <v>2376000</v>
      </c>
      <c r="I111">
        <f t="shared" si="5"/>
        <v>0</v>
      </c>
      <c r="J111">
        <f t="shared" si="6"/>
        <v>2376000</v>
      </c>
    </row>
    <row r="112" spans="1:10" x14ac:dyDescent="0.25">
      <c r="A112" s="1">
        <v>41870</v>
      </c>
      <c r="B112">
        <v>0</v>
      </c>
      <c r="C112">
        <f>IF(WEEKDAY(deszcz[[#This Row],[data]],2)=6,1,0)</f>
        <v>0</v>
      </c>
      <c r="D112">
        <f t="shared" si="7"/>
        <v>2376000</v>
      </c>
      <c r="E112">
        <f>IF(deszcz[[#This Row],[opady ]]=0,50000*2,0)</f>
        <v>100000</v>
      </c>
      <c r="F112">
        <f>IF(deszcz[[#This Row],[opady ]],0.03*D112,0)</f>
        <v>0</v>
      </c>
      <c r="G112">
        <f>IF(deszcz[[#This Row],[opady ]]=0,0.01*(D112-E112),0)</f>
        <v>22760</v>
      </c>
      <c r="H112">
        <f t="shared" si="4"/>
        <v>2253240</v>
      </c>
      <c r="I112">
        <f t="shared" si="5"/>
        <v>0</v>
      </c>
      <c r="J112">
        <f t="shared" si="6"/>
        <v>2253240</v>
      </c>
    </row>
    <row r="113" spans="1:10" x14ac:dyDescent="0.25">
      <c r="A113" s="1">
        <v>41871</v>
      </c>
      <c r="B113">
        <v>0</v>
      </c>
      <c r="C113">
        <f>IF(WEEKDAY(deszcz[[#This Row],[data]],2)=6,1,0)</f>
        <v>0</v>
      </c>
      <c r="D113">
        <f t="shared" si="7"/>
        <v>2253240</v>
      </c>
      <c r="E113">
        <f>IF(deszcz[[#This Row],[opady ]]=0,50000*2,0)</f>
        <v>100000</v>
      </c>
      <c r="F113">
        <f>IF(deszcz[[#This Row],[opady ]],0.03*D113,0)</f>
        <v>0</v>
      </c>
      <c r="G113">
        <f>IF(deszcz[[#This Row],[opady ]]=0,0.01*(D113-E113),0)</f>
        <v>21532.400000000001</v>
      </c>
      <c r="H113">
        <f t="shared" si="4"/>
        <v>2131707.6</v>
      </c>
      <c r="I113">
        <f t="shared" si="5"/>
        <v>0</v>
      </c>
      <c r="J113">
        <f t="shared" si="6"/>
        <v>2131707.6</v>
      </c>
    </row>
    <row r="114" spans="1:10" x14ac:dyDescent="0.25">
      <c r="A114" s="1">
        <v>41872</v>
      </c>
      <c r="B114">
        <v>0</v>
      </c>
      <c r="C114">
        <f>IF(WEEKDAY(deszcz[[#This Row],[data]],2)=6,1,0)</f>
        <v>0</v>
      </c>
      <c r="D114">
        <f t="shared" si="7"/>
        <v>2131707.6</v>
      </c>
      <c r="E114">
        <f>IF(deszcz[[#This Row],[opady ]]=0,50000*2,0)</f>
        <v>100000</v>
      </c>
      <c r="F114">
        <f>IF(deszcz[[#This Row],[opady ]],0.03*D114,0)</f>
        <v>0</v>
      </c>
      <c r="G114">
        <f>IF(deszcz[[#This Row],[opady ]]=0,0.01*(D114-E114),0)</f>
        <v>20317.076000000001</v>
      </c>
      <c r="H114">
        <f t="shared" si="4"/>
        <v>2011390.5240000002</v>
      </c>
      <c r="I114">
        <f t="shared" si="5"/>
        <v>0</v>
      </c>
      <c r="J114">
        <f t="shared" si="6"/>
        <v>2011390.5240000002</v>
      </c>
    </row>
    <row r="115" spans="1:10" x14ac:dyDescent="0.25">
      <c r="A115" s="1">
        <v>41873</v>
      </c>
      <c r="B115">
        <v>0</v>
      </c>
      <c r="C115">
        <f>IF(WEEKDAY(deszcz[[#This Row],[data]],2)=6,1,0)</f>
        <v>0</v>
      </c>
      <c r="D115">
        <f t="shared" si="7"/>
        <v>2011390.5240000002</v>
      </c>
      <c r="E115">
        <f>IF(deszcz[[#This Row],[opady ]]=0,50000*2,0)</f>
        <v>100000</v>
      </c>
      <c r="F115">
        <f>IF(deszcz[[#This Row],[opady ]],0.03*D115,0)</f>
        <v>0</v>
      </c>
      <c r="G115">
        <f>IF(deszcz[[#This Row],[opady ]]=0,0.01*(D115-E115),0)</f>
        <v>19113.905240000004</v>
      </c>
      <c r="H115">
        <f t="shared" si="4"/>
        <v>1892276.6187600002</v>
      </c>
      <c r="I115">
        <f t="shared" si="5"/>
        <v>0</v>
      </c>
      <c r="J115">
        <f t="shared" si="6"/>
        <v>1892276.6187600002</v>
      </c>
    </row>
    <row r="116" spans="1:10" x14ac:dyDescent="0.25">
      <c r="A116" s="1">
        <v>41874</v>
      </c>
      <c r="B116">
        <v>0</v>
      </c>
      <c r="C116">
        <f>IF(WEEKDAY(deszcz[[#This Row],[data]],2)=6,1,0)</f>
        <v>1</v>
      </c>
      <c r="D116">
        <f t="shared" si="7"/>
        <v>1892276.6187600002</v>
      </c>
      <c r="E116">
        <f>IF(deszcz[[#This Row],[opady ]]=0,50000*2,0)</f>
        <v>100000</v>
      </c>
      <c r="F116">
        <f>IF(deszcz[[#This Row],[opady ]],0.03*D116,0)</f>
        <v>0</v>
      </c>
      <c r="G116">
        <f>IF(deszcz[[#This Row],[opady ]]=0,0.01*(D116-E116),0)</f>
        <v>17922.766187600002</v>
      </c>
      <c r="H116">
        <f t="shared" si="4"/>
        <v>1774353.8525724001</v>
      </c>
      <c r="I116">
        <f t="shared" si="5"/>
        <v>500000</v>
      </c>
      <c r="J116">
        <f t="shared" si="6"/>
        <v>2274353.8525724001</v>
      </c>
    </row>
    <row r="117" spans="1:10" x14ac:dyDescent="0.25">
      <c r="A117" s="1">
        <v>41875</v>
      </c>
      <c r="B117">
        <v>0</v>
      </c>
      <c r="C117">
        <f>IF(WEEKDAY(deszcz[[#This Row],[data]],2)=6,1,0)</f>
        <v>0</v>
      </c>
      <c r="D117">
        <f t="shared" si="7"/>
        <v>2274353.8525724001</v>
      </c>
      <c r="E117">
        <f>IF(deszcz[[#This Row],[opady ]]=0,50000*2,0)</f>
        <v>100000</v>
      </c>
      <c r="F117">
        <f>IF(deszcz[[#This Row],[opady ]],0.03*D117,0)</f>
        <v>0</v>
      </c>
      <c r="G117">
        <f>IF(deszcz[[#This Row],[opady ]]=0,0.01*(D117-E117),0)</f>
        <v>21743.538525724001</v>
      </c>
      <c r="H117">
        <f t="shared" si="4"/>
        <v>2152610.3140466763</v>
      </c>
      <c r="I117">
        <f t="shared" si="5"/>
        <v>0</v>
      </c>
      <c r="J117">
        <f t="shared" si="6"/>
        <v>2152610.3140466763</v>
      </c>
    </row>
    <row r="118" spans="1:10" x14ac:dyDescent="0.25">
      <c r="A118" s="1">
        <v>41876</v>
      </c>
      <c r="B118">
        <v>0</v>
      </c>
      <c r="C118">
        <f>IF(WEEKDAY(deszcz[[#This Row],[data]],2)=6,1,0)</f>
        <v>0</v>
      </c>
      <c r="D118">
        <f t="shared" si="7"/>
        <v>2152610.3140466763</v>
      </c>
      <c r="E118">
        <f>IF(deszcz[[#This Row],[opady ]]=0,50000*2,0)</f>
        <v>100000</v>
      </c>
      <c r="F118">
        <f>IF(deszcz[[#This Row],[opady ]],0.03*D118,0)</f>
        <v>0</v>
      </c>
      <c r="G118">
        <f>IF(deszcz[[#This Row],[opady ]]=0,0.01*(D118-E118),0)</f>
        <v>20526.103140466763</v>
      </c>
      <c r="H118">
        <f t="shared" si="4"/>
        <v>2032084.2109062094</v>
      </c>
      <c r="I118">
        <f t="shared" si="5"/>
        <v>0</v>
      </c>
      <c r="J118">
        <f t="shared" si="6"/>
        <v>2032084.2109062094</v>
      </c>
    </row>
    <row r="119" spans="1:10" x14ac:dyDescent="0.25">
      <c r="A119" s="1">
        <v>41877</v>
      </c>
      <c r="B119">
        <v>0</v>
      </c>
      <c r="C119">
        <f>IF(WEEKDAY(deszcz[[#This Row],[data]],2)=6,1,0)</f>
        <v>0</v>
      </c>
      <c r="D119">
        <f t="shared" si="7"/>
        <v>2032084.2109062094</v>
      </c>
      <c r="E119">
        <f>IF(deszcz[[#This Row],[opady ]]=0,50000*2,0)</f>
        <v>100000</v>
      </c>
      <c r="F119">
        <f>IF(deszcz[[#This Row],[opady ]],0.03*D119,0)</f>
        <v>0</v>
      </c>
      <c r="G119">
        <f>IF(deszcz[[#This Row],[opady ]]=0,0.01*(D119-E119),0)</f>
        <v>19320.842109062094</v>
      </c>
      <c r="H119">
        <f t="shared" si="4"/>
        <v>1912763.3687971474</v>
      </c>
      <c r="I119">
        <f t="shared" si="5"/>
        <v>0</v>
      </c>
      <c r="J119">
        <f t="shared" si="6"/>
        <v>1912763.3687971474</v>
      </c>
    </row>
    <row r="120" spans="1:10" x14ac:dyDescent="0.25">
      <c r="A120" s="1">
        <v>41878</v>
      </c>
      <c r="B120">
        <v>0</v>
      </c>
      <c r="C120">
        <f>IF(WEEKDAY(deszcz[[#This Row],[data]],2)=6,1,0)</f>
        <v>0</v>
      </c>
      <c r="D120">
        <f t="shared" si="7"/>
        <v>1912763.3687971474</v>
      </c>
      <c r="E120">
        <f>IF(deszcz[[#This Row],[opady ]]=0,50000*2,0)</f>
        <v>100000</v>
      </c>
      <c r="F120">
        <f>IF(deszcz[[#This Row],[opady ]],0.03*D120,0)</f>
        <v>0</v>
      </c>
      <c r="G120">
        <f>IF(deszcz[[#This Row],[opady ]]=0,0.01*(D120-E120),0)</f>
        <v>18127.633687971476</v>
      </c>
      <c r="H120">
        <f t="shared" si="4"/>
        <v>1794635.735109176</v>
      </c>
      <c r="I120">
        <f t="shared" si="5"/>
        <v>0</v>
      </c>
      <c r="J120">
        <f t="shared" si="6"/>
        <v>1794635.735109176</v>
      </c>
    </row>
    <row r="121" spans="1:10" x14ac:dyDescent="0.25">
      <c r="A121" s="1">
        <v>41879</v>
      </c>
      <c r="B121">
        <v>1</v>
      </c>
      <c r="C121">
        <f>IF(WEEKDAY(deszcz[[#This Row],[data]],2)=6,1,0)</f>
        <v>0</v>
      </c>
      <c r="D121">
        <f t="shared" si="7"/>
        <v>1794635.735109176</v>
      </c>
      <c r="E121">
        <f>IF(deszcz[[#This Row],[opady ]]=0,50000*2,0)</f>
        <v>0</v>
      </c>
      <c r="F121">
        <f>IF(deszcz[[#This Row],[opady ]],0.03*D121,0)</f>
        <v>53839.072053275282</v>
      </c>
      <c r="G121">
        <f>IF(deszcz[[#This Row],[opady ]]=0,0.01*(D121-E121),0)</f>
        <v>0</v>
      </c>
      <c r="H121">
        <f t="shared" si="4"/>
        <v>1848474.8071624513</v>
      </c>
      <c r="I121">
        <f t="shared" si="5"/>
        <v>0</v>
      </c>
      <c r="J121">
        <f t="shared" si="6"/>
        <v>1848474.8071624513</v>
      </c>
    </row>
    <row r="122" spans="1:10" x14ac:dyDescent="0.25">
      <c r="A122" s="1">
        <v>41880</v>
      </c>
      <c r="B122">
        <v>0</v>
      </c>
      <c r="C122">
        <f>IF(WEEKDAY(deszcz[[#This Row],[data]],2)=6,1,0)</f>
        <v>0</v>
      </c>
      <c r="D122">
        <f t="shared" si="7"/>
        <v>1848474.8071624513</v>
      </c>
      <c r="E122">
        <f>IF(deszcz[[#This Row],[opady ]]=0,50000*2,0)</f>
        <v>100000</v>
      </c>
      <c r="F122">
        <f>IF(deszcz[[#This Row],[opady ]],0.03*D122,0)</f>
        <v>0</v>
      </c>
      <c r="G122">
        <f>IF(deszcz[[#This Row],[opady ]]=0,0.01*(D122-E122),0)</f>
        <v>17484.748071624512</v>
      </c>
      <c r="H122">
        <f t="shared" si="4"/>
        <v>1730990.0590908269</v>
      </c>
      <c r="I122">
        <f t="shared" si="5"/>
        <v>0</v>
      </c>
      <c r="J122">
        <f t="shared" si="6"/>
        <v>1730990.0590908269</v>
      </c>
    </row>
    <row r="123" spans="1:10" x14ac:dyDescent="0.25">
      <c r="A123" s="1">
        <v>41881</v>
      </c>
      <c r="B123">
        <v>0</v>
      </c>
      <c r="C123">
        <f>IF(WEEKDAY(deszcz[[#This Row],[data]],2)=6,1,0)</f>
        <v>1</v>
      </c>
      <c r="D123">
        <f t="shared" si="7"/>
        <v>1730990.0590908269</v>
      </c>
      <c r="E123">
        <f>IF(deszcz[[#This Row],[opady ]]=0,50000*2,0)</f>
        <v>100000</v>
      </c>
      <c r="F123">
        <f>IF(deszcz[[#This Row],[opady ]],0.03*D123,0)</f>
        <v>0</v>
      </c>
      <c r="G123">
        <f>IF(deszcz[[#This Row],[opady ]]=0,0.01*(D123-E123),0)</f>
        <v>16309.90059090827</v>
      </c>
      <c r="H123">
        <f t="shared" si="4"/>
        <v>1614680.1584999186</v>
      </c>
      <c r="I123">
        <f t="shared" si="5"/>
        <v>500000</v>
      </c>
      <c r="J123">
        <f t="shared" si="6"/>
        <v>2114680.1584999189</v>
      </c>
    </row>
    <row r="124" spans="1:10" x14ac:dyDescent="0.25">
      <c r="A124" s="1">
        <v>41882</v>
      </c>
      <c r="B124">
        <v>1</v>
      </c>
      <c r="C124">
        <f>IF(WEEKDAY(deszcz[[#This Row],[data]],2)=6,1,0)</f>
        <v>0</v>
      </c>
      <c r="D124">
        <f t="shared" si="7"/>
        <v>2114680.1584999189</v>
      </c>
      <c r="E124">
        <f>IF(deszcz[[#This Row],[opady ]]=0,50000*2,0)</f>
        <v>0</v>
      </c>
      <c r="F124">
        <f>IF(deszcz[[#This Row],[opady ]],0.03*D124,0)</f>
        <v>63440.404754997566</v>
      </c>
      <c r="G124">
        <f>IF(deszcz[[#This Row],[opady ]]=0,0.01*(D124-E124),0)</f>
        <v>0</v>
      </c>
      <c r="H124">
        <f t="shared" si="4"/>
        <v>2178120.5632549166</v>
      </c>
      <c r="I124">
        <f t="shared" si="5"/>
        <v>0</v>
      </c>
      <c r="J124">
        <f t="shared" si="6"/>
        <v>2178120.5632549166</v>
      </c>
    </row>
    <row r="125" spans="1:10" x14ac:dyDescent="0.25">
      <c r="A125" s="1">
        <v>41883</v>
      </c>
      <c r="B125">
        <v>0</v>
      </c>
      <c r="C125">
        <f>IF(WEEKDAY(deszcz[[#This Row],[data]],2)=6,1,0)</f>
        <v>0</v>
      </c>
      <c r="D125">
        <f t="shared" si="7"/>
        <v>2178120.5632549166</v>
      </c>
      <c r="E125">
        <f>IF(deszcz[[#This Row],[opady ]]=0,50000*2,0)</f>
        <v>100000</v>
      </c>
      <c r="F125">
        <f>IF(deszcz[[#This Row],[opady ]],0.03*D125,0)</f>
        <v>0</v>
      </c>
      <c r="G125">
        <f>IF(deszcz[[#This Row],[opady ]]=0,0.01*(D125-E125),0)</f>
        <v>20781.205632549165</v>
      </c>
      <c r="H125">
        <f t="shared" si="4"/>
        <v>2057339.3576223673</v>
      </c>
      <c r="I125">
        <f t="shared" si="5"/>
        <v>0</v>
      </c>
      <c r="J125">
        <f t="shared" si="6"/>
        <v>2057339.3576223673</v>
      </c>
    </row>
    <row r="126" spans="1:10" x14ac:dyDescent="0.25">
      <c r="A126" s="1">
        <v>41884</v>
      </c>
      <c r="B126">
        <v>0</v>
      </c>
      <c r="C126">
        <f>IF(WEEKDAY(deszcz[[#This Row],[data]],2)=6,1,0)</f>
        <v>0</v>
      </c>
      <c r="D126">
        <f t="shared" si="7"/>
        <v>2057339.3576223673</v>
      </c>
      <c r="E126">
        <f>IF(deszcz[[#This Row],[opady ]]=0,50000*2,0)</f>
        <v>100000</v>
      </c>
      <c r="F126">
        <f>IF(deszcz[[#This Row],[opady ]],0.03*D126,0)</f>
        <v>0</v>
      </c>
      <c r="G126">
        <f>IF(deszcz[[#This Row],[opady ]]=0,0.01*(D126-E126),0)</f>
        <v>19573.393576223672</v>
      </c>
      <c r="H126">
        <f t="shared" si="4"/>
        <v>1937765.9640461437</v>
      </c>
      <c r="I126">
        <f t="shared" si="5"/>
        <v>0</v>
      </c>
      <c r="J126">
        <f t="shared" si="6"/>
        <v>1937765.9640461437</v>
      </c>
    </row>
    <row r="127" spans="1:10" x14ac:dyDescent="0.25">
      <c r="A127" s="1">
        <v>41885</v>
      </c>
      <c r="B127">
        <v>0</v>
      </c>
      <c r="C127">
        <f>IF(WEEKDAY(deszcz[[#This Row],[data]],2)=6,1,0)</f>
        <v>0</v>
      </c>
      <c r="D127">
        <f t="shared" si="7"/>
        <v>1937765.9640461437</v>
      </c>
      <c r="E127">
        <f>IF(deszcz[[#This Row],[opady ]]=0,50000*2,0)</f>
        <v>100000</v>
      </c>
      <c r="F127">
        <f>IF(deszcz[[#This Row],[opady ]],0.03*D127,0)</f>
        <v>0</v>
      </c>
      <c r="G127">
        <f>IF(deszcz[[#This Row],[opady ]]=0,0.01*(D127-E127),0)</f>
        <v>18377.659640461436</v>
      </c>
      <c r="H127">
        <f t="shared" si="4"/>
        <v>1819388.3044056823</v>
      </c>
      <c r="I127">
        <f t="shared" si="5"/>
        <v>0</v>
      </c>
      <c r="J127">
        <f t="shared" si="6"/>
        <v>1819388.3044056823</v>
      </c>
    </row>
    <row r="128" spans="1:10" x14ac:dyDescent="0.25">
      <c r="A128" s="1">
        <v>41886</v>
      </c>
      <c r="B128">
        <v>0</v>
      </c>
      <c r="C128">
        <f>IF(WEEKDAY(deszcz[[#This Row],[data]],2)=6,1,0)</f>
        <v>0</v>
      </c>
      <c r="D128">
        <f t="shared" si="7"/>
        <v>1819388.3044056823</v>
      </c>
      <c r="E128">
        <f>IF(deszcz[[#This Row],[opady ]]=0,50000*2,0)</f>
        <v>100000</v>
      </c>
      <c r="F128">
        <f>IF(deszcz[[#This Row],[opady ]],0.03*D128,0)</f>
        <v>0</v>
      </c>
      <c r="G128">
        <f>IF(deszcz[[#This Row],[opady ]]=0,0.01*(D128-E128),0)</f>
        <v>17193.883044056824</v>
      </c>
      <c r="H128">
        <f t="shared" si="4"/>
        <v>1702194.4213616254</v>
      </c>
      <c r="I128">
        <f t="shared" si="5"/>
        <v>0</v>
      </c>
      <c r="J128">
        <f t="shared" si="6"/>
        <v>1702194.4213616254</v>
      </c>
    </row>
    <row r="129" spans="1:10" x14ac:dyDescent="0.25">
      <c r="A129" s="1">
        <v>41887</v>
      </c>
      <c r="B129">
        <v>0</v>
      </c>
      <c r="C129">
        <f>IF(WEEKDAY(deszcz[[#This Row],[data]],2)=6,1,0)</f>
        <v>0</v>
      </c>
      <c r="D129">
        <f t="shared" si="7"/>
        <v>1702194.4213616254</v>
      </c>
      <c r="E129">
        <f>IF(deszcz[[#This Row],[opady ]]=0,50000*2,0)</f>
        <v>100000</v>
      </c>
      <c r="F129">
        <f>IF(deszcz[[#This Row],[opady ]],0.03*D129,0)</f>
        <v>0</v>
      </c>
      <c r="G129">
        <f>IF(deszcz[[#This Row],[opady ]]=0,0.01*(D129-E129),0)</f>
        <v>16021.944213616254</v>
      </c>
      <c r="H129">
        <f t="shared" si="4"/>
        <v>1586172.4771480092</v>
      </c>
      <c r="I129">
        <f t="shared" si="5"/>
        <v>0</v>
      </c>
      <c r="J129">
        <f t="shared" si="6"/>
        <v>1586172.4771480092</v>
      </c>
    </row>
    <row r="130" spans="1:10" x14ac:dyDescent="0.25">
      <c r="A130" s="1">
        <v>41888</v>
      </c>
      <c r="B130">
        <v>0</v>
      </c>
      <c r="C130">
        <f>IF(WEEKDAY(deszcz[[#This Row],[data]],2)=6,1,0)</f>
        <v>1</v>
      </c>
      <c r="D130">
        <f t="shared" si="7"/>
        <v>1586172.4771480092</v>
      </c>
      <c r="E130">
        <f>IF(deszcz[[#This Row],[opady ]]=0,50000*2,0)</f>
        <v>100000</v>
      </c>
      <c r="F130">
        <f>IF(deszcz[[#This Row],[opady ]],0.03*D130,0)</f>
        <v>0</v>
      </c>
      <c r="G130">
        <f>IF(deszcz[[#This Row],[opady ]]=0,0.01*(D130-E130),0)</f>
        <v>14861.724771480092</v>
      </c>
      <c r="H130">
        <f t="shared" si="4"/>
        <v>1471310.7523765292</v>
      </c>
      <c r="I130">
        <f t="shared" si="5"/>
        <v>500000</v>
      </c>
      <c r="J130">
        <f t="shared" si="6"/>
        <v>1971310.7523765292</v>
      </c>
    </row>
    <row r="131" spans="1:10" x14ac:dyDescent="0.25">
      <c r="A131" s="1">
        <v>41889</v>
      </c>
      <c r="B131">
        <v>0</v>
      </c>
      <c r="C131">
        <f>IF(WEEKDAY(deszcz[[#This Row],[data]],2)=6,1,0)</f>
        <v>0</v>
      </c>
      <c r="D131">
        <f t="shared" si="7"/>
        <v>1971310.7523765292</v>
      </c>
      <c r="E131">
        <f>IF(deszcz[[#This Row],[opady ]]=0,50000*2,0)</f>
        <v>100000</v>
      </c>
      <c r="F131">
        <f>IF(deszcz[[#This Row],[opady ]],0.03*D131,0)</f>
        <v>0</v>
      </c>
      <c r="G131">
        <f>IF(deszcz[[#This Row],[opady ]]=0,0.01*(D131-E131),0)</f>
        <v>18713.107523765291</v>
      </c>
      <c r="H131">
        <f t="shared" ref="H131:H154" si="8">IF(D131-E131+F131-G131&gt;2500000,2500000,D131-E131+F131-G131)</f>
        <v>1852597.644852764</v>
      </c>
      <c r="I131">
        <f t="shared" ref="I131:I154" si="9">IF(C131,IF(H131+500000&gt;2500000,2500000-H131,500000),0)</f>
        <v>0</v>
      </c>
      <c r="J131">
        <f t="shared" ref="J131:J154" si="10">H131+I131</f>
        <v>1852597.644852764</v>
      </c>
    </row>
    <row r="132" spans="1:10" x14ac:dyDescent="0.25">
      <c r="A132" s="1">
        <v>41890</v>
      </c>
      <c r="B132">
        <v>1</v>
      </c>
      <c r="C132">
        <f>IF(WEEKDAY(deszcz[[#This Row],[data]],2)=6,1,0)</f>
        <v>0</v>
      </c>
      <c r="D132">
        <f t="shared" ref="D132:D154" si="11">J131</f>
        <v>1852597.644852764</v>
      </c>
      <c r="E132">
        <f>IF(deszcz[[#This Row],[opady ]]=0,50000*2,0)</f>
        <v>0</v>
      </c>
      <c r="F132">
        <f>IF(deszcz[[#This Row],[opady ]],0.03*D132,0)</f>
        <v>55577.929345582917</v>
      </c>
      <c r="G132">
        <f>IF(deszcz[[#This Row],[opady ]]=0,0.01*(D132-E132),0)</f>
        <v>0</v>
      </c>
      <c r="H132">
        <f t="shared" si="8"/>
        <v>1908175.5741983468</v>
      </c>
      <c r="I132">
        <f t="shared" si="9"/>
        <v>0</v>
      </c>
      <c r="J132">
        <f t="shared" si="10"/>
        <v>1908175.5741983468</v>
      </c>
    </row>
    <row r="133" spans="1:10" x14ac:dyDescent="0.25">
      <c r="A133" s="1">
        <v>41891</v>
      </c>
      <c r="B133">
        <v>0</v>
      </c>
      <c r="C133">
        <f>IF(WEEKDAY(deszcz[[#This Row],[data]],2)=6,1,0)</f>
        <v>0</v>
      </c>
      <c r="D133">
        <f t="shared" si="11"/>
        <v>1908175.5741983468</v>
      </c>
      <c r="E133">
        <f>IF(deszcz[[#This Row],[opady ]]=0,50000*2,0)</f>
        <v>100000</v>
      </c>
      <c r="F133">
        <f>IF(deszcz[[#This Row],[opady ]],0.03*D133,0)</f>
        <v>0</v>
      </c>
      <c r="G133">
        <f>IF(deszcz[[#This Row],[opady ]]=0,0.01*(D133-E133),0)</f>
        <v>18081.75574198347</v>
      </c>
      <c r="H133">
        <f t="shared" si="8"/>
        <v>1790093.8184563634</v>
      </c>
      <c r="I133">
        <f t="shared" si="9"/>
        <v>0</v>
      </c>
      <c r="J133">
        <f t="shared" si="10"/>
        <v>1790093.8184563634</v>
      </c>
    </row>
    <row r="134" spans="1:10" x14ac:dyDescent="0.25">
      <c r="A134" s="1">
        <v>41892</v>
      </c>
      <c r="B134">
        <v>0</v>
      </c>
      <c r="C134">
        <f>IF(WEEKDAY(deszcz[[#This Row],[data]],2)=6,1,0)</f>
        <v>0</v>
      </c>
      <c r="D134">
        <f t="shared" si="11"/>
        <v>1790093.8184563634</v>
      </c>
      <c r="E134">
        <f>IF(deszcz[[#This Row],[opady ]]=0,50000*2,0)</f>
        <v>100000</v>
      </c>
      <c r="F134">
        <f>IF(deszcz[[#This Row],[opady ]],0.03*D134,0)</f>
        <v>0</v>
      </c>
      <c r="G134">
        <f>IF(deszcz[[#This Row],[opady ]]=0,0.01*(D134-E134),0)</f>
        <v>16900.938184563634</v>
      </c>
      <c r="H134">
        <f t="shared" si="8"/>
        <v>1673192.8802717999</v>
      </c>
      <c r="I134">
        <f t="shared" si="9"/>
        <v>0</v>
      </c>
      <c r="J134">
        <f t="shared" si="10"/>
        <v>1673192.8802717999</v>
      </c>
    </row>
    <row r="135" spans="1:10" x14ac:dyDescent="0.25">
      <c r="A135" s="1">
        <v>41893</v>
      </c>
      <c r="B135">
        <v>0</v>
      </c>
      <c r="C135">
        <f>IF(WEEKDAY(deszcz[[#This Row],[data]],2)=6,1,0)</f>
        <v>0</v>
      </c>
      <c r="D135">
        <f t="shared" si="11"/>
        <v>1673192.8802717999</v>
      </c>
      <c r="E135">
        <f>IF(deszcz[[#This Row],[opady ]]=0,50000*2,0)</f>
        <v>100000</v>
      </c>
      <c r="F135">
        <f>IF(deszcz[[#This Row],[opady ]],0.03*D135,0)</f>
        <v>0</v>
      </c>
      <c r="G135">
        <f>IF(deszcz[[#This Row],[opady ]]=0,0.01*(D135-E135),0)</f>
        <v>15731.928802717999</v>
      </c>
      <c r="H135">
        <f t="shared" si="8"/>
        <v>1557460.9514690819</v>
      </c>
      <c r="I135">
        <f t="shared" si="9"/>
        <v>0</v>
      </c>
      <c r="J135">
        <f t="shared" si="10"/>
        <v>1557460.9514690819</v>
      </c>
    </row>
    <row r="136" spans="1:10" x14ac:dyDescent="0.25">
      <c r="A136" s="1">
        <v>41894</v>
      </c>
      <c r="B136">
        <v>0</v>
      </c>
      <c r="C136">
        <f>IF(WEEKDAY(deszcz[[#This Row],[data]],2)=6,1,0)</f>
        <v>0</v>
      </c>
      <c r="D136">
        <f t="shared" si="11"/>
        <v>1557460.9514690819</v>
      </c>
      <c r="E136">
        <f>IF(deszcz[[#This Row],[opady ]]=0,50000*2,0)</f>
        <v>100000</v>
      </c>
      <c r="F136">
        <f>IF(deszcz[[#This Row],[opady ]],0.03*D136,0)</f>
        <v>0</v>
      </c>
      <c r="G136">
        <f>IF(deszcz[[#This Row],[opady ]]=0,0.01*(D136-E136),0)</f>
        <v>14574.609514690819</v>
      </c>
      <c r="H136">
        <f t="shared" si="8"/>
        <v>1442886.341954391</v>
      </c>
      <c r="I136">
        <f t="shared" si="9"/>
        <v>0</v>
      </c>
      <c r="J136">
        <f t="shared" si="10"/>
        <v>1442886.341954391</v>
      </c>
    </row>
    <row r="137" spans="1:10" x14ac:dyDescent="0.25">
      <c r="A137" s="1">
        <v>41895</v>
      </c>
      <c r="B137">
        <v>0</v>
      </c>
      <c r="C137">
        <f>IF(WEEKDAY(deszcz[[#This Row],[data]],2)=6,1,0)</f>
        <v>1</v>
      </c>
      <c r="D137">
        <f t="shared" si="11"/>
        <v>1442886.341954391</v>
      </c>
      <c r="E137">
        <f>IF(deszcz[[#This Row],[opady ]]=0,50000*2,0)</f>
        <v>100000</v>
      </c>
      <c r="F137">
        <f>IF(deszcz[[#This Row],[opady ]],0.03*D137,0)</f>
        <v>0</v>
      </c>
      <c r="G137">
        <f>IF(deszcz[[#This Row],[opady ]]=0,0.01*(D137-E137),0)</f>
        <v>13428.86341954391</v>
      </c>
      <c r="H137">
        <f t="shared" si="8"/>
        <v>1329457.478534847</v>
      </c>
      <c r="I137">
        <f t="shared" si="9"/>
        <v>500000</v>
      </c>
      <c r="J137">
        <f t="shared" si="10"/>
        <v>1829457.478534847</v>
      </c>
    </row>
    <row r="138" spans="1:10" x14ac:dyDescent="0.25">
      <c r="A138" s="1">
        <v>41896</v>
      </c>
      <c r="B138">
        <v>0</v>
      </c>
      <c r="C138">
        <f>IF(WEEKDAY(deszcz[[#This Row],[data]],2)=6,1,0)</f>
        <v>0</v>
      </c>
      <c r="D138">
        <f t="shared" si="11"/>
        <v>1829457.478534847</v>
      </c>
      <c r="E138">
        <f>IF(deszcz[[#This Row],[opady ]]=0,50000*2,0)</f>
        <v>100000</v>
      </c>
      <c r="F138">
        <f>IF(deszcz[[#This Row],[opady ]],0.03*D138,0)</f>
        <v>0</v>
      </c>
      <c r="G138">
        <f>IF(deszcz[[#This Row],[opady ]]=0,0.01*(D138-E138),0)</f>
        <v>17294.574785348472</v>
      </c>
      <c r="H138">
        <f t="shared" si="8"/>
        <v>1712162.9037494985</v>
      </c>
      <c r="I138">
        <f t="shared" si="9"/>
        <v>0</v>
      </c>
      <c r="J138">
        <f t="shared" si="10"/>
        <v>1712162.9037494985</v>
      </c>
    </row>
    <row r="139" spans="1:10" x14ac:dyDescent="0.25">
      <c r="A139" s="1">
        <v>41897</v>
      </c>
      <c r="B139">
        <v>1</v>
      </c>
      <c r="C139">
        <f>IF(WEEKDAY(deszcz[[#This Row],[data]],2)=6,1,0)</f>
        <v>0</v>
      </c>
      <c r="D139">
        <f t="shared" si="11"/>
        <v>1712162.9037494985</v>
      </c>
      <c r="E139">
        <f>IF(deszcz[[#This Row],[opady ]]=0,50000*2,0)</f>
        <v>0</v>
      </c>
      <c r="F139">
        <f>IF(deszcz[[#This Row],[opady ]],0.03*D139,0)</f>
        <v>51364.887112484954</v>
      </c>
      <c r="G139">
        <f>IF(deszcz[[#This Row],[opady ]]=0,0.01*(D139-E139),0)</f>
        <v>0</v>
      </c>
      <c r="H139">
        <f t="shared" si="8"/>
        <v>1763527.7908619836</v>
      </c>
      <c r="I139">
        <f t="shared" si="9"/>
        <v>0</v>
      </c>
      <c r="J139">
        <f t="shared" si="10"/>
        <v>1763527.7908619836</v>
      </c>
    </row>
    <row r="140" spans="1:10" x14ac:dyDescent="0.25">
      <c r="A140" s="1">
        <v>41898</v>
      </c>
      <c r="B140">
        <v>0</v>
      </c>
      <c r="C140">
        <f>IF(WEEKDAY(deszcz[[#This Row],[data]],2)=6,1,0)</f>
        <v>0</v>
      </c>
      <c r="D140">
        <f t="shared" si="11"/>
        <v>1763527.7908619836</v>
      </c>
      <c r="E140">
        <f>IF(deszcz[[#This Row],[opady ]]=0,50000*2,0)</f>
        <v>100000</v>
      </c>
      <c r="F140">
        <f>IF(deszcz[[#This Row],[opady ]],0.03*D140,0)</f>
        <v>0</v>
      </c>
      <c r="G140">
        <f>IF(deszcz[[#This Row],[opady ]]=0,0.01*(D140-E140),0)</f>
        <v>16635.277908619835</v>
      </c>
      <c r="H140">
        <f t="shared" si="8"/>
        <v>1646892.5129533638</v>
      </c>
      <c r="I140">
        <f t="shared" si="9"/>
        <v>0</v>
      </c>
      <c r="J140">
        <f t="shared" si="10"/>
        <v>1646892.5129533638</v>
      </c>
    </row>
    <row r="141" spans="1:10" x14ac:dyDescent="0.25">
      <c r="A141" s="1">
        <v>41899</v>
      </c>
      <c r="B141">
        <v>0</v>
      </c>
      <c r="C141">
        <f>IF(WEEKDAY(deszcz[[#This Row],[data]],2)=6,1,0)</f>
        <v>0</v>
      </c>
      <c r="D141">
        <f t="shared" si="11"/>
        <v>1646892.5129533638</v>
      </c>
      <c r="E141">
        <f>IF(deszcz[[#This Row],[opady ]]=0,50000*2,0)</f>
        <v>100000</v>
      </c>
      <c r="F141">
        <f>IF(deszcz[[#This Row],[opady ]],0.03*D141,0)</f>
        <v>0</v>
      </c>
      <c r="G141">
        <f>IF(deszcz[[#This Row],[opady ]]=0,0.01*(D141-E141),0)</f>
        <v>15468.925129533638</v>
      </c>
      <c r="H141">
        <f t="shared" si="8"/>
        <v>1531423.5878238301</v>
      </c>
      <c r="I141">
        <f t="shared" si="9"/>
        <v>0</v>
      </c>
      <c r="J141">
        <f t="shared" si="10"/>
        <v>1531423.5878238301</v>
      </c>
    </row>
    <row r="142" spans="1:10" x14ac:dyDescent="0.25">
      <c r="A142" s="1">
        <v>41900</v>
      </c>
      <c r="B142">
        <v>0</v>
      </c>
      <c r="C142">
        <f>IF(WEEKDAY(deszcz[[#This Row],[data]],2)=6,1,0)</f>
        <v>0</v>
      </c>
      <c r="D142">
        <f t="shared" si="11"/>
        <v>1531423.5878238301</v>
      </c>
      <c r="E142">
        <f>IF(deszcz[[#This Row],[opady ]]=0,50000*2,0)</f>
        <v>100000</v>
      </c>
      <c r="F142">
        <f>IF(deszcz[[#This Row],[opady ]],0.03*D142,0)</f>
        <v>0</v>
      </c>
      <c r="G142">
        <f>IF(deszcz[[#This Row],[opady ]]=0,0.01*(D142-E142),0)</f>
        <v>14314.235878238302</v>
      </c>
      <c r="H142">
        <f t="shared" si="8"/>
        <v>1417109.3519455919</v>
      </c>
      <c r="I142">
        <f t="shared" si="9"/>
        <v>0</v>
      </c>
      <c r="J142">
        <f t="shared" si="10"/>
        <v>1417109.3519455919</v>
      </c>
    </row>
    <row r="143" spans="1:10" x14ac:dyDescent="0.25">
      <c r="A143" s="1">
        <v>41901</v>
      </c>
      <c r="B143">
        <v>0</v>
      </c>
      <c r="C143">
        <f>IF(WEEKDAY(deszcz[[#This Row],[data]],2)=6,1,0)</f>
        <v>0</v>
      </c>
      <c r="D143">
        <f t="shared" si="11"/>
        <v>1417109.3519455919</v>
      </c>
      <c r="E143">
        <f>IF(deszcz[[#This Row],[opady ]]=0,50000*2,0)</f>
        <v>100000</v>
      </c>
      <c r="F143">
        <f>IF(deszcz[[#This Row],[opady ]],0.03*D143,0)</f>
        <v>0</v>
      </c>
      <c r="G143">
        <f>IF(deszcz[[#This Row],[opady ]]=0,0.01*(D143-E143),0)</f>
        <v>13171.093519455919</v>
      </c>
      <c r="H143">
        <f t="shared" si="8"/>
        <v>1303938.2584261359</v>
      </c>
      <c r="I143">
        <f t="shared" si="9"/>
        <v>0</v>
      </c>
      <c r="J143">
        <f t="shared" si="10"/>
        <v>1303938.2584261359</v>
      </c>
    </row>
    <row r="144" spans="1:10" x14ac:dyDescent="0.25">
      <c r="A144" s="1">
        <v>41902</v>
      </c>
      <c r="B144">
        <v>0</v>
      </c>
      <c r="C144">
        <f>IF(WEEKDAY(deszcz[[#This Row],[data]],2)=6,1,0)</f>
        <v>1</v>
      </c>
      <c r="D144">
        <f t="shared" si="11"/>
        <v>1303938.2584261359</v>
      </c>
      <c r="E144">
        <f>IF(deszcz[[#This Row],[opady ]]=0,50000*2,0)</f>
        <v>100000</v>
      </c>
      <c r="F144">
        <f>IF(deszcz[[#This Row],[opady ]],0.03*D144,0)</f>
        <v>0</v>
      </c>
      <c r="G144">
        <f>IF(deszcz[[#This Row],[opady ]]=0,0.01*(D144-E144),0)</f>
        <v>12039.382584261359</v>
      </c>
      <c r="H144">
        <f t="shared" si="8"/>
        <v>1191898.8758418746</v>
      </c>
      <c r="I144">
        <f t="shared" si="9"/>
        <v>500000</v>
      </c>
      <c r="J144">
        <f t="shared" si="10"/>
        <v>1691898.8758418746</v>
      </c>
    </row>
    <row r="145" spans="1:10" x14ac:dyDescent="0.25">
      <c r="A145" s="1">
        <v>41903</v>
      </c>
      <c r="B145">
        <v>0</v>
      </c>
      <c r="C145">
        <f>IF(WEEKDAY(deszcz[[#This Row],[data]],2)=6,1,0)</f>
        <v>0</v>
      </c>
      <c r="D145">
        <f t="shared" si="11"/>
        <v>1691898.8758418746</v>
      </c>
      <c r="E145">
        <f>IF(deszcz[[#This Row],[opady ]]=0,50000*2,0)</f>
        <v>100000</v>
      </c>
      <c r="F145">
        <f>IF(deszcz[[#This Row],[opady ]],0.03*D145,0)</f>
        <v>0</v>
      </c>
      <c r="G145">
        <f>IF(deszcz[[#This Row],[opady ]]=0,0.01*(D145-E145),0)</f>
        <v>15918.988758418747</v>
      </c>
      <c r="H145">
        <f t="shared" si="8"/>
        <v>1575979.8870834559</v>
      </c>
      <c r="I145">
        <f t="shared" si="9"/>
        <v>0</v>
      </c>
      <c r="J145">
        <f t="shared" si="10"/>
        <v>1575979.8870834559</v>
      </c>
    </row>
    <row r="146" spans="1:10" x14ac:dyDescent="0.25">
      <c r="A146" s="1">
        <v>41904</v>
      </c>
      <c r="B146">
        <v>0</v>
      </c>
      <c r="C146">
        <f>IF(WEEKDAY(deszcz[[#This Row],[data]],2)=6,1,0)</f>
        <v>0</v>
      </c>
      <c r="D146">
        <f t="shared" si="11"/>
        <v>1575979.8870834559</v>
      </c>
      <c r="E146">
        <f>IF(deszcz[[#This Row],[opady ]]=0,50000*2,0)</f>
        <v>100000</v>
      </c>
      <c r="F146">
        <f>IF(deszcz[[#This Row],[opady ]],0.03*D146,0)</f>
        <v>0</v>
      </c>
      <c r="G146">
        <f>IF(deszcz[[#This Row],[opady ]]=0,0.01*(D146-E146),0)</f>
        <v>14759.79887083456</v>
      </c>
      <c r="H146">
        <f t="shared" si="8"/>
        <v>1461220.0882126214</v>
      </c>
      <c r="I146">
        <f t="shared" si="9"/>
        <v>0</v>
      </c>
      <c r="J146">
        <f t="shared" si="10"/>
        <v>1461220.0882126214</v>
      </c>
    </row>
    <row r="147" spans="1:10" x14ac:dyDescent="0.25">
      <c r="A147" s="1">
        <v>41905</v>
      </c>
      <c r="B147">
        <v>1</v>
      </c>
      <c r="C147">
        <f>IF(WEEKDAY(deszcz[[#This Row],[data]],2)=6,1,0)</f>
        <v>0</v>
      </c>
      <c r="D147">
        <f t="shared" si="11"/>
        <v>1461220.0882126214</v>
      </c>
      <c r="E147">
        <f>IF(deszcz[[#This Row],[opady ]]=0,50000*2,0)</f>
        <v>0</v>
      </c>
      <c r="F147">
        <f>IF(deszcz[[#This Row],[opady ]],0.03*D147,0)</f>
        <v>43836.60264637864</v>
      </c>
      <c r="G147">
        <f>IF(deszcz[[#This Row],[opady ]]=0,0.01*(D147-E147),0)</f>
        <v>0</v>
      </c>
      <c r="H147">
        <f t="shared" si="8"/>
        <v>1505056.690859</v>
      </c>
      <c r="I147">
        <f t="shared" si="9"/>
        <v>0</v>
      </c>
      <c r="J147">
        <f t="shared" si="10"/>
        <v>1505056.690859</v>
      </c>
    </row>
    <row r="148" spans="1:10" x14ac:dyDescent="0.25">
      <c r="A148" s="1">
        <v>41906</v>
      </c>
      <c r="B148">
        <v>0</v>
      </c>
      <c r="C148">
        <f>IF(WEEKDAY(deszcz[[#This Row],[data]],2)=6,1,0)</f>
        <v>0</v>
      </c>
      <c r="D148">
        <f t="shared" si="11"/>
        <v>1505056.690859</v>
      </c>
      <c r="E148">
        <f>IF(deszcz[[#This Row],[opady ]]=0,50000*2,0)</f>
        <v>100000</v>
      </c>
      <c r="F148">
        <f>IF(deszcz[[#This Row],[opady ]],0.03*D148,0)</f>
        <v>0</v>
      </c>
      <c r="G148">
        <f>IF(deszcz[[#This Row],[opady ]]=0,0.01*(D148-E148),0)</f>
        <v>14050.566908590001</v>
      </c>
      <c r="H148">
        <f t="shared" si="8"/>
        <v>1391006.1239504099</v>
      </c>
      <c r="I148">
        <f t="shared" si="9"/>
        <v>0</v>
      </c>
      <c r="J148">
        <f t="shared" si="10"/>
        <v>1391006.1239504099</v>
      </c>
    </row>
    <row r="149" spans="1:10" x14ac:dyDescent="0.25">
      <c r="A149" s="1">
        <v>41907</v>
      </c>
      <c r="B149">
        <v>1</v>
      </c>
      <c r="C149">
        <f>IF(WEEKDAY(deszcz[[#This Row],[data]],2)=6,1,0)</f>
        <v>0</v>
      </c>
      <c r="D149">
        <f t="shared" si="11"/>
        <v>1391006.1239504099</v>
      </c>
      <c r="E149">
        <f>IF(deszcz[[#This Row],[opady ]]=0,50000*2,0)</f>
        <v>0</v>
      </c>
      <c r="F149">
        <f>IF(deszcz[[#This Row],[opady ]],0.03*D149,0)</f>
        <v>41730.183718512293</v>
      </c>
      <c r="G149">
        <f>IF(deszcz[[#This Row],[opady ]]=0,0.01*(D149-E149),0)</f>
        <v>0</v>
      </c>
      <c r="H149">
        <f t="shared" si="8"/>
        <v>1432736.3076689222</v>
      </c>
      <c r="I149">
        <f t="shared" si="9"/>
        <v>0</v>
      </c>
      <c r="J149">
        <f t="shared" si="10"/>
        <v>1432736.3076689222</v>
      </c>
    </row>
    <row r="150" spans="1:10" x14ac:dyDescent="0.25">
      <c r="A150" s="1">
        <v>41908</v>
      </c>
      <c r="B150">
        <v>0</v>
      </c>
      <c r="C150">
        <f>IF(WEEKDAY(deszcz[[#This Row],[data]],2)=6,1,0)</f>
        <v>0</v>
      </c>
      <c r="D150">
        <f t="shared" si="11"/>
        <v>1432736.3076689222</v>
      </c>
      <c r="E150">
        <f>IF(deszcz[[#This Row],[opady ]]=0,50000*2,0)</f>
        <v>100000</v>
      </c>
      <c r="F150">
        <f>IF(deszcz[[#This Row],[opady ]],0.03*D150,0)</f>
        <v>0</v>
      </c>
      <c r="G150">
        <f>IF(deszcz[[#This Row],[opady ]]=0,0.01*(D150-E150),0)</f>
        <v>13327.363076689222</v>
      </c>
      <c r="H150">
        <f t="shared" si="8"/>
        <v>1319408.944592233</v>
      </c>
      <c r="I150">
        <f t="shared" si="9"/>
        <v>0</v>
      </c>
      <c r="J150">
        <f t="shared" si="10"/>
        <v>1319408.944592233</v>
      </c>
    </row>
    <row r="151" spans="1:10" x14ac:dyDescent="0.25">
      <c r="A151" s="1">
        <v>41909</v>
      </c>
      <c r="B151">
        <v>0</v>
      </c>
      <c r="C151">
        <f>IF(WEEKDAY(deszcz[[#This Row],[data]],2)=6,1,0)</f>
        <v>1</v>
      </c>
      <c r="D151">
        <f t="shared" si="11"/>
        <v>1319408.944592233</v>
      </c>
      <c r="E151">
        <f>IF(deszcz[[#This Row],[opady ]]=0,50000*2,0)</f>
        <v>100000</v>
      </c>
      <c r="F151">
        <f>IF(deszcz[[#This Row],[opady ]],0.03*D151,0)</f>
        <v>0</v>
      </c>
      <c r="G151">
        <f>IF(deszcz[[#This Row],[opady ]]=0,0.01*(D151-E151),0)</f>
        <v>12194.089445922331</v>
      </c>
      <c r="H151">
        <f t="shared" si="8"/>
        <v>1207214.8551463108</v>
      </c>
      <c r="I151">
        <f t="shared" si="9"/>
        <v>500000</v>
      </c>
      <c r="J151">
        <f t="shared" si="10"/>
        <v>1707214.8551463108</v>
      </c>
    </row>
    <row r="152" spans="1:10" x14ac:dyDescent="0.25">
      <c r="A152" s="1">
        <v>41910</v>
      </c>
      <c r="B152">
        <v>0</v>
      </c>
      <c r="C152">
        <f>IF(WEEKDAY(deszcz[[#This Row],[data]],2)=6,1,0)</f>
        <v>0</v>
      </c>
      <c r="D152">
        <f t="shared" si="11"/>
        <v>1707214.8551463108</v>
      </c>
      <c r="E152">
        <f>IF(deszcz[[#This Row],[opady ]]=0,50000*2,0)</f>
        <v>100000</v>
      </c>
      <c r="F152">
        <f>IF(deszcz[[#This Row],[opady ]],0.03*D152,0)</f>
        <v>0</v>
      </c>
      <c r="G152">
        <f>IF(deszcz[[#This Row],[opady ]]=0,0.01*(D152-E152),0)</f>
        <v>16072.148551463108</v>
      </c>
      <c r="H152">
        <f t="shared" si="8"/>
        <v>1591142.7065948476</v>
      </c>
      <c r="I152">
        <f t="shared" si="9"/>
        <v>0</v>
      </c>
      <c r="J152">
        <f t="shared" si="10"/>
        <v>1591142.7065948476</v>
      </c>
    </row>
    <row r="153" spans="1:10" x14ac:dyDescent="0.25">
      <c r="A153" s="1">
        <v>41911</v>
      </c>
      <c r="B153">
        <v>1</v>
      </c>
      <c r="C153">
        <f>IF(WEEKDAY(deszcz[[#This Row],[data]],2)=6,1,0)</f>
        <v>0</v>
      </c>
      <c r="D153">
        <f t="shared" si="11"/>
        <v>1591142.7065948476</v>
      </c>
      <c r="E153">
        <f>IF(deszcz[[#This Row],[opady ]]=0,50000*2,0)</f>
        <v>0</v>
      </c>
      <c r="F153">
        <f>IF(deszcz[[#This Row],[opady ]],0.03*D153,0)</f>
        <v>47734.281197845427</v>
      </c>
      <c r="G153">
        <f>IF(deszcz[[#This Row],[opady ]]=0,0.01*(D153-E153),0)</f>
        <v>0</v>
      </c>
      <c r="H153">
        <f t="shared" si="8"/>
        <v>1638876.9877926931</v>
      </c>
      <c r="I153">
        <f t="shared" si="9"/>
        <v>0</v>
      </c>
      <c r="J153">
        <f t="shared" si="10"/>
        <v>1638876.9877926931</v>
      </c>
    </row>
    <row r="154" spans="1:10" x14ac:dyDescent="0.25">
      <c r="A154" s="1">
        <v>41912</v>
      </c>
      <c r="B154">
        <v>1</v>
      </c>
      <c r="C154">
        <f>IF(WEEKDAY(deszcz[[#This Row],[data]],2)=6,1,0)</f>
        <v>0</v>
      </c>
      <c r="D154">
        <f t="shared" si="11"/>
        <v>1638876.9877926931</v>
      </c>
      <c r="E154">
        <f>IF(deszcz[[#This Row],[opady ]]=0,50000*2,0)</f>
        <v>0</v>
      </c>
      <c r="F154">
        <f>IF(deszcz[[#This Row],[opady ]],0.03*D154,0)</f>
        <v>49166.309633780787</v>
      </c>
      <c r="G154">
        <f>IF(deszcz[[#This Row],[opady ]]=0,0.01*(D154-E154),0)</f>
        <v>0</v>
      </c>
      <c r="H154">
        <f t="shared" si="8"/>
        <v>1688043.2974264738</v>
      </c>
      <c r="I154">
        <f t="shared" si="9"/>
        <v>0</v>
      </c>
      <c r="J154">
        <f t="shared" si="10"/>
        <v>1688043.2974264738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EE99-E120-41B6-ACA5-ADECA065713B}">
  <dimension ref="A1:I26"/>
  <sheetViews>
    <sheetView tabSelected="1" workbookViewId="0">
      <selection activeCell="W28" sqref="W28"/>
    </sheetView>
  </sheetViews>
  <sheetFormatPr defaultRowHeight="15" x14ac:dyDescent="0.25"/>
  <cols>
    <col min="1" max="1" width="17.7109375" bestFit="1" customWidth="1"/>
    <col min="2" max="2" width="24.28515625" bestFit="1" customWidth="1"/>
    <col min="3" max="3" width="23" bestFit="1" customWidth="1"/>
    <col min="4" max="4" width="6" bestFit="1" customWidth="1"/>
    <col min="5" max="5" width="7.42578125" bestFit="1" customWidth="1"/>
    <col min="6" max="6" width="14.28515625" bestFit="1" customWidth="1"/>
  </cols>
  <sheetData>
    <row r="1" spans="1:9" x14ac:dyDescent="0.25">
      <c r="A1" s="4" t="s">
        <v>2</v>
      </c>
      <c r="B1" s="5">
        <v>1</v>
      </c>
    </row>
    <row r="3" spans="1:9" x14ac:dyDescent="0.25">
      <c r="A3" s="4" t="s">
        <v>14</v>
      </c>
      <c r="B3" t="s">
        <v>38</v>
      </c>
      <c r="C3" t="s">
        <v>39</v>
      </c>
      <c r="F3" t="s">
        <v>0</v>
      </c>
      <c r="G3" t="s">
        <v>40</v>
      </c>
      <c r="H3" t="s">
        <v>41</v>
      </c>
      <c r="I3" t="s">
        <v>42</v>
      </c>
    </row>
    <row r="4" spans="1:9" x14ac:dyDescent="0.25">
      <c r="A4" s="5" t="s">
        <v>16</v>
      </c>
      <c r="B4" s="6">
        <v>0</v>
      </c>
      <c r="C4" s="6">
        <v>176192.79999999981</v>
      </c>
      <c r="F4" s="5" t="s">
        <v>16</v>
      </c>
      <c r="G4" s="6">
        <v>0</v>
      </c>
      <c r="H4" s="6">
        <v>176192.79999999981</v>
      </c>
      <c r="I4">
        <f>ROUND(H4,0)</f>
        <v>176193</v>
      </c>
    </row>
    <row r="5" spans="1:9" x14ac:dyDescent="0.25">
      <c r="A5" s="5" t="s">
        <v>17</v>
      </c>
      <c r="B5" s="6">
        <v>75000</v>
      </c>
      <c r="C5" s="6">
        <v>0</v>
      </c>
      <c r="F5" s="5" t="s">
        <v>17</v>
      </c>
      <c r="G5" s="6">
        <v>75000</v>
      </c>
      <c r="H5" s="6">
        <v>0</v>
      </c>
      <c r="I5">
        <f t="shared" ref="I5:I8" si="0">ROUND(H5,0)</f>
        <v>0</v>
      </c>
    </row>
    <row r="6" spans="1:9" x14ac:dyDescent="0.25">
      <c r="A6" s="5" t="s">
        <v>18</v>
      </c>
      <c r="B6" s="6">
        <v>0</v>
      </c>
      <c r="C6" s="6">
        <v>109537.68399999989</v>
      </c>
      <c r="F6" s="5" t="s">
        <v>18</v>
      </c>
      <c r="G6" s="6">
        <v>0</v>
      </c>
      <c r="H6" s="6">
        <v>109537.68399999989</v>
      </c>
      <c r="I6">
        <f t="shared" si="0"/>
        <v>109538</v>
      </c>
    </row>
    <row r="7" spans="1:9" x14ac:dyDescent="0.25">
      <c r="A7" s="5" t="s">
        <v>19</v>
      </c>
      <c r="B7" s="6">
        <v>0</v>
      </c>
      <c r="C7" s="6">
        <v>354117.88408839982</v>
      </c>
      <c r="F7" s="5" t="s">
        <v>19</v>
      </c>
      <c r="G7" s="6">
        <v>0</v>
      </c>
      <c r="H7" s="6">
        <v>354117.88408839982</v>
      </c>
      <c r="I7">
        <f t="shared" si="0"/>
        <v>354118</v>
      </c>
    </row>
    <row r="8" spans="1:9" x14ac:dyDescent="0.25">
      <c r="A8" s="5" t="s">
        <v>20</v>
      </c>
      <c r="B8" s="6">
        <v>0</v>
      </c>
      <c r="C8" s="6">
        <v>500000</v>
      </c>
      <c r="F8" s="5" t="s">
        <v>20</v>
      </c>
      <c r="G8" s="6">
        <v>0</v>
      </c>
      <c r="H8" s="6">
        <v>500000</v>
      </c>
      <c r="I8">
        <f t="shared" si="0"/>
        <v>500000</v>
      </c>
    </row>
    <row r="9" spans="1:9" x14ac:dyDescent="0.25">
      <c r="A9" s="5" t="s">
        <v>21</v>
      </c>
      <c r="B9" s="6">
        <v>0</v>
      </c>
      <c r="C9" s="6">
        <v>279402.42897475976</v>
      </c>
    </row>
    <row r="10" spans="1:9" x14ac:dyDescent="0.25">
      <c r="A10" s="5" t="s">
        <v>22</v>
      </c>
      <c r="B10" s="6">
        <v>0</v>
      </c>
      <c r="C10" s="6">
        <v>368292.39999999991</v>
      </c>
    </row>
    <row r="11" spans="1:9" x14ac:dyDescent="0.25">
      <c r="A11" s="5" t="s">
        <v>23</v>
      </c>
      <c r="B11" s="6">
        <v>0</v>
      </c>
      <c r="C11" s="6">
        <v>500000</v>
      </c>
    </row>
    <row r="12" spans="1:9" x14ac:dyDescent="0.25">
      <c r="A12" s="5" t="s">
        <v>24</v>
      </c>
      <c r="B12" s="6">
        <v>0</v>
      </c>
      <c r="C12" s="6">
        <v>500000</v>
      </c>
    </row>
    <row r="13" spans="1:9" x14ac:dyDescent="0.25">
      <c r="A13" s="5" t="s">
        <v>25</v>
      </c>
      <c r="B13" s="6">
        <v>0</v>
      </c>
      <c r="C13" s="6">
        <v>500000</v>
      </c>
    </row>
    <row r="14" spans="1:9" x14ac:dyDescent="0.25">
      <c r="A14" s="5" t="s">
        <v>26</v>
      </c>
      <c r="B14" s="6">
        <v>0</v>
      </c>
      <c r="C14" s="6">
        <v>231065.503747385</v>
      </c>
    </row>
    <row r="15" spans="1:9" x14ac:dyDescent="0.25">
      <c r="A15" s="5" t="s">
        <v>27</v>
      </c>
      <c r="B15" s="6">
        <v>0</v>
      </c>
      <c r="C15" s="6">
        <v>100744.31585604418</v>
      </c>
    </row>
    <row r="16" spans="1:9" x14ac:dyDescent="0.25">
      <c r="A16" s="5" t="s">
        <v>28</v>
      </c>
      <c r="B16" s="6">
        <v>0</v>
      </c>
      <c r="C16" s="6">
        <v>500000</v>
      </c>
    </row>
    <row r="17" spans="1:3" x14ac:dyDescent="0.25">
      <c r="A17" s="5" t="s">
        <v>29</v>
      </c>
      <c r="B17" s="6">
        <v>0</v>
      </c>
      <c r="C17" s="6">
        <v>500000</v>
      </c>
    </row>
    <row r="18" spans="1:3" x14ac:dyDescent="0.25">
      <c r="A18" s="5" t="s">
        <v>30</v>
      </c>
      <c r="B18" s="6">
        <v>0</v>
      </c>
      <c r="C18" s="6">
        <v>371054.16137277288</v>
      </c>
    </row>
    <row r="19" spans="1:3" x14ac:dyDescent="0.25">
      <c r="A19" s="5" t="s">
        <v>31</v>
      </c>
      <c r="B19" s="6">
        <v>0</v>
      </c>
      <c r="C19" s="6">
        <v>298948.3938810518</v>
      </c>
    </row>
    <row r="20" spans="1:3" x14ac:dyDescent="0.25">
      <c r="A20" s="5" t="s">
        <v>32</v>
      </c>
      <c r="B20" s="6">
        <v>0</v>
      </c>
      <c r="C20" s="6">
        <v>500000</v>
      </c>
    </row>
    <row r="21" spans="1:3" x14ac:dyDescent="0.25">
      <c r="A21" s="5" t="s">
        <v>33</v>
      </c>
      <c r="B21" s="6">
        <v>0</v>
      </c>
      <c r="C21" s="6">
        <v>500000</v>
      </c>
    </row>
    <row r="22" spans="1:3" x14ac:dyDescent="0.25">
      <c r="A22" s="5" t="s">
        <v>34</v>
      </c>
      <c r="B22" s="6">
        <v>0</v>
      </c>
      <c r="C22" s="6">
        <v>500000</v>
      </c>
    </row>
    <row r="23" spans="1:3" x14ac:dyDescent="0.25">
      <c r="A23" s="5" t="s">
        <v>35</v>
      </c>
      <c r="B23" s="6">
        <v>0</v>
      </c>
      <c r="C23" s="6">
        <v>500000</v>
      </c>
    </row>
    <row r="24" spans="1:3" x14ac:dyDescent="0.25">
      <c r="A24" s="5" t="s">
        <v>36</v>
      </c>
      <c r="B24" s="6">
        <v>0</v>
      </c>
      <c r="C24" s="6">
        <v>500000</v>
      </c>
    </row>
    <row r="25" spans="1:3" x14ac:dyDescent="0.25">
      <c r="A25" s="5" t="s">
        <v>37</v>
      </c>
      <c r="B25" s="6"/>
      <c r="C25" s="6">
        <v>500000</v>
      </c>
    </row>
    <row r="26" spans="1:3" x14ac:dyDescent="0.25">
      <c r="A26" s="5" t="s">
        <v>15</v>
      </c>
      <c r="B26" s="6">
        <v>75000</v>
      </c>
      <c r="C26" s="6">
        <v>8289355.5719204126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workbookViewId="0">
      <selection sqref="A1:L1048576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2.5703125" bestFit="1" customWidth="1"/>
    <col min="6" max="6" width="22.5703125" bestFit="1" customWidth="1"/>
    <col min="7" max="7" width="10.42578125" bestFit="1" customWidth="1"/>
    <col min="8" max="8" width="32" bestFit="1" customWidth="1"/>
    <col min="9" max="10" width="18.5703125" bestFit="1" customWidth="1"/>
    <col min="11" max="11" width="18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13</v>
      </c>
    </row>
    <row r="2" spans="1:15" x14ac:dyDescent="0.25">
      <c r="A2" s="1">
        <v>41760</v>
      </c>
      <c r="B2">
        <v>0</v>
      </c>
      <c r="C2">
        <f>IF(WEEKDAY(deszcz4[[#This Row],[data]],2)=6,1,0)</f>
        <v>0</v>
      </c>
      <c r="D2">
        <v>2500000</v>
      </c>
      <c r="E2">
        <f>IF(deszcz4[[#This Row],[opady ]]=0,50000*2,0)</f>
        <v>100000</v>
      </c>
      <c r="F2">
        <f>IF(deszcz4[[#This Row],[opady ]],0.03*D2,0)</f>
        <v>0</v>
      </c>
      <c r="G2">
        <f>IF(deszcz4[[#This Row],[opady ]]=0,0.01*(D2-E2),0)</f>
        <v>24000</v>
      </c>
      <c r="H2">
        <f>IF(D2-E2+F2-G2&gt;2500000,2500000,D2-E2+F2-G2)</f>
        <v>2376000</v>
      </c>
      <c r="I2">
        <f>IF(C2,IF(H2+500000&gt;2500000,2500000-H2,500000),0)</f>
        <v>0</v>
      </c>
      <c r="J2">
        <f>H2+I2</f>
        <v>2376000</v>
      </c>
      <c r="K2">
        <f>IF(H2=2500000,1,0)</f>
        <v>0</v>
      </c>
      <c r="L2">
        <f>IF(K2,2500000-(D2-E2+F2-G2),0)</f>
        <v>0</v>
      </c>
    </row>
    <row r="3" spans="1:15" x14ac:dyDescent="0.25">
      <c r="A3" s="1">
        <v>41761</v>
      </c>
      <c r="B3">
        <v>1</v>
      </c>
      <c r="C3">
        <f>IF(WEEKDAY(deszcz4[[#This Row],[data]],2)=6,1,0)</f>
        <v>0</v>
      </c>
      <c r="D3">
        <f>J2</f>
        <v>2376000</v>
      </c>
      <c r="E3">
        <f>IF(deszcz4[[#This Row],[opady ]]=0,50000*2,0)</f>
        <v>0</v>
      </c>
      <c r="F3">
        <f>IF(deszcz4[[#This Row],[opady ]],0.03*D3,0)</f>
        <v>71280</v>
      </c>
      <c r="G3">
        <f>IF(deszcz4[[#This Row],[opady ]]=0,0.01*(D3-E3),0)</f>
        <v>0</v>
      </c>
      <c r="H3">
        <f t="shared" ref="H3:H66" si="0">IF(D3-E3+F3-G3&gt;2500000,2500000,D3-E3+F3-G3)</f>
        <v>2447280</v>
      </c>
      <c r="I3">
        <f t="shared" ref="I3:I66" si="1">IF(C3,IF(H3+500000&gt;2500000,2500000-H3,500000),0)</f>
        <v>0</v>
      </c>
      <c r="J3">
        <f t="shared" ref="J3:J66" si="2">H3+I3</f>
        <v>2447280</v>
      </c>
      <c r="K3">
        <f t="shared" ref="K3:K66" si="3">IF(H3=2500000,1,0)</f>
        <v>0</v>
      </c>
      <c r="L3">
        <f t="shared" ref="L3:L66" si="4">IF(K3,2500000-(D3-E3+F3-G3),0)</f>
        <v>0</v>
      </c>
    </row>
    <row r="4" spans="1:15" x14ac:dyDescent="0.25">
      <c r="A4" s="1">
        <v>41762</v>
      </c>
      <c r="B4">
        <v>0</v>
      </c>
      <c r="C4">
        <f>IF(WEEKDAY(deszcz4[[#This Row],[data]],2)=6,1,0)</f>
        <v>1</v>
      </c>
      <c r="D4">
        <f t="shared" ref="D4:D67" si="5">J3</f>
        <v>2447280</v>
      </c>
      <c r="E4">
        <f>IF(deszcz4[[#This Row],[opady ]]=0,50000*2,0)</f>
        <v>100000</v>
      </c>
      <c r="F4">
        <f>IF(deszcz4[[#This Row],[opady ]],0.03*D4,0)</f>
        <v>0</v>
      </c>
      <c r="G4">
        <f>IF(deszcz4[[#This Row],[opady ]]=0,0.01*(D4-E4),0)</f>
        <v>23472.799999999999</v>
      </c>
      <c r="H4">
        <f t="shared" si="0"/>
        <v>2323807.2000000002</v>
      </c>
      <c r="I4">
        <f t="shared" si="1"/>
        <v>176192.79999999981</v>
      </c>
      <c r="J4">
        <f t="shared" si="2"/>
        <v>2500000</v>
      </c>
      <c r="K4">
        <f t="shared" si="3"/>
        <v>0</v>
      </c>
      <c r="L4">
        <f t="shared" si="4"/>
        <v>0</v>
      </c>
    </row>
    <row r="5" spans="1:15" x14ac:dyDescent="0.25">
      <c r="A5" s="1">
        <v>41763</v>
      </c>
      <c r="B5">
        <v>0</v>
      </c>
      <c r="C5">
        <f>IF(WEEKDAY(deszcz4[[#This Row],[data]],2)=6,1,0)</f>
        <v>0</v>
      </c>
      <c r="D5">
        <f t="shared" si="5"/>
        <v>2500000</v>
      </c>
      <c r="E5">
        <f>IF(deszcz4[[#This Row],[opady ]]=0,50000*2,0)</f>
        <v>100000</v>
      </c>
      <c r="F5">
        <f>IF(deszcz4[[#This Row],[opady ]],0.03*D5,0)</f>
        <v>0</v>
      </c>
      <c r="G5">
        <f>IF(deszcz4[[#This Row],[opady ]]=0,0.01*(D5-E5),0)</f>
        <v>24000</v>
      </c>
      <c r="H5">
        <f t="shared" si="0"/>
        <v>2376000</v>
      </c>
      <c r="I5">
        <f t="shared" si="1"/>
        <v>0</v>
      </c>
      <c r="J5">
        <f t="shared" si="2"/>
        <v>2376000</v>
      </c>
      <c r="K5">
        <f t="shared" si="3"/>
        <v>0</v>
      </c>
      <c r="L5">
        <f t="shared" si="4"/>
        <v>0</v>
      </c>
    </row>
    <row r="6" spans="1:15" x14ac:dyDescent="0.25">
      <c r="A6" s="1">
        <v>41764</v>
      </c>
      <c r="B6">
        <v>0</v>
      </c>
      <c r="C6">
        <f>IF(WEEKDAY(deszcz4[[#This Row],[data]],2)=6,1,0)</f>
        <v>0</v>
      </c>
      <c r="D6">
        <f t="shared" si="5"/>
        <v>2376000</v>
      </c>
      <c r="E6">
        <f>IF(deszcz4[[#This Row],[opady ]]=0,50000*2,0)</f>
        <v>100000</v>
      </c>
      <c r="F6">
        <f>IF(deszcz4[[#This Row],[opady ]],0.03*D6,0)</f>
        <v>0</v>
      </c>
      <c r="G6">
        <f>IF(deszcz4[[#This Row],[opady ]]=0,0.01*(D6-E6),0)</f>
        <v>22760</v>
      </c>
      <c r="H6">
        <f t="shared" si="0"/>
        <v>2253240</v>
      </c>
      <c r="I6">
        <f t="shared" si="1"/>
        <v>0</v>
      </c>
      <c r="J6">
        <f t="shared" si="2"/>
        <v>2253240</v>
      </c>
      <c r="K6">
        <f t="shared" si="3"/>
        <v>0</v>
      </c>
      <c r="L6">
        <f t="shared" si="4"/>
        <v>0</v>
      </c>
      <c r="N6" t="s">
        <v>11</v>
      </c>
      <c r="O6" t="s">
        <v>12</v>
      </c>
    </row>
    <row r="7" spans="1:15" x14ac:dyDescent="0.25">
      <c r="A7" s="1">
        <v>41765</v>
      </c>
      <c r="B7">
        <v>1</v>
      </c>
      <c r="C7">
        <f>IF(WEEKDAY(deszcz4[[#This Row],[data]],2)=6,1,0)</f>
        <v>0</v>
      </c>
      <c r="D7">
        <f t="shared" si="5"/>
        <v>2253240</v>
      </c>
      <c r="E7">
        <f>IF(deszcz4[[#This Row],[opady ]]=0,50000*2,0)</f>
        <v>0</v>
      </c>
      <c r="F7">
        <f>IF(deszcz4[[#This Row],[opady ]],0.03*D7,0)</f>
        <v>67597.2</v>
      </c>
      <c r="G7">
        <f>IF(deszcz4[[#This Row],[opady ]]=0,0.01*(D7-E7),0)</f>
        <v>0</v>
      </c>
      <c r="H7">
        <f t="shared" si="0"/>
        <v>2320837.2000000002</v>
      </c>
      <c r="I7">
        <f t="shared" si="1"/>
        <v>0</v>
      </c>
      <c r="J7">
        <f t="shared" si="2"/>
        <v>2320837.2000000002</v>
      </c>
      <c r="K7">
        <f t="shared" si="3"/>
        <v>0</v>
      </c>
      <c r="L7">
        <f t="shared" si="4"/>
        <v>0</v>
      </c>
      <c r="N7" s="2">
        <f>SUM(K2:K154)</f>
        <v>13</v>
      </c>
      <c r="O7" s="2">
        <f>SUM(I2:I154)</f>
        <v>8289355.5719204126</v>
      </c>
    </row>
    <row r="8" spans="1:15" x14ac:dyDescent="0.25">
      <c r="A8" s="1">
        <v>41766</v>
      </c>
      <c r="B8">
        <v>1</v>
      </c>
      <c r="C8">
        <f>IF(WEEKDAY(deszcz4[[#This Row],[data]],2)=6,1,0)</f>
        <v>0</v>
      </c>
      <c r="D8">
        <f t="shared" si="5"/>
        <v>2320837.2000000002</v>
      </c>
      <c r="E8">
        <f>IF(deszcz4[[#This Row],[opady ]]=0,50000*2,0)</f>
        <v>0</v>
      </c>
      <c r="F8">
        <f>IF(deszcz4[[#This Row],[opady ]],0.03*D8,0)</f>
        <v>69625.116000000009</v>
      </c>
      <c r="G8">
        <f>IF(deszcz4[[#This Row],[opady ]]=0,0.01*(D8-E8),0)</f>
        <v>0</v>
      </c>
      <c r="H8">
        <f t="shared" si="0"/>
        <v>2390462.3160000001</v>
      </c>
      <c r="I8">
        <f t="shared" si="1"/>
        <v>0</v>
      </c>
      <c r="J8">
        <f t="shared" si="2"/>
        <v>2390462.3160000001</v>
      </c>
      <c r="K8">
        <f t="shared" si="3"/>
        <v>0</v>
      </c>
      <c r="L8">
        <f t="shared" si="4"/>
        <v>0</v>
      </c>
    </row>
    <row r="9" spans="1:15" x14ac:dyDescent="0.25">
      <c r="A9" s="1">
        <v>41767</v>
      </c>
      <c r="B9">
        <v>1</v>
      </c>
      <c r="C9">
        <f>IF(WEEKDAY(deszcz4[[#This Row],[data]],2)=6,1,0)</f>
        <v>0</v>
      </c>
      <c r="D9">
        <f t="shared" si="5"/>
        <v>2390462.3160000001</v>
      </c>
      <c r="E9">
        <f>IF(deszcz4[[#This Row],[opady ]]=0,50000*2,0)</f>
        <v>0</v>
      </c>
      <c r="F9">
        <f>IF(deszcz4[[#This Row],[opady ]],0.03*D9,0)</f>
        <v>71713.869479999994</v>
      </c>
      <c r="G9">
        <f>IF(deszcz4[[#This Row],[opady ]]=0,0.01*(D9-E9),0)</f>
        <v>0</v>
      </c>
      <c r="H9">
        <f t="shared" si="0"/>
        <v>2462176.18548</v>
      </c>
      <c r="I9">
        <f t="shared" si="1"/>
        <v>0</v>
      </c>
      <c r="J9">
        <f t="shared" si="2"/>
        <v>2462176.18548</v>
      </c>
      <c r="K9">
        <f t="shared" si="3"/>
        <v>0</v>
      </c>
      <c r="L9">
        <f t="shared" si="4"/>
        <v>0</v>
      </c>
    </row>
    <row r="10" spans="1:15" x14ac:dyDescent="0.25">
      <c r="A10" s="1">
        <v>41768</v>
      </c>
      <c r="B10">
        <v>1</v>
      </c>
      <c r="C10">
        <f>IF(WEEKDAY(deszcz4[[#This Row],[data]],2)=6,1,0)</f>
        <v>0</v>
      </c>
      <c r="D10">
        <f t="shared" si="5"/>
        <v>2462176.18548</v>
      </c>
      <c r="E10">
        <f>IF(deszcz4[[#This Row],[opady ]]=0,50000*2,0)</f>
        <v>0</v>
      </c>
      <c r="F10">
        <f>IF(deszcz4[[#This Row],[opady ]],0.03*D10,0)</f>
        <v>73865.285564399994</v>
      </c>
      <c r="G10">
        <f>IF(deszcz4[[#This Row],[opady ]]=0,0.01*(D10-E10),0)</f>
        <v>0</v>
      </c>
      <c r="H10">
        <f>IF(D10-E10+F10-G10&gt;2500000,2500000,D10-E10+F10-G10)</f>
        <v>2500000</v>
      </c>
      <c r="I10">
        <f t="shared" si="1"/>
        <v>0</v>
      </c>
      <c r="J10">
        <f t="shared" si="2"/>
        <v>2500000</v>
      </c>
      <c r="K10">
        <f t="shared" si="3"/>
        <v>1</v>
      </c>
      <c r="L10">
        <f>IF(K10,(D10-E10+F10-G10)-2500000,0)</f>
        <v>36041.471044399776</v>
      </c>
    </row>
    <row r="11" spans="1:15" x14ac:dyDescent="0.25">
      <c r="A11" s="1">
        <v>41769</v>
      </c>
      <c r="B11">
        <v>1</v>
      </c>
      <c r="C11">
        <f>IF(WEEKDAY(deszcz4[[#This Row],[data]],2)=6,1,0)</f>
        <v>1</v>
      </c>
      <c r="D11">
        <f t="shared" si="5"/>
        <v>2500000</v>
      </c>
      <c r="E11">
        <f>IF(deszcz4[[#This Row],[opady ]]=0,50000*2,0)</f>
        <v>0</v>
      </c>
      <c r="F11">
        <f>IF(deszcz4[[#This Row],[opady ]],0.03*D11,0)</f>
        <v>75000</v>
      </c>
      <c r="G11">
        <f>IF(deszcz4[[#This Row],[opady ]]=0,0.01*(D11-E11),0)</f>
        <v>0</v>
      </c>
      <c r="H11">
        <f t="shared" si="0"/>
        <v>2500000</v>
      </c>
      <c r="I11">
        <f t="shared" si="1"/>
        <v>0</v>
      </c>
      <c r="J11">
        <f t="shared" si="2"/>
        <v>2500000</v>
      </c>
      <c r="K11">
        <f t="shared" si="3"/>
        <v>1</v>
      </c>
      <c r="L11">
        <f t="shared" ref="L11:L74" si="6">IF(K11,(D11-E11+F11-G11)-2500000,0)</f>
        <v>75000</v>
      </c>
    </row>
    <row r="12" spans="1:15" x14ac:dyDescent="0.25">
      <c r="A12" s="1">
        <v>41770</v>
      </c>
      <c r="B12">
        <v>1</v>
      </c>
      <c r="C12">
        <f>IF(WEEKDAY(deszcz4[[#This Row],[data]],2)=6,1,0)</f>
        <v>0</v>
      </c>
      <c r="D12">
        <f t="shared" si="5"/>
        <v>2500000</v>
      </c>
      <c r="E12">
        <f>IF(deszcz4[[#This Row],[opady ]]=0,50000*2,0)</f>
        <v>0</v>
      </c>
      <c r="F12">
        <f>IF(deszcz4[[#This Row],[opady ]],0.03*D12,0)</f>
        <v>75000</v>
      </c>
      <c r="G12">
        <f>IF(deszcz4[[#This Row],[opady ]]=0,0.01*(D12-E12),0)</f>
        <v>0</v>
      </c>
      <c r="H12">
        <f t="shared" si="0"/>
        <v>2500000</v>
      </c>
      <c r="I12">
        <f t="shared" si="1"/>
        <v>0</v>
      </c>
      <c r="J12">
        <f t="shared" si="2"/>
        <v>2500000</v>
      </c>
      <c r="K12">
        <f t="shared" si="3"/>
        <v>1</v>
      </c>
      <c r="L12">
        <f t="shared" si="6"/>
        <v>75000</v>
      </c>
    </row>
    <row r="13" spans="1:15" x14ac:dyDescent="0.25">
      <c r="A13" s="1">
        <v>41771</v>
      </c>
      <c r="B13">
        <v>1</v>
      </c>
      <c r="C13">
        <f>IF(WEEKDAY(deszcz4[[#This Row],[data]],2)=6,1,0)</f>
        <v>0</v>
      </c>
      <c r="D13">
        <f t="shared" si="5"/>
        <v>2500000</v>
      </c>
      <c r="E13">
        <f>IF(deszcz4[[#This Row],[opady ]]=0,50000*2,0)</f>
        <v>0</v>
      </c>
      <c r="F13">
        <f>IF(deszcz4[[#This Row],[opady ]],0.03*D13,0)</f>
        <v>75000</v>
      </c>
      <c r="G13">
        <f>IF(deszcz4[[#This Row],[opady ]]=0,0.01*(D13-E13),0)</f>
        <v>0</v>
      </c>
      <c r="H13">
        <f t="shared" si="0"/>
        <v>2500000</v>
      </c>
      <c r="I13">
        <f t="shared" si="1"/>
        <v>0</v>
      </c>
      <c r="J13">
        <f t="shared" si="2"/>
        <v>2500000</v>
      </c>
      <c r="K13">
        <f t="shared" si="3"/>
        <v>1</v>
      </c>
      <c r="L13">
        <f t="shared" si="6"/>
        <v>75000</v>
      </c>
    </row>
    <row r="14" spans="1:15" x14ac:dyDescent="0.25">
      <c r="A14" s="1">
        <v>41772</v>
      </c>
      <c r="B14">
        <v>1</v>
      </c>
      <c r="C14">
        <f>IF(WEEKDAY(deszcz4[[#This Row],[data]],2)=6,1,0)</f>
        <v>0</v>
      </c>
      <c r="D14">
        <f t="shared" si="5"/>
        <v>2500000</v>
      </c>
      <c r="E14">
        <f>IF(deszcz4[[#This Row],[opady ]]=0,50000*2,0)</f>
        <v>0</v>
      </c>
      <c r="F14">
        <f>IF(deszcz4[[#This Row],[opady ]],0.03*D14,0)</f>
        <v>75000</v>
      </c>
      <c r="G14">
        <f>IF(deszcz4[[#This Row],[opady ]]=0,0.01*(D14-E14),0)</f>
        <v>0</v>
      </c>
      <c r="H14">
        <f t="shared" si="0"/>
        <v>2500000</v>
      </c>
      <c r="I14">
        <f t="shared" si="1"/>
        <v>0</v>
      </c>
      <c r="J14">
        <f t="shared" si="2"/>
        <v>2500000</v>
      </c>
      <c r="K14">
        <f t="shared" si="3"/>
        <v>1</v>
      </c>
      <c r="L14">
        <f t="shared" si="6"/>
        <v>75000</v>
      </c>
    </row>
    <row r="15" spans="1:15" x14ac:dyDescent="0.25">
      <c r="A15" s="1">
        <v>41773</v>
      </c>
      <c r="B15">
        <v>0</v>
      </c>
      <c r="C15">
        <f>IF(WEEKDAY(deszcz4[[#This Row],[data]],2)=6,1,0)</f>
        <v>0</v>
      </c>
      <c r="D15">
        <f t="shared" si="5"/>
        <v>2500000</v>
      </c>
      <c r="E15">
        <f>IF(deszcz4[[#This Row],[opady ]]=0,50000*2,0)</f>
        <v>100000</v>
      </c>
      <c r="F15">
        <f>IF(deszcz4[[#This Row],[opady ]],0.03*D15,0)</f>
        <v>0</v>
      </c>
      <c r="G15">
        <f>IF(deszcz4[[#This Row],[opady ]]=0,0.01*(D15-E15),0)</f>
        <v>24000</v>
      </c>
      <c r="H15">
        <f t="shared" si="0"/>
        <v>2376000</v>
      </c>
      <c r="I15">
        <f t="shared" si="1"/>
        <v>0</v>
      </c>
      <c r="J15">
        <f t="shared" si="2"/>
        <v>2376000</v>
      </c>
      <c r="K15">
        <f t="shared" si="3"/>
        <v>0</v>
      </c>
      <c r="L15">
        <f t="shared" si="6"/>
        <v>0</v>
      </c>
    </row>
    <row r="16" spans="1:15" x14ac:dyDescent="0.25">
      <c r="A16" s="1">
        <v>41774</v>
      </c>
      <c r="B16">
        <v>0</v>
      </c>
      <c r="C16">
        <f>IF(WEEKDAY(deszcz4[[#This Row],[data]],2)=6,1,0)</f>
        <v>0</v>
      </c>
      <c r="D16">
        <f t="shared" si="5"/>
        <v>2376000</v>
      </c>
      <c r="E16">
        <f>IF(deszcz4[[#This Row],[opady ]]=0,50000*2,0)</f>
        <v>100000</v>
      </c>
      <c r="F16">
        <f>IF(deszcz4[[#This Row],[opady ]],0.03*D16,0)</f>
        <v>0</v>
      </c>
      <c r="G16">
        <f>IF(deszcz4[[#This Row],[opady ]]=0,0.01*(D16-E16),0)</f>
        <v>22760</v>
      </c>
      <c r="H16">
        <f t="shared" si="0"/>
        <v>2253240</v>
      </c>
      <c r="I16">
        <f t="shared" si="1"/>
        <v>0</v>
      </c>
      <c r="J16">
        <f t="shared" si="2"/>
        <v>2253240</v>
      </c>
      <c r="K16">
        <f t="shared" si="3"/>
        <v>0</v>
      </c>
      <c r="L16">
        <f t="shared" si="6"/>
        <v>0</v>
      </c>
    </row>
    <row r="17" spans="1:12" x14ac:dyDescent="0.25">
      <c r="A17" s="1">
        <v>41775</v>
      </c>
      <c r="B17">
        <v>1</v>
      </c>
      <c r="C17">
        <f>IF(WEEKDAY(deszcz4[[#This Row],[data]],2)=6,1,0)</f>
        <v>0</v>
      </c>
      <c r="D17">
        <f t="shared" si="5"/>
        <v>2253240</v>
      </c>
      <c r="E17">
        <f>IF(deszcz4[[#This Row],[opady ]]=0,50000*2,0)</f>
        <v>0</v>
      </c>
      <c r="F17">
        <f>IF(deszcz4[[#This Row],[opady ]],0.03*D17,0)</f>
        <v>67597.2</v>
      </c>
      <c r="G17">
        <f>IF(deszcz4[[#This Row],[opady ]]=0,0.01*(D17-E17),0)</f>
        <v>0</v>
      </c>
      <c r="H17">
        <f t="shared" si="0"/>
        <v>2320837.2000000002</v>
      </c>
      <c r="I17">
        <f t="shared" si="1"/>
        <v>0</v>
      </c>
      <c r="J17">
        <f t="shared" si="2"/>
        <v>2320837.2000000002</v>
      </c>
      <c r="K17">
        <f t="shared" si="3"/>
        <v>0</v>
      </c>
      <c r="L17">
        <f t="shared" si="6"/>
        <v>0</v>
      </c>
    </row>
    <row r="18" spans="1:12" x14ac:dyDescent="0.25">
      <c r="A18" s="1">
        <v>41776</v>
      </c>
      <c r="B18">
        <v>1</v>
      </c>
      <c r="C18">
        <f>IF(WEEKDAY(deszcz4[[#This Row],[data]],2)=6,1,0)</f>
        <v>1</v>
      </c>
      <c r="D18">
        <f t="shared" si="5"/>
        <v>2320837.2000000002</v>
      </c>
      <c r="E18">
        <f>IF(deszcz4[[#This Row],[opady ]]=0,50000*2,0)</f>
        <v>0</v>
      </c>
      <c r="F18">
        <f>IF(deszcz4[[#This Row],[opady ]],0.03*D18,0)</f>
        <v>69625.116000000009</v>
      </c>
      <c r="G18">
        <f>IF(deszcz4[[#This Row],[opady ]]=0,0.01*(D18-E18),0)</f>
        <v>0</v>
      </c>
      <c r="H18">
        <f t="shared" si="0"/>
        <v>2390462.3160000001</v>
      </c>
      <c r="I18">
        <f t="shared" si="1"/>
        <v>109537.68399999989</v>
      </c>
      <c r="J18">
        <f t="shared" si="2"/>
        <v>2500000</v>
      </c>
      <c r="K18">
        <f t="shared" si="3"/>
        <v>0</v>
      </c>
      <c r="L18">
        <f t="shared" si="6"/>
        <v>0</v>
      </c>
    </row>
    <row r="19" spans="1:12" x14ac:dyDescent="0.25">
      <c r="A19" s="1">
        <v>41777</v>
      </c>
      <c r="B19">
        <v>1</v>
      </c>
      <c r="C19">
        <f>IF(WEEKDAY(deszcz4[[#This Row],[data]],2)=6,1,0)</f>
        <v>0</v>
      </c>
      <c r="D19">
        <f t="shared" si="5"/>
        <v>2500000</v>
      </c>
      <c r="E19">
        <f>IF(deszcz4[[#This Row],[opady ]]=0,50000*2,0)</f>
        <v>0</v>
      </c>
      <c r="F19">
        <f>IF(deszcz4[[#This Row],[opady ]],0.03*D19,0)</f>
        <v>75000</v>
      </c>
      <c r="G19">
        <f>IF(deszcz4[[#This Row],[opady ]]=0,0.01*(D19-E19),0)</f>
        <v>0</v>
      </c>
      <c r="H19">
        <f t="shared" si="0"/>
        <v>2500000</v>
      </c>
      <c r="I19">
        <f t="shared" si="1"/>
        <v>0</v>
      </c>
      <c r="J19">
        <f t="shared" si="2"/>
        <v>2500000</v>
      </c>
      <c r="K19">
        <f t="shared" si="3"/>
        <v>1</v>
      </c>
      <c r="L19">
        <f t="shared" si="6"/>
        <v>75000</v>
      </c>
    </row>
    <row r="20" spans="1:12" x14ac:dyDescent="0.25">
      <c r="A20" s="1">
        <v>41778</v>
      </c>
      <c r="B20">
        <v>0</v>
      </c>
      <c r="C20">
        <f>IF(WEEKDAY(deszcz4[[#This Row],[data]],2)=6,1,0)</f>
        <v>0</v>
      </c>
      <c r="D20">
        <f t="shared" si="5"/>
        <v>2500000</v>
      </c>
      <c r="E20">
        <f>IF(deszcz4[[#This Row],[opady ]]=0,50000*2,0)</f>
        <v>100000</v>
      </c>
      <c r="F20">
        <f>IF(deszcz4[[#This Row],[opady ]],0.03*D20,0)</f>
        <v>0</v>
      </c>
      <c r="G20">
        <f>IF(deszcz4[[#This Row],[opady ]]=0,0.01*(D20-E20),0)</f>
        <v>24000</v>
      </c>
      <c r="H20">
        <f t="shared" si="0"/>
        <v>2376000</v>
      </c>
      <c r="I20">
        <f t="shared" si="1"/>
        <v>0</v>
      </c>
      <c r="J20">
        <f t="shared" si="2"/>
        <v>2376000</v>
      </c>
      <c r="K20">
        <f t="shared" si="3"/>
        <v>0</v>
      </c>
      <c r="L20">
        <f t="shared" si="6"/>
        <v>0</v>
      </c>
    </row>
    <row r="21" spans="1:12" x14ac:dyDescent="0.25">
      <c r="A21" s="1">
        <v>41779</v>
      </c>
      <c r="B21">
        <v>0</v>
      </c>
      <c r="C21">
        <f>IF(WEEKDAY(deszcz4[[#This Row],[data]],2)=6,1,0)</f>
        <v>0</v>
      </c>
      <c r="D21">
        <f t="shared" si="5"/>
        <v>2376000</v>
      </c>
      <c r="E21">
        <f>IF(deszcz4[[#This Row],[opady ]]=0,50000*2,0)</f>
        <v>100000</v>
      </c>
      <c r="F21">
        <f>IF(deszcz4[[#This Row],[opady ]],0.03*D21,0)</f>
        <v>0</v>
      </c>
      <c r="G21">
        <f>IF(deszcz4[[#This Row],[opady ]]=0,0.01*(D21-E21),0)</f>
        <v>22760</v>
      </c>
      <c r="H21">
        <f t="shared" si="0"/>
        <v>2253240</v>
      </c>
      <c r="I21">
        <f t="shared" si="1"/>
        <v>0</v>
      </c>
      <c r="J21">
        <f t="shared" si="2"/>
        <v>2253240</v>
      </c>
      <c r="K21">
        <f t="shared" si="3"/>
        <v>0</v>
      </c>
      <c r="L21">
        <f t="shared" si="6"/>
        <v>0</v>
      </c>
    </row>
    <row r="22" spans="1:12" x14ac:dyDescent="0.25">
      <c r="A22" s="1">
        <v>41780</v>
      </c>
      <c r="B22">
        <v>1</v>
      </c>
      <c r="C22">
        <f>IF(WEEKDAY(deszcz4[[#This Row],[data]],2)=6,1,0)</f>
        <v>0</v>
      </c>
      <c r="D22">
        <f t="shared" si="5"/>
        <v>2253240</v>
      </c>
      <c r="E22">
        <f>IF(deszcz4[[#This Row],[opady ]]=0,50000*2,0)</f>
        <v>0</v>
      </c>
      <c r="F22">
        <f>IF(deszcz4[[#This Row],[opady ]],0.03*D22,0)</f>
        <v>67597.2</v>
      </c>
      <c r="G22">
        <f>IF(deszcz4[[#This Row],[opady ]]=0,0.01*(D22-E22),0)</f>
        <v>0</v>
      </c>
      <c r="H22">
        <f t="shared" si="0"/>
        <v>2320837.2000000002</v>
      </c>
      <c r="I22">
        <f t="shared" si="1"/>
        <v>0</v>
      </c>
      <c r="J22">
        <f t="shared" si="2"/>
        <v>2320837.2000000002</v>
      </c>
      <c r="K22">
        <f t="shared" si="3"/>
        <v>0</v>
      </c>
      <c r="L22">
        <f t="shared" si="6"/>
        <v>0</v>
      </c>
    </row>
    <row r="23" spans="1:12" x14ac:dyDescent="0.25">
      <c r="A23" s="1">
        <v>41781</v>
      </c>
      <c r="B23">
        <v>1</v>
      </c>
      <c r="C23">
        <f>IF(WEEKDAY(deszcz4[[#This Row],[data]],2)=6,1,0)</f>
        <v>0</v>
      </c>
      <c r="D23">
        <f t="shared" si="5"/>
        <v>2320837.2000000002</v>
      </c>
      <c r="E23">
        <f>IF(deszcz4[[#This Row],[opady ]]=0,50000*2,0)</f>
        <v>0</v>
      </c>
      <c r="F23">
        <f>IF(deszcz4[[#This Row],[opady ]],0.03*D23,0)</f>
        <v>69625.116000000009</v>
      </c>
      <c r="G23">
        <f>IF(deszcz4[[#This Row],[opady ]]=0,0.01*(D23-E23),0)</f>
        <v>0</v>
      </c>
      <c r="H23">
        <f t="shared" si="0"/>
        <v>2390462.3160000001</v>
      </c>
      <c r="I23">
        <f t="shared" si="1"/>
        <v>0</v>
      </c>
      <c r="J23">
        <f t="shared" si="2"/>
        <v>2390462.3160000001</v>
      </c>
      <c r="K23">
        <f t="shared" si="3"/>
        <v>0</v>
      </c>
      <c r="L23">
        <f t="shared" si="6"/>
        <v>0</v>
      </c>
    </row>
    <row r="24" spans="1:12" x14ac:dyDescent="0.25">
      <c r="A24" s="1">
        <v>41782</v>
      </c>
      <c r="B24">
        <v>0</v>
      </c>
      <c r="C24">
        <f>IF(WEEKDAY(deszcz4[[#This Row],[data]],2)=6,1,0)</f>
        <v>0</v>
      </c>
      <c r="D24">
        <f t="shared" si="5"/>
        <v>2390462.3160000001</v>
      </c>
      <c r="E24">
        <f>IF(deszcz4[[#This Row],[opady ]]=0,50000*2,0)</f>
        <v>100000</v>
      </c>
      <c r="F24">
        <f>IF(deszcz4[[#This Row],[opady ]],0.03*D24,0)</f>
        <v>0</v>
      </c>
      <c r="G24">
        <f>IF(deszcz4[[#This Row],[opady ]]=0,0.01*(D24-E24),0)</f>
        <v>22904.623160000003</v>
      </c>
      <c r="H24">
        <f t="shared" si="0"/>
        <v>2267557.6928400001</v>
      </c>
      <c r="I24">
        <f t="shared" si="1"/>
        <v>0</v>
      </c>
      <c r="J24">
        <f t="shared" si="2"/>
        <v>2267557.6928400001</v>
      </c>
      <c r="K24">
        <f t="shared" si="3"/>
        <v>0</v>
      </c>
      <c r="L24">
        <f t="shared" si="6"/>
        <v>0</v>
      </c>
    </row>
    <row r="25" spans="1:12" x14ac:dyDescent="0.25">
      <c r="A25" s="1">
        <v>41783</v>
      </c>
      <c r="B25">
        <v>0</v>
      </c>
      <c r="C25">
        <f>IF(WEEKDAY(deszcz4[[#This Row],[data]],2)=6,1,0)</f>
        <v>1</v>
      </c>
      <c r="D25">
        <f t="shared" si="5"/>
        <v>2267557.6928400001</v>
      </c>
      <c r="E25">
        <f>IF(deszcz4[[#This Row],[opady ]]=0,50000*2,0)</f>
        <v>100000</v>
      </c>
      <c r="F25">
        <f>IF(deszcz4[[#This Row],[opady ]],0.03*D25,0)</f>
        <v>0</v>
      </c>
      <c r="G25">
        <f>IF(deszcz4[[#This Row],[opady ]]=0,0.01*(D25-E25),0)</f>
        <v>21675.576928400002</v>
      </c>
      <c r="H25">
        <f t="shared" si="0"/>
        <v>2145882.1159116002</v>
      </c>
      <c r="I25">
        <f t="shared" si="1"/>
        <v>354117.88408839982</v>
      </c>
      <c r="J25">
        <f t="shared" si="2"/>
        <v>2500000</v>
      </c>
      <c r="K25">
        <f t="shared" si="3"/>
        <v>0</v>
      </c>
      <c r="L25">
        <f t="shared" si="6"/>
        <v>0</v>
      </c>
    </row>
    <row r="26" spans="1:12" x14ac:dyDescent="0.25">
      <c r="A26" s="1">
        <v>41784</v>
      </c>
      <c r="B26">
        <v>0</v>
      </c>
      <c r="C26">
        <f>IF(WEEKDAY(deszcz4[[#This Row],[data]],2)=6,1,0)</f>
        <v>0</v>
      </c>
      <c r="D26">
        <f t="shared" si="5"/>
        <v>2500000</v>
      </c>
      <c r="E26">
        <f>IF(deszcz4[[#This Row],[opady ]]=0,50000*2,0)</f>
        <v>100000</v>
      </c>
      <c r="F26">
        <f>IF(deszcz4[[#This Row],[opady ]],0.03*D26,0)</f>
        <v>0</v>
      </c>
      <c r="G26">
        <f>IF(deszcz4[[#This Row],[opady ]]=0,0.01*(D26-E26),0)</f>
        <v>24000</v>
      </c>
      <c r="H26">
        <f t="shared" si="0"/>
        <v>2376000</v>
      </c>
      <c r="I26">
        <f t="shared" si="1"/>
        <v>0</v>
      </c>
      <c r="J26">
        <f t="shared" si="2"/>
        <v>2376000</v>
      </c>
      <c r="K26">
        <f t="shared" si="3"/>
        <v>0</v>
      </c>
      <c r="L26">
        <f t="shared" si="6"/>
        <v>0</v>
      </c>
    </row>
    <row r="27" spans="1:12" x14ac:dyDescent="0.25">
      <c r="A27" s="1">
        <v>41785</v>
      </c>
      <c r="B27">
        <v>0</v>
      </c>
      <c r="C27">
        <f>IF(WEEKDAY(deszcz4[[#This Row],[data]],2)=6,1,0)</f>
        <v>0</v>
      </c>
      <c r="D27">
        <f t="shared" si="5"/>
        <v>2376000</v>
      </c>
      <c r="E27">
        <f>IF(deszcz4[[#This Row],[opady ]]=0,50000*2,0)</f>
        <v>100000</v>
      </c>
      <c r="F27">
        <f>IF(deszcz4[[#This Row],[opady ]],0.03*D27,0)</f>
        <v>0</v>
      </c>
      <c r="G27">
        <f>IF(deszcz4[[#This Row],[opady ]]=0,0.01*(D27-E27),0)</f>
        <v>22760</v>
      </c>
      <c r="H27">
        <f t="shared" si="0"/>
        <v>2253240</v>
      </c>
      <c r="I27">
        <f t="shared" si="1"/>
        <v>0</v>
      </c>
      <c r="J27">
        <f t="shared" si="2"/>
        <v>2253240</v>
      </c>
      <c r="K27">
        <f t="shared" si="3"/>
        <v>0</v>
      </c>
      <c r="L27">
        <f t="shared" si="6"/>
        <v>0</v>
      </c>
    </row>
    <row r="28" spans="1:12" x14ac:dyDescent="0.25">
      <c r="A28" s="1">
        <v>41786</v>
      </c>
      <c r="B28">
        <v>0</v>
      </c>
      <c r="C28">
        <f>IF(WEEKDAY(deszcz4[[#This Row],[data]],2)=6,1,0)</f>
        <v>0</v>
      </c>
      <c r="D28">
        <f t="shared" si="5"/>
        <v>2253240</v>
      </c>
      <c r="E28">
        <f>IF(deszcz4[[#This Row],[opady ]]=0,50000*2,0)</f>
        <v>100000</v>
      </c>
      <c r="F28">
        <f>IF(deszcz4[[#This Row],[opady ]],0.03*D28,0)</f>
        <v>0</v>
      </c>
      <c r="G28">
        <f>IF(deszcz4[[#This Row],[opady ]]=0,0.01*(D28-E28),0)</f>
        <v>21532.400000000001</v>
      </c>
      <c r="H28">
        <f t="shared" si="0"/>
        <v>2131707.6</v>
      </c>
      <c r="I28">
        <f t="shared" si="1"/>
        <v>0</v>
      </c>
      <c r="J28">
        <f t="shared" si="2"/>
        <v>2131707.6</v>
      </c>
      <c r="K28">
        <f t="shared" si="3"/>
        <v>0</v>
      </c>
      <c r="L28">
        <f t="shared" si="6"/>
        <v>0</v>
      </c>
    </row>
    <row r="29" spans="1:12" x14ac:dyDescent="0.25">
      <c r="A29" s="1">
        <v>41787</v>
      </c>
      <c r="B29">
        <v>1</v>
      </c>
      <c r="C29">
        <f>IF(WEEKDAY(deszcz4[[#This Row],[data]],2)=6,1,0)</f>
        <v>0</v>
      </c>
      <c r="D29">
        <f t="shared" si="5"/>
        <v>2131707.6</v>
      </c>
      <c r="E29">
        <f>IF(deszcz4[[#This Row],[opady ]]=0,50000*2,0)</f>
        <v>0</v>
      </c>
      <c r="F29">
        <f>IF(deszcz4[[#This Row],[opady ]],0.03*D29,0)</f>
        <v>63951.228000000003</v>
      </c>
      <c r="G29">
        <f>IF(deszcz4[[#This Row],[opady ]]=0,0.01*(D29-E29),0)</f>
        <v>0</v>
      </c>
      <c r="H29">
        <f t="shared" si="0"/>
        <v>2195658.8280000002</v>
      </c>
      <c r="I29">
        <f t="shared" si="1"/>
        <v>0</v>
      </c>
      <c r="J29">
        <f t="shared" si="2"/>
        <v>2195658.8280000002</v>
      </c>
      <c r="K29">
        <f t="shared" si="3"/>
        <v>0</v>
      </c>
      <c r="L29">
        <f t="shared" si="6"/>
        <v>0</v>
      </c>
    </row>
    <row r="30" spans="1:12" x14ac:dyDescent="0.25">
      <c r="A30" s="1">
        <v>41788</v>
      </c>
      <c r="B30">
        <v>0</v>
      </c>
      <c r="C30">
        <f>IF(WEEKDAY(deszcz4[[#This Row],[data]],2)=6,1,0)</f>
        <v>0</v>
      </c>
      <c r="D30">
        <f t="shared" si="5"/>
        <v>2195658.8280000002</v>
      </c>
      <c r="E30">
        <f>IF(deszcz4[[#This Row],[opady ]]=0,50000*2,0)</f>
        <v>100000</v>
      </c>
      <c r="F30">
        <f>IF(deszcz4[[#This Row],[opady ]],0.03*D30,0)</f>
        <v>0</v>
      </c>
      <c r="G30">
        <f>IF(deszcz4[[#This Row],[opady ]]=0,0.01*(D30-E30),0)</f>
        <v>20956.588280000004</v>
      </c>
      <c r="H30">
        <f t="shared" si="0"/>
        <v>2074702.2397200002</v>
      </c>
      <c r="I30">
        <f t="shared" si="1"/>
        <v>0</v>
      </c>
      <c r="J30">
        <f t="shared" si="2"/>
        <v>2074702.2397200002</v>
      </c>
      <c r="K30">
        <f t="shared" si="3"/>
        <v>0</v>
      </c>
      <c r="L30">
        <f t="shared" si="6"/>
        <v>0</v>
      </c>
    </row>
    <row r="31" spans="1:12" x14ac:dyDescent="0.25">
      <c r="A31" s="1">
        <v>41789</v>
      </c>
      <c r="B31">
        <v>0</v>
      </c>
      <c r="C31">
        <f>IF(WEEKDAY(deszcz4[[#This Row],[data]],2)=6,1,0)</f>
        <v>0</v>
      </c>
      <c r="D31">
        <f t="shared" si="5"/>
        <v>2074702.2397200002</v>
      </c>
      <c r="E31">
        <f>IF(deszcz4[[#This Row],[opady ]]=0,50000*2,0)</f>
        <v>100000</v>
      </c>
      <c r="F31">
        <f>IF(deszcz4[[#This Row],[opady ]],0.03*D31,0)</f>
        <v>0</v>
      </c>
      <c r="G31">
        <f>IF(deszcz4[[#This Row],[opady ]]=0,0.01*(D31-E31),0)</f>
        <v>19747.022397200002</v>
      </c>
      <c r="H31">
        <f t="shared" si="0"/>
        <v>1954955.2173228001</v>
      </c>
      <c r="I31">
        <f t="shared" si="1"/>
        <v>0</v>
      </c>
      <c r="J31">
        <f t="shared" si="2"/>
        <v>1954955.2173228001</v>
      </c>
      <c r="K31">
        <f t="shared" si="3"/>
        <v>0</v>
      </c>
      <c r="L31">
        <f t="shared" si="6"/>
        <v>0</v>
      </c>
    </row>
    <row r="32" spans="1:12" x14ac:dyDescent="0.25">
      <c r="A32" s="1">
        <v>41790</v>
      </c>
      <c r="B32">
        <v>0</v>
      </c>
      <c r="C32">
        <f>IF(WEEKDAY(deszcz4[[#This Row],[data]],2)=6,1,0)</f>
        <v>1</v>
      </c>
      <c r="D32">
        <f t="shared" si="5"/>
        <v>1954955.2173228001</v>
      </c>
      <c r="E32">
        <f>IF(deszcz4[[#This Row],[opady ]]=0,50000*2,0)</f>
        <v>100000</v>
      </c>
      <c r="F32">
        <f>IF(deszcz4[[#This Row],[opady ]],0.03*D32,0)</f>
        <v>0</v>
      </c>
      <c r="G32">
        <f>IF(deszcz4[[#This Row],[opady ]]=0,0.01*(D32-E32),0)</f>
        <v>18549.552173227999</v>
      </c>
      <c r="H32">
        <f t="shared" si="0"/>
        <v>1836405.6651495721</v>
      </c>
      <c r="I32">
        <f t="shared" si="1"/>
        <v>500000</v>
      </c>
      <c r="J32">
        <f t="shared" si="2"/>
        <v>2336405.6651495723</v>
      </c>
      <c r="K32">
        <f t="shared" si="3"/>
        <v>0</v>
      </c>
      <c r="L32">
        <f t="shared" si="6"/>
        <v>0</v>
      </c>
    </row>
    <row r="33" spans="1:12" x14ac:dyDescent="0.25">
      <c r="A33" s="1">
        <v>41791</v>
      </c>
      <c r="B33">
        <v>0</v>
      </c>
      <c r="C33">
        <f>IF(WEEKDAY(deszcz4[[#This Row],[data]],2)=6,1,0)</f>
        <v>0</v>
      </c>
      <c r="D33">
        <f t="shared" si="5"/>
        <v>2336405.6651495723</v>
      </c>
      <c r="E33">
        <f>IF(deszcz4[[#This Row],[opady ]]=0,50000*2,0)</f>
        <v>100000</v>
      </c>
      <c r="F33">
        <f>IF(deszcz4[[#This Row],[opady ]],0.03*D33,0)</f>
        <v>0</v>
      </c>
      <c r="G33">
        <f>IF(deszcz4[[#This Row],[opady ]]=0,0.01*(D33-E33),0)</f>
        <v>22364.056651495725</v>
      </c>
      <c r="H33">
        <f t="shared" si="0"/>
        <v>2214041.6084980764</v>
      </c>
      <c r="I33">
        <f t="shared" si="1"/>
        <v>0</v>
      </c>
      <c r="J33">
        <f t="shared" si="2"/>
        <v>2214041.6084980764</v>
      </c>
      <c r="K33">
        <f t="shared" si="3"/>
        <v>0</v>
      </c>
      <c r="L33">
        <f t="shared" si="6"/>
        <v>0</v>
      </c>
    </row>
    <row r="34" spans="1:12" x14ac:dyDescent="0.25">
      <c r="A34" s="1">
        <v>41792</v>
      </c>
      <c r="B34">
        <v>0</v>
      </c>
      <c r="C34">
        <f>IF(WEEKDAY(deszcz4[[#This Row],[data]],2)=6,1,0)</f>
        <v>0</v>
      </c>
      <c r="D34">
        <f t="shared" si="5"/>
        <v>2214041.6084980764</v>
      </c>
      <c r="E34">
        <f>IF(deszcz4[[#This Row],[opady ]]=0,50000*2,0)</f>
        <v>100000</v>
      </c>
      <c r="F34">
        <f>IF(deszcz4[[#This Row],[opady ]],0.03*D34,0)</f>
        <v>0</v>
      </c>
      <c r="G34">
        <f>IF(deszcz4[[#This Row],[opady ]]=0,0.01*(D34-E34),0)</f>
        <v>21140.416084980763</v>
      </c>
      <c r="H34">
        <f t="shared" si="0"/>
        <v>2092901.1924130956</v>
      </c>
      <c r="I34">
        <f t="shared" si="1"/>
        <v>0</v>
      </c>
      <c r="J34">
        <f t="shared" si="2"/>
        <v>2092901.1924130956</v>
      </c>
      <c r="K34">
        <f t="shared" si="3"/>
        <v>0</v>
      </c>
      <c r="L34">
        <f t="shared" si="6"/>
        <v>0</v>
      </c>
    </row>
    <row r="35" spans="1:12" x14ac:dyDescent="0.25">
      <c r="A35" s="1">
        <v>41793</v>
      </c>
      <c r="B35">
        <v>0</v>
      </c>
      <c r="C35">
        <f>IF(WEEKDAY(deszcz4[[#This Row],[data]],2)=6,1,0)</f>
        <v>0</v>
      </c>
      <c r="D35">
        <f t="shared" si="5"/>
        <v>2092901.1924130956</v>
      </c>
      <c r="E35">
        <f>IF(deszcz4[[#This Row],[opady ]]=0,50000*2,0)</f>
        <v>100000</v>
      </c>
      <c r="F35">
        <f>IF(deszcz4[[#This Row],[opady ]],0.03*D35,0)</f>
        <v>0</v>
      </c>
      <c r="G35">
        <f>IF(deszcz4[[#This Row],[opady ]]=0,0.01*(D35-E35),0)</f>
        <v>19929.011924130955</v>
      </c>
      <c r="H35">
        <f t="shared" si="0"/>
        <v>1972972.1804889648</v>
      </c>
      <c r="I35">
        <f t="shared" si="1"/>
        <v>0</v>
      </c>
      <c r="J35">
        <f t="shared" si="2"/>
        <v>1972972.1804889648</v>
      </c>
      <c r="K35">
        <f t="shared" si="3"/>
        <v>0</v>
      </c>
      <c r="L35">
        <f t="shared" si="6"/>
        <v>0</v>
      </c>
    </row>
    <row r="36" spans="1:12" x14ac:dyDescent="0.25">
      <c r="A36" s="1">
        <v>41794</v>
      </c>
      <c r="B36">
        <v>1</v>
      </c>
      <c r="C36">
        <f>IF(WEEKDAY(deszcz4[[#This Row],[data]],2)=6,1,0)</f>
        <v>0</v>
      </c>
      <c r="D36">
        <f t="shared" si="5"/>
        <v>1972972.1804889648</v>
      </c>
      <c r="E36">
        <f>IF(deszcz4[[#This Row],[opady ]]=0,50000*2,0)</f>
        <v>0</v>
      </c>
      <c r="F36">
        <f>IF(deszcz4[[#This Row],[opady ]],0.03*D36,0)</f>
        <v>59189.16541466894</v>
      </c>
      <c r="G36">
        <f>IF(deszcz4[[#This Row],[opady ]]=0,0.01*(D36-E36),0)</f>
        <v>0</v>
      </c>
      <c r="H36">
        <f t="shared" si="0"/>
        <v>2032161.3459036336</v>
      </c>
      <c r="I36">
        <f t="shared" si="1"/>
        <v>0</v>
      </c>
      <c r="J36">
        <f t="shared" si="2"/>
        <v>2032161.3459036336</v>
      </c>
      <c r="K36">
        <f t="shared" si="3"/>
        <v>0</v>
      </c>
      <c r="L36">
        <f t="shared" si="6"/>
        <v>0</v>
      </c>
    </row>
    <row r="37" spans="1:12" x14ac:dyDescent="0.25">
      <c r="A37" s="1">
        <v>41795</v>
      </c>
      <c r="B37">
        <v>1</v>
      </c>
      <c r="C37">
        <f>IF(WEEKDAY(deszcz4[[#This Row],[data]],2)=6,1,0)</f>
        <v>0</v>
      </c>
      <c r="D37">
        <f t="shared" si="5"/>
        <v>2032161.3459036336</v>
      </c>
      <c r="E37">
        <f>IF(deszcz4[[#This Row],[opady ]]=0,50000*2,0)</f>
        <v>0</v>
      </c>
      <c r="F37">
        <f>IF(deszcz4[[#This Row],[opady ]],0.03*D37,0)</f>
        <v>60964.840377109009</v>
      </c>
      <c r="G37">
        <f>IF(deszcz4[[#This Row],[opady ]]=0,0.01*(D37-E37),0)</f>
        <v>0</v>
      </c>
      <c r="H37">
        <f t="shared" si="0"/>
        <v>2093126.1862807428</v>
      </c>
      <c r="I37">
        <f t="shared" si="1"/>
        <v>0</v>
      </c>
      <c r="J37">
        <f t="shared" si="2"/>
        <v>2093126.1862807428</v>
      </c>
      <c r="K37">
        <f t="shared" si="3"/>
        <v>0</v>
      </c>
      <c r="L37">
        <f t="shared" si="6"/>
        <v>0</v>
      </c>
    </row>
    <row r="38" spans="1:12" x14ac:dyDescent="0.25">
      <c r="A38" s="1">
        <v>41796</v>
      </c>
      <c r="B38">
        <v>1</v>
      </c>
      <c r="C38">
        <f>IF(WEEKDAY(deszcz4[[#This Row],[data]],2)=6,1,0)</f>
        <v>0</v>
      </c>
      <c r="D38">
        <f t="shared" si="5"/>
        <v>2093126.1862807428</v>
      </c>
      <c r="E38">
        <f>IF(deszcz4[[#This Row],[opady ]]=0,50000*2,0)</f>
        <v>0</v>
      </c>
      <c r="F38">
        <f>IF(deszcz4[[#This Row],[opady ]],0.03*D38,0)</f>
        <v>62793.785588422281</v>
      </c>
      <c r="G38">
        <f>IF(deszcz4[[#This Row],[opady ]]=0,0.01*(D38-E38),0)</f>
        <v>0</v>
      </c>
      <c r="H38">
        <f t="shared" si="0"/>
        <v>2155919.9718691651</v>
      </c>
      <c r="I38">
        <f t="shared" si="1"/>
        <v>0</v>
      </c>
      <c r="J38">
        <f t="shared" si="2"/>
        <v>2155919.9718691651</v>
      </c>
      <c r="K38">
        <f t="shared" si="3"/>
        <v>0</v>
      </c>
      <c r="L38">
        <f t="shared" si="6"/>
        <v>0</v>
      </c>
    </row>
    <row r="39" spans="1:12" x14ac:dyDescent="0.25">
      <c r="A39" s="1">
        <v>41797</v>
      </c>
      <c r="B39">
        <v>1</v>
      </c>
      <c r="C39">
        <f>IF(WEEKDAY(deszcz4[[#This Row],[data]],2)=6,1,0)</f>
        <v>1</v>
      </c>
      <c r="D39">
        <f t="shared" si="5"/>
        <v>2155919.9718691651</v>
      </c>
      <c r="E39">
        <f>IF(deszcz4[[#This Row],[opady ]]=0,50000*2,0)</f>
        <v>0</v>
      </c>
      <c r="F39">
        <f>IF(deszcz4[[#This Row],[opady ]],0.03*D39,0)</f>
        <v>64677.599156074953</v>
      </c>
      <c r="G39">
        <f>IF(deszcz4[[#This Row],[opady ]]=0,0.01*(D39-E39),0)</f>
        <v>0</v>
      </c>
      <c r="H39">
        <f t="shared" si="0"/>
        <v>2220597.5710252402</v>
      </c>
      <c r="I39">
        <f t="shared" si="1"/>
        <v>279402.42897475976</v>
      </c>
      <c r="J39">
        <f t="shared" si="2"/>
        <v>2500000</v>
      </c>
      <c r="K39">
        <f t="shared" si="3"/>
        <v>0</v>
      </c>
      <c r="L39">
        <f t="shared" si="6"/>
        <v>0</v>
      </c>
    </row>
    <row r="40" spans="1:12" x14ac:dyDescent="0.25">
      <c r="A40" s="1">
        <v>41798</v>
      </c>
      <c r="B40">
        <v>1</v>
      </c>
      <c r="C40">
        <f>IF(WEEKDAY(deszcz4[[#This Row],[data]],2)=6,1,0)</f>
        <v>0</v>
      </c>
      <c r="D40">
        <f t="shared" si="5"/>
        <v>2500000</v>
      </c>
      <c r="E40">
        <f>IF(deszcz4[[#This Row],[opady ]]=0,50000*2,0)</f>
        <v>0</v>
      </c>
      <c r="F40">
        <f>IF(deszcz4[[#This Row],[opady ]],0.03*D40,0)</f>
        <v>75000</v>
      </c>
      <c r="G40">
        <f>IF(deszcz4[[#This Row],[opady ]]=0,0.01*(D40-E40),0)</f>
        <v>0</v>
      </c>
      <c r="H40">
        <f t="shared" si="0"/>
        <v>2500000</v>
      </c>
      <c r="I40">
        <f t="shared" si="1"/>
        <v>0</v>
      </c>
      <c r="J40">
        <f t="shared" si="2"/>
        <v>2500000</v>
      </c>
      <c r="K40">
        <f t="shared" si="3"/>
        <v>1</v>
      </c>
      <c r="L40">
        <f t="shared" si="6"/>
        <v>75000</v>
      </c>
    </row>
    <row r="41" spans="1:12" x14ac:dyDescent="0.25">
      <c r="A41" s="1">
        <v>41799</v>
      </c>
      <c r="B41">
        <v>1</v>
      </c>
      <c r="C41">
        <f>IF(WEEKDAY(deszcz4[[#This Row],[data]],2)=6,1,0)</f>
        <v>0</v>
      </c>
      <c r="D41">
        <f t="shared" si="5"/>
        <v>2500000</v>
      </c>
      <c r="E41">
        <f>IF(deszcz4[[#This Row],[opady ]]=0,50000*2,0)</f>
        <v>0</v>
      </c>
      <c r="F41">
        <f>IF(deszcz4[[#This Row],[opady ]],0.03*D41,0)</f>
        <v>75000</v>
      </c>
      <c r="G41">
        <f>IF(deszcz4[[#This Row],[opady ]]=0,0.01*(D41-E41),0)</f>
        <v>0</v>
      </c>
      <c r="H41">
        <f t="shared" si="0"/>
        <v>2500000</v>
      </c>
      <c r="I41">
        <f t="shared" si="1"/>
        <v>0</v>
      </c>
      <c r="J41">
        <f t="shared" si="2"/>
        <v>2500000</v>
      </c>
      <c r="K41">
        <f t="shared" si="3"/>
        <v>1</v>
      </c>
      <c r="L41">
        <f t="shared" si="6"/>
        <v>75000</v>
      </c>
    </row>
    <row r="42" spans="1:12" x14ac:dyDescent="0.25">
      <c r="A42" s="1">
        <v>41800</v>
      </c>
      <c r="B42">
        <v>1</v>
      </c>
      <c r="C42">
        <f>IF(WEEKDAY(deszcz4[[#This Row],[data]],2)=6,1,0)</f>
        <v>0</v>
      </c>
      <c r="D42">
        <f t="shared" si="5"/>
        <v>2500000</v>
      </c>
      <c r="E42">
        <f>IF(deszcz4[[#This Row],[opady ]]=0,50000*2,0)</f>
        <v>0</v>
      </c>
      <c r="F42">
        <f>IF(deszcz4[[#This Row],[opady ]],0.03*D42,0)</f>
        <v>75000</v>
      </c>
      <c r="G42">
        <f>IF(deszcz4[[#This Row],[opady ]]=0,0.01*(D42-E42),0)</f>
        <v>0</v>
      </c>
      <c r="H42">
        <f t="shared" si="0"/>
        <v>2500000</v>
      </c>
      <c r="I42">
        <f t="shared" si="1"/>
        <v>0</v>
      </c>
      <c r="J42">
        <f t="shared" si="2"/>
        <v>2500000</v>
      </c>
      <c r="K42">
        <f t="shared" si="3"/>
        <v>1</v>
      </c>
      <c r="L42">
        <f t="shared" si="6"/>
        <v>75000</v>
      </c>
    </row>
    <row r="43" spans="1:12" x14ac:dyDescent="0.25">
      <c r="A43" s="1">
        <v>41801</v>
      </c>
      <c r="B43">
        <v>1</v>
      </c>
      <c r="C43">
        <f>IF(WEEKDAY(deszcz4[[#This Row],[data]],2)=6,1,0)</f>
        <v>0</v>
      </c>
      <c r="D43">
        <f t="shared" si="5"/>
        <v>2500000</v>
      </c>
      <c r="E43">
        <f>IF(deszcz4[[#This Row],[opady ]]=0,50000*2,0)</f>
        <v>0</v>
      </c>
      <c r="F43">
        <f>IF(deszcz4[[#This Row],[opady ]],0.03*D43,0)</f>
        <v>75000</v>
      </c>
      <c r="G43">
        <f>IF(deszcz4[[#This Row],[opady ]]=0,0.01*(D43-E43),0)</f>
        <v>0</v>
      </c>
      <c r="H43">
        <f t="shared" si="0"/>
        <v>2500000</v>
      </c>
      <c r="I43">
        <f t="shared" si="1"/>
        <v>0</v>
      </c>
      <c r="J43">
        <f t="shared" si="2"/>
        <v>2500000</v>
      </c>
      <c r="K43">
        <f t="shared" si="3"/>
        <v>1</v>
      </c>
      <c r="L43">
        <f t="shared" si="6"/>
        <v>75000</v>
      </c>
    </row>
    <row r="44" spans="1:12" x14ac:dyDescent="0.25">
      <c r="A44" s="1">
        <v>41802</v>
      </c>
      <c r="B44">
        <v>0</v>
      </c>
      <c r="C44">
        <f>IF(WEEKDAY(deszcz4[[#This Row],[data]],2)=6,1,0)</f>
        <v>0</v>
      </c>
      <c r="D44">
        <f t="shared" si="5"/>
        <v>2500000</v>
      </c>
      <c r="E44">
        <f>IF(deszcz4[[#This Row],[opady ]]=0,50000*2,0)</f>
        <v>100000</v>
      </c>
      <c r="F44">
        <f>IF(deszcz4[[#This Row],[opady ]],0.03*D44,0)</f>
        <v>0</v>
      </c>
      <c r="G44">
        <f>IF(deszcz4[[#This Row],[opady ]]=0,0.01*(D44-E44),0)</f>
        <v>24000</v>
      </c>
      <c r="H44">
        <f t="shared" si="0"/>
        <v>2376000</v>
      </c>
      <c r="I44">
        <f t="shared" si="1"/>
        <v>0</v>
      </c>
      <c r="J44">
        <f t="shared" si="2"/>
        <v>2376000</v>
      </c>
      <c r="K44">
        <f t="shared" si="3"/>
        <v>0</v>
      </c>
      <c r="L44">
        <f t="shared" si="6"/>
        <v>0</v>
      </c>
    </row>
    <row r="45" spans="1:12" x14ac:dyDescent="0.25">
      <c r="A45" s="1">
        <v>41803</v>
      </c>
      <c r="B45">
        <v>0</v>
      </c>
      <c r="C45">
        <f>IF(WEEKDAY(deszcz4[[#This Row],[data]],2)=6,1,0)</f>
        <v>0</v>
      </c>
      <c r="D45">
        <f t="shared" si="5"/>
        <v>2376000</v>
      </c>
      <c r="E45">
        <f>IF(deszcz4[[#This Row],[opady ]]=0,50000*2,0)</f>
        <v>100000</v>
      </c>
      <c r="F45">
        <f>IF(deszcz4[[#This Row],[opady ]],0.03*D45,0)</f>
        <v>0</v>
      </c>
      <c r="G45">
        <f>IF(deszcz4[[#This Row],[opady ]]=0,0.01*(D45-E45),0)</f>
        <v>22760</v>
      </c>
      <c r="H45">
        <f t="shared" si="0"/>
        <v>2253240</v>
      </c>
      <c r="I45">
        <f t="shared" si="1"/>
        <v>0</v>
      </c>
      <c r="J45">
        <f t="shared" si="2"/>
        <v>2253240</v>
      </c>
      <c r="K45">
        <f t="shared" si="3"/>
        <v>0</v>
      </c>
      <c r="L45">
        <f t="shared" si="6"/>
        <v>0</v>
      </c>
    </row>
    <row r="46" spans="1:12" x14ac:dyDescent="0.25">
      <c r="A46" s="1">
        <v>41804</v>
      </c>
      <c r="B46">
        <v>0</v>
      </c>
      <c r="C46">
        <f>IF(WEEKDAY(deszcz4[[#This Row],[data]],2)=6,1,0)</f>
        <v>1</v>
      </c>
      <c r="D46">
        <f t="shared" si="5"/>
        <v>2253240</v>
      </c>
      <c r="E46">
        <f>IF(deszcz4[[#This Row],[opady ]]=0,50000*2,0)</f>
        <v>100000</v>
      </c>
      <c r="F46">
        <f>IF(deszcz4[[#This Row],[opady ]],0.03*D46,0)</f>
        <v>0</v>
      </c>
      <c r="G46">
        <f>IF(deszcz4[[#This Row],[opady ]]=0,0.01*(D46-E46),0)</f>
        <v>21532.400000000001</v>
      </c>
      <c r="H46">
        <f t="shared" si="0"/>
        <v>2131707.6</v>
      </c>
      <c r="I46">
        <f t="shared" si="1"/>
        <v>368292.39999999991</v>
      </c>
      <c r="J46">
        <f t="shared" si="2"/>
        <v>2500000</v>
      </c>
      <c r="K46">
        <f t="shared" si="3"/>
        <v>0</v>
      </c>
      <c r="L46">
        <f t="shared" si="6"/>
        <v>0</v>
      </c>
    </row>
    <row r="47" spans="1:12" x14ac:dyDescent="0.25">
      <c r="A47" s="1">
        <v>41805</v>
      </c>
      <c r="B47">
        <v>0</v>
      </c>
      <c r="C47">
        <f>IF(WEEKDAY(deszcz4[[#This Row],[data]],2)=6,1,0)</f>
        <v>0</v>
      </c>
      <c r="D47">
        <f t="shared" si="5"/>
        <v>2500000</v>
      </c>
      <c r="E47">
        <f>IF(deszcz4[[#This Row],[opady ]]=0,50000*2,0)</f>
        <v>100000</v>
      </c>
      <c r="F47">
        <f>IF(deszcz4[[#This Row],[opady ]],0.03*D47,0)</f>
        <v>0</v>
      </c>
      <c r="G47">
        <f>IF(deszcz4[[#This Row],[opady ]]=0,0.01*(D47-E47),0)</f>
        <v>24000</v>
      </c>
      <c r="H47">
        <f t="shared" si="0"/>
        <v>2376000</v>
      </c>
      <c r="I47">
        <f t="shared" si="1"/>
        <v>0</v>
      </c>
      <c r="J47">
        <f t="shared" si="2"/>
        <v>2376000</v>
      </c>
      <c r="K47">
        <f t="shared" si="3"/>
        <v>0</v>
      </c>
      <c r="L47">
        <f t="shared" si="6"/>
        <v>0</v>
      </c>
    </row>
    <row r="48" spans="1:12" x14ac:dyDescent="0.25">
      <c r="A48" s="1">
        <v>41806</v>
      </c>
      <c r="B48">
        <v>1</v>
      </c>
      <c r="C48">
        <f>IF(WEEKDAY(deszcz4[[#This Row],[data]],2)=6,1,0)</f>
        <v>0</v>
      </c>
      <c r="D48">
        <f t="shared" si="5"/>
        <v>2376000</v>
      </c>
      <c r="E48">
        <f>IF(deszcz4[[#This Row],[opady ]]=0,50000*2,0)</f>
        <v>0</v>
      </c>
      <c r="F48">
        <f>IF(deszcz4[[#This Row],[opady ]],0.03*D48,0)</f>
        <v>71280</v>
      </c>
      <c r="G48">
        <f>IF(deszcz4[[#This Row],[opady ]]=0,0.01*(D48-E48),0)</f>
        <v>0</v>
      </c>
      <c r="H48">
        <f t="shared" si="0"/>
        <v>2447280</v>
      </c>
      <c r="I48">
        <f t="shared" si="1"/>
        <v>0</v>
      </c>
      <c r="J48">
        <f t="shared" si="2"/>
        <v>2447280</v>
      </c>
      <c r="K48">
        <f t="shared" si="3"/>
        <v>0</v>
      </c>
      <c r="L48">
        <f t="shared" si="6"/>
        <v>0</v>
      </c>
    </row>
    <row r="49" spans="1:12" x14ac:dyDescent="0.25">
      <c r="A49" s="1">
        <v>41807</v>
      </c>
      <c r="B49">
        <v>0</v>
      </c>
      <c r="C49">
        <f>IF(WEEKDAY(deszcz4[[#This Row],[data]],2)=6,1,0)</f>
        <v>0</v>
      </c>
      <c r="D49">
        <f t="shared" si="5"/>
        <v>2447280</v>
      </c>
      <c r="E49">
        <f>IF(deszcz4[[#This Row],[opady ]]=0,50000*2,0)</f>
        <v>100000</v>
      </c>
      <c r="F49">
        <f>IF(deszcz4[[#This Row],[opady ]],0.03*D49,0)</f>
        <v>0</v>
      </c>
      <c r="G49">
        <f>IF(deszcz4[[#This Row],[opady ]]=0,0.01*(D49-E49),0)</f>
        <v>23472.799999999999</v>
      </c>
      <c r="H49">
        <f t="shared" si="0"/>
        <v>2323807.2000000002</v>
      </c>
      <c r="I49">
        <f t="shared" si="1"/>
        <v>0</v>
      </c>
      <c r="J49">
        <f t="shared" si="2"/>
        <v>2323807.2000000002</v>
      </c>
      <c r="K49">
        <f t="shared" si="3"/>
        <v>0</v>
      </c>
      <c r="L49">
        <f t="shared" si="6"/>
        <v>0</v>
      </c>
    </row>
    <row r="50" spans="1:12" x14ac:dyDescent="0.25">
      <c r="A50" s="1">
        <v>41808</v>
      </c>
      <c r="B50">
        <v>0</v>
      </c>
      <c r="C50">
        <f>IF(WEEKDAY(deszcz4[[#This Row],[data]],2)=6,1,0)</f>
        <v>0</v>
      </c>
      <c r="D50">
        <f t="shared" si="5"/>
        <v>2323807.2000000002</v>
      </c>
      <c r="E50">
        <f>IF(deszcz4[[#This Row],[opady ]]=0,50000*2,0)</f>
        <v>100000</v>
      </c>
      <c r="F50">
        <f>IF(deszcz4[[#This Row],[opady ]],0.03*D50,0)</f>
        <v>0</v>
      </c>
      <c r="G50">
        <f>IF(deszcz4[[#This Row],[opady ]]=0,0.01*(D50-E50),0)</f>
        <v>22238.072000000004</v>
      </c>
      <c r="H50">
        <f t="shared" si="0"/>
        <v>2201569.128</v>
      </c>
      <c r="I50">
        <f t="shared" si="1"/>
        <v>0</v>
      </c>
      <c r="J50">
        <f t="shared" si="2"/>
        <v>2201569.128</v>
      </c>
      <c r="K50">
        <f t="shared" si="3"/>
        <v>0</v>
      </c>
      <c r="L50">
        <f t="shared" si="6"/>
        <v>0</v>
      </c>
    </row>
    <row r="51" spans="1:12" x14ac:dyDescent="0.25">
      <c r="A51" s="1">
        <v>41809</v>
      </c>
      <c r="B51">
        <v>0</v>
      </c>
      <c r="C51">
        <f>IF(WEEKDAY(deszcz4[[#This Row],[data]],2)=6,1,0)</f>
        <v>0</v>
      </c>
      <c r="D51">
        <f t="shared" si="5"/>
        <v>2201569.128</v>
      </c>
      <c r="E51">
        <f>IF(deszcz4[[#This Row],[opady ]]=0,50000*2,0)</f>
        <v>100000</v>
      </c>
      <c r="F51">
        <f>IF(deszcz4[[#This Row],[opady ]],0.03*D51,0)</f>
        <v>0</v>
      </c>
      <c r="G51">
        <f>IF(deszcz4[[#This Row],[opady ]]=0,0.01*(D51-E51),0)</f>
        <v>21015.691279999999</v>
      </c>
      <c r="H51">
        <f t="shared" si="0"/>
        <v>2080553.4367200001</v>
      </c>
      <c r="I51">
        <f t="shared" si="1"/>
        <v>0</v>
      </c>
      <c r="J51">
        <f t="shared" si="2"/>
        <v>2080553.4367200001</v>
      </c>
      <c r="K51">
        <f t="shared" si="3"/>
        <v>0</v>
      </c>
      <c r="L51">
        <f t="shared" si="6"/>
        <v>0</v>
      </c>
    </row>
    <row r="52" spans="1:12" x14ac:dyDescent="0.25">
      <c r="A52" s="1">
        <v>41810</v>
      </c>
      <c r="B52">
        <v>0</v>
      </c>
      <c r="C52">
        <f>IF(WEEKDAY(deszcz4[[#This Row],[data]],2)=6,1,0)</f>
        <v>0</v>
      </c>
      <c r="D52">
        <f t="shared" si="5"/>
        <v>2080553.4367200001</v>
      </c>
      <c r="E52">
        <f>IF(deszcz4[[#This Row],[opady ]]=0,50000*2,0)</f>
        <v>100000</v>
      </c>
      <c r="F52">
        <f>IF(deszcz4[[#This Row],[opady ]],0.03*D52,0)</f>
        <v>0</v>
      </c>
      <c r="G52">
        <f>IF(deszcz4[[#This Row],[opady ]]=0,0.01*(D52-E52),0)</f>
        <v>19805.534367200002</v>
      </c>
      <c r="H52">
        <f t="shared" si="0"/>
        <v>1960747.9023528001</v>
      </c>
      <c r="I52">
        <f t="shared" si="1"/>
        <v>0</v>
      </c>
      <c r="J52">
        <f t="shared" si="2"/>
        <v>1960747.9023528001</v>
      </c>
      <c r="K52">
        <f t="shared" si="3"/>
        <v>0</v>
      </c>
      <c r="L52">
        <f t="shared" si="6"/>
        <v>0</v>
      </c>
    </row>
    <row r="53" spans="1:12" x14ac:dyDescent="0.25">
      <c r="A53" s="1">
        <v>41811</v>
      </c>
      <c r="B53">
        <v>0</v>
      </c>
      <c r="C53">
        <f>IF(WEEKDAY(deszcz4[[#This Row],[data]],2)=6,1,0)</f>
        <v>1</v>
      </c>
      <c r="D53">
        <f t="shared" si="5"/>
        <v>1960747.9023528001</v>
      </c>
      <c r="E53">
        <f>IF(deszcz4[[#This Row],[opady ]]=0,50000*2,0)</f>
        <v>100000</v>
      </c>
      <c r="F53">
        <f>IF(deszcz4[[#This Row],[opady ]],0.03*D53,0)</f>
        <v>0</v>
      </c>
      <c r="G53">
        <f>IF(deszcz4[[#This Row],[opady ]]=0,0.01*(D53-E53),0)</f>
        <v>18607.479023528002</v>
      </c>
      <c r="H53">
        <f t="shared" si="0"/>
        <v>1842140.4233292721</v>
      </c>
      <c r="I53">
        <f t="shared" si="1"/>
        <v>500000</v>
      </c>
      <c r="J53">
        <f t="shared" si="2"/>
        <v>2342140.4233292723</v>
      </c>
      <c r="K53">
        <f t="shared" si="3"/>
        <v>0</v>
      </c>
      <c r="L53">
        <f t="shared" si="6"/>
        <v>0</v>
      </c>
    </row>
    <row r="54" spans="1:12" x14ac:dyDescent="0.25">
      <c r="A54" s="1">
        <v>41812</v>
      </c>
      <c r="B54">
        <v>0</v>
      </c>
      <c r="C54">
        <f>IF(WEEKDAY(deszcz4[[#This Row],[data]],2)=6,1,0)</f>
        <v>0</v>
      </c>
      <c r="D54">
        <f t="shared" si="5"/>
        <v>2342140.4233292723</v>
      </c>
      <c r="E54">
        <f>IF(deszcz4[[#This Row],[opady ]]=0,50000*2,0)</f>
        <v>100000</v>
      </c>
      <c r="F54">
        <f>IF(deszcz4[[#This Row],[opady ]],0.03*D54,0)</f>
        <v>0</v>
      </c>
      <c r="G54">
        <f>IF(deszcz4[[#This Row],[opady ]]=0,0.01*(D54-E54),0)</f>
        <v>22421.404233292724</v>
      </c>
      <c r="H54">
        <f t="shared" si="0"/>
        <v>2219719.0190959796</v>
      </c>
      <c r="I54">
        <f t="shared" si="1"/>
        <v>0</v>
      </c>
      <c r="J54">
        <f t="shared" si="2"/>
        <v>2219719.0190959796</v>
      </c>
      <c r="K54">
        <f t="shared" si="3"/>
        <v>0</v>
      </c>
      <c r="L54">
        <f t="shared" si="6"/>
        <v>0</v>
      </c>
    </row>
    <row r="55" spans="1:12" x14ac:dyDescent="0.25">
      <c r="A55" s="1">
        <v>41813</v>
      </c>
      <c r="B55">
        <v>0</v>
      </c>
      <c r="C55">
        <f>IF(WEEKDAY(deszcz4[[#This Row],[data]],2)=6,1,0)</f>
        <v>0</v>
      </c>
      <c r="D55">
        <f t="shared" si="5"/>
        <v>2219719.0190959796</v>
      </c>
      <c r="E55">
        <f>IF(deszcz4[[#This Row],[opady ]]=0,50000*2,0)</f>
        <v>100000</v>
      </c>
      <c r="F55">
        <f>IF(deszcz4[[#This Row],[opady ]],0.03*D55,0)</f>
        <v>0</v>
      </c>
      <c r="G55">
        <f>IF(deszcz4[[#This Row],[opady ]]=0,0.01*(D55-E55),0)</f>
        <v>21197.190190959798</v>
      </c>
      <c r="H55">
        <f t="shared" si="0"/>
        <v>2098521.8289050199</v>
      </c>
      <c r="I55">
        <f t="shared" si="1"/>
        <v>0</v>
      </c>
      <c r="J55">
        <f t="shared" si="2"/>
        <v>2098521.8289050199</v>
      </c>
      <c r="K55">
        <f t="shared" si="3"/>
        <v>0</v>
      </c>
      <c r="L55">
        <f t="shared" si="6"/>
        <v>0</v>
      </c>
    </row>
    <row r="56" spans="1:12" x14ac:dyDescent="0.25">
      <c r="A56" s="1">
        <v>41814</v>
      </c>
      <c r="B56">
        <v>0</v>
      </c>
      <c r="C56">
        <f>IF(WEEKDAY(deszcz4[[#This Row],[data]],2)=6,1,0)</f>
        <v>0</v>
      </c>
      <c r="D56">
        <f t="shared" si="5"/>
        <v>2098521.8289050199</v>
      </c>
      <c r="E56">
        <f>IF(deszcz4[[#This Row],[opady ]]=0,50000*2,0)</f>
        <v>100000</v>
      </c>
      <c r="F56">
        <f>IF(deszcz4[[#This Row],[opady ]],0.03*D56,0)</f>
        <v>0</v>
      </c>
      <c r="G56">
        <f>IF(deszcz4[[#This Row],[opady ]]=0,0.01*(D56-E56),0)</f>
        <v>19985.218289050201</v>
      </c>
      <c r="H56">
        <f t="shared" si="0"/>
        <v>1978536.6106159696</v>
      </c>
      <c r="I56">
        <f t="shared" si="1"/>
        <v>0</v>
      </c>
      <c r="J56">
        <f t="shared" si="2"/>
        <v>1978536.6106159696</v>
      </c>
      <c r="K56">
        <f t="shared" si="3"/>
        <v>0</v>
      </c>
      <c r="L56">
        <f t="shared" si="6"/>
        <v>0</v>
      </c>
    </row>
    <row r="57" spans="1:12" x14ac:dyDescent="0.25">
      <c r="A57" s="1">
        <v>41815</v>
      </c>
      <c r="B57">
        <v>0</v>
      </c>
      <c r="C57">
        <f>IF(WEEKDAY(deszcz4[[#This Row],[data]],2)=6,1,0)</f>
        <v>0</v>
      </c>
      <c r="D57">
        <f t="shared" si="5"/>
        <v>1978536.6106159696</v>
      </c>
      <c r="E57">
        <f>IF(deszcz4[[#This Row],[opady ]]=0,50000*2,0)</f>
        <v>100000</v>
      </c>
      <c r="F57">
        <f>IF(deszcz4[[#This Row],[opady ]],0.03*D57,0)</f>
        <v>0</v>
      </c>
      <c r="G57">
        <f>IF(deszcz4[[#This Row],[opady ]]=0,0.01*(D57-E57),0)</f>
        <v>18785.366106159698</v>
      </c>
      <c r="H57">
        <f t="shared" si="0"/>
        <v>1859751.2445098099</v>
      </c>
      <c r="I57">
        <f t="shared" si="1"/>
        <v>0</v>
      </c>
      <c r="J57">
        <f t="shared" si="2"/>
        <v>1859751.2445098099</v>
      </c>
      <c r="K57">
        <f t="shared" si="3"/>
        <v>0</v>
      </c>
      <c r="L57">
        <f t="shared" si="6"/>
        <v>0</v>
      </c>
    </row>
    <row r="58" spans="1:12" x14ac:dyDescent="0.25">
      <c r="A58" s="1">
        <v>41816</v>
      </c>
      <c r="B58">
        <v>1</v>
      </c>
      <c r="C58">
        <f>IF(WEEKDAY(deszcz4[[#This Row],[data]],2)=6,1,0)</f>
        <v>0</v>
      </c>
      <c r="D58">
        <f t="shared" si="5"/>
        <v>1859751.2445098099</v>
      </c>
      <c r="E58">
        <f>IF(deszcz4[[#This Row],[opady ]]=0,50000*2,0)</f>
        <v>0</v>
      </c>
      <c r="F58">
        <f>IF(deszcz4[[#This Row],[opady ]],0.03*D58,0)</f>
        <v>55792.537335294292</v>
      </c>
      <c r="G58">
        <f>IF(deszcz4[[#This Row],[opady ]]=0,0.01*(D58-E58),0)</f>
        <v>0</v>
      </c>
      <c r="H58">
        <f t="shared" si="0"/>
        <v>1915543.7818451042</v>
      </c>
      <c r="I58">
        <f t="shared" si="1"/>
        <v>0</v>
      </c>
      <c r="J58">
        <f t="shared" si="2"/>
        <v>1915543.7818451042</v>
      </c>
      <c r="K58">
        <f t="shared" si="3"/>
        <v>0</v>
      </c>
      <c r="L58">
        <f t="shared" si="6"/>
        <v>0</v>
      </c>
    </row>
    <row r="59" spans="1:12" x14ac:dyDescent="0.25">
      <c r="A59" s="1">
        <v>41817</v>
      </c>
      <c r="B59">
        <v>0</v>
      </c>
      <c r="C59">
        <f>IF(WEEKDAY(deszcz4[[#This Row],[data]],2)=6,1,0)</f>
        <v>0</v>
      </c>
      <c r="D59">
        <f t="shared" si="5"/>
        <v>1915543.7818451042</v>
      </c>
      <c r="E59">
        <f>IF(deszcz4[[#This Row],[opady ]]=0,50000*2,0)</f>
        <v>100000</v>
      </c>
      <c r="F59">
        <f>IF(deszcz4[[#This Row],[opady ]],0.03*D59,0)</f>
        <v>0</v>
      </c>
      <c r="G59">
        <f>IF(deszcz4[[#This Row],[opady ]]=0,0.01*(D59-E59),0)</f>
        <v>18155.437818451042</v>
      </c>
      <c r="H59">
        <f t="shared" si="0"/>
        <v>1797388.3440266531</v>
      </c>
      <c r="I59">
        <f t="shared" si="1"/>
        <v>0</v>
      </c>
      <c r="J59">
        <f t="shared" si="2"/>
        <v>1797388.3440266531</v>
      </c>
      <c r="K59">
        <f t="shared" si="3"/>
        <v>0</v>
      </c>
      <c r="L59">
        <f t="shared" si="6"/>
        <v>0</v>
      </c>
    </row>
    <row r="60" spans="1:12" x14ac:dyDescent="0.25">
      <c r="A60" s="1">
        <v>41818</v>
      </c>
      <c r="B60">
        <v>1</v>
      </c>
      <c r="C60">
        <f>IF(WEEKDAY(deszcz4[[#This Row],[data]],2)=6,1,0)</f>
        <v>1</v>
      </c>
      <c r="D60">
        <f t="shared" si="5"/>
        <v>1797388.3440266531</v>
      </c>
      <c r="E60">
        <f>IF(deszcz4[[#This Row],[opady ]]=0,50000*2,0)</f>
        <v>0</v>
      </c>
      <c r="F60">
        <f>IF(deszcz4[[#This Row],[opady ]],0.03*D60,0)</f>
        <v>53921.650320799592</v>
      </c>
      <c r="G60">
        <f>IF(deszcz4[[#This Row],[opady ]]=0,0.01*(D60-E60),0)</f>
        <v>0</v>
      </c>
      <c r="H60">
        <f t="shared" si="0"/>
        <v>1851309.9943474527</v>
      </c>
      <c r="I60">
        <f t="shared" si="1"/>
        <v>500000</v>
      </c>
      <c r="J60">
        <f t="shared" si="2"/>
        <v>2351309.9943474527</v>
      </c>
      <c r="K60">
        <f t="shared" si="3"/>
        <v>0</v>
      </c>
      <c r="L60">
        <f t="shared" si="6"/>
        <v>0</v>
      </c>
    </row>
    <row r="61" spans="1:12" x14ac:dyDescent="0.25">
      <c r="A61" s="1">
        <v>41819</v>
      </c>
      <c r="B61">
        <v>0</v>
      </c>
      <c r="C61">
        <f>IF(WEEKDAY(deszcz4[[#This Row],[data]],2)=6,1,0)</f>
        <v>0</v>
      </c>
      <c r="D61">
        <f t="shared" si="5"/>
        <v>2351309.9943474527</v>
      </c>
      <c r="E61">
        <f>IF(deszcz4[[#This Row],[opady ]]=0,50000*2,0)</f>
        <v>100000</v>
      </c>
      <c r="F61">
        <f>IF(deszcz4[[#This Row],[opady ]],0.03*D61,0)</f>
        <v>0</v>
      </c>
      <c r="G61">
        <f>IF(deszcz4[[#This Row],[opady ]]=0,0.01*(D61-E61),0)</f>
        <v>22513.099943474528</v>
      </c>
      <c r="H61">
        <f t="shared" si="0"/>
        <v>2228796.8944039783</v>
      </c>
      <c r="I61">
        <f t="shared" si="1"/>
        <v>0</v>
      </c>
      <c r="J61">
        <f t="shared" si="2"/>
        <v>2228796.8944039783</v>
      </c>
      <c r="K61">
        <f t="shared" si="3"/>
        <v>0</v>
      </c>
      <c r="L61">
        <f t="shared" si="6"/>
        <v>0</v>
      </c>
    </row>
    <row r="62" spans="1:12" x14ac:dyDescent="0.25">
      <c r="A62" s="1">
        <v>41820</v>
      </c>
      <c r="B62">
        <v>1</v>
      </c>
      <c r="C62">
        <f>IF(WEEKDAY(deszcz4[[#This Row],[data]],2)=6,1,0)</f>
        <v>0</v>
      </c>
      <c r="D62">
        <f t="shared" si="5"/>
        <v>2228796.8944039783</v>
      </c>
      <c r="E62">
        <f>IF(deszcz4[[#This Row],[opady ]]=0,50000*2,0)</f>
        <v>0</v>
      </c>
      <c r="F62">
        <f>IF(deszcz4[[#This Row],[opady ]],0.03*D62,0)</f>
        <v>66863.906832119348</v>
      </c>
      <c r="G62">
        <f>IF(deszcz4[[#This Row],[opady ]]=0,0.01*(D62-E62),0)</f>
        <v>0</v>
      </c>
      <c r="H62">
        <f t="shared" si="0"/>
        <v>2295660.8012360977</v>
      </c>
      <c r="I62">
        <f t="shared" si="1"/>
        <v>0</v>
      </c>
      <c r="J62">
        <f t="shared" si="2"/>
        <v>2295660.8012360977</v>
      </c>
      <c r="K62">
        <f t="shared" si="3"/>
        <v>0</v>
      </c>
      <c r="L62">
        <f t="shared" si="6"/>
        <v>0</v>
      </c>
    </row>
    <row r="63" spans="1:12" x14ac:dyDescent="0.25">
      <c r="A63" s="1">
        <v>41821</v>
      </c>
      <c r="B63">
        <v>0</v>
      </c>
      <c r="C63">
        <f>IF(WEEKDAY(deszcz4[[#This Row],[data]],2)=6,1,0)</f>
        <v>0</v>
      </c>
      <c r="D63">
        <f t="shared" si="5"/>
        <v>2295660.8012360977</v>
      </c>
      <c r="E63">
        <f>IF(deszcz4[[#This Row],[opady ]]=0,50000*2,0)</f>
        <v>100000</v>
      </c>
      <c r="F63">
        <f>IF(deszcz4[[#This Row],[opady ]],0.03*D63,0)</f>
        <v>0</v>
      </c>
      <c r="G63">
        <f>IF(deszcz4[[#This Row],[opady ]]=0,0.01*(D63-E63),0)</f>
        <v>21956.608012360979</v>
      </c>
      <c r="H63">
        <f t="shared" si="0"/>
        <v>2173704.1932237367</v>
      </c>
      <c r="I63">
        <f t="shared" si="1"/>
        <v>0</v>
      </c>
      <c r="J63">
        <f t="shared" si="2"/>
        <v>2173704.1932237367</v>
      </c>
      <c r="K63">
        <f t="shared" si="3"/>
        <v>0</v>
      </c>
      <c r="L63">
        <f t="shared" si="6"/>
        <v>0</v>
      </c>
    </row>
    <row r="64" spans="1:12" x14ac:dyDescent="0.25">
      <c r="A64" s="1">
        <v>41822</v>
      </c>
      <c r="B64">
        <v>0</v>
      </c>
      <c r="C64">
        <f>IF(WEEKDAY(deszcz4[[#This Row],[data]],2)=6,1,0)</f>
        <v>0</v>
      </c>
      <c r="D64">
        <f t="shared" si="5"/>
        <v>2173704.1932237367</v>
      </c>
      <c r="E64">
        <f>IF(deszcz4[[#This Row],[opady ]]=0,50000*2,0)</f>
        <v>100000</v>
      </c>
      <c r="F64">
        <f>IF(deszcz4[[#This Row],[opady ]],0.03*D64,0)</f>
        <v>0</v>
      </c>
      <c r="G64">
        <f>IF(deszcz4[[#This Row],[opady ]]=0,0.01*(D64-E64),0)</f>
        <v>20737.041932237367</v>
      </c>
      <c r="H64">
        <f t="shared" si="0"/>
        <v>2052967.1512914994</v>
      </c>
      <c r="I64">
        <f t="shared" si="1"/>
        <v>0</v>
      </c>
      <c r="J64">
        <f t="shared" si="2"/>
        <v>2052967.1512914994</v>
      </c>
      <c r="K64">
        <f t="shared" si="3"/>
        <v>0</v>
      </c>
      <c r="L64">
        <f t="shared" si="6"/>
        <v>0</v>
      </c>
    </row>
    <row r="65" spans="1:12" x14ac:dyDescent="0.25">
      <c r="A65" s="1">
        <v>41823</v>
      </c>
      <c r="B65">
        <v>0</v>
      </c>
      <c r="C65">
        <f>IF(WEEKDAY(deszcz4[[#This Row],[data]],2)=6,1,0)</f>
        <v>0</v>
      </c>
      <c r="D65">
        <f t="shared" si="5"/>
        <v>2052967.1512914994</v>
      </c>
      <c r="E65">
        <f>IF(deszcz4[[#This Row],[opady ]]=0,50000*2,0)</f>
        <v>100000</v>
      </c>
      <c r="F65">
        <f>IF(deszcz4[[#This Row],[opady ]],0.03*D65,0)</f>
        <v>0</v>
      </c>
      <c r="G65">
        <f>IF(deszcz4[[#This Row],[opady ]]=0,0.01*(D65-E65),0)</f>
        <v>19529.671512914992</v>
      </c>
      <c r="H65">
        <f t="shared" si="0"/>
        <v>1933437.4797785843</v>
      </c>
      <c r="I65">
        <f t="shared" si="1"/>
        <v>0</v>
      </c>
      <c r="J65">
        <f t="shared" si="2"/>
        <v>1933437.4797785843</v>
      </c>
      <c r="K65">
        <f t="shared" si="3"/>
        <v>0</v>
      </c>
      <c r="L65">
        <f t="shared" si="6"/>
        <v>0</v>
      </c>
    </row>
    <row r="66" spans="1:12" x14ac:dyDescent="0.25">
      <c r="A66" s="1">
        <v>41824</v>
      </c>
      <c r="B66">
        <v>0</v>
      </c>
      <c r="C66">
        <f>IF(WEEKDAY(deszcz4[[#This Row],[data]],2)=6,1,0)</f>
        <v>0</v>
      </c>
      <c r="D66">
        <f t="shared" si="5"/>
        <v>1933437.4797785843</v>
      </c>
      <c r="E66">
        <f>IF(deszcz4[[#This Row],[opady ]]=0,50000*2,0)</f>
        <v>100000</v>
      </c>
      <c r="F66">
        <f>IF(deszcz4[[#This Row],[opady ]],0.03*D66,0)</f>
        <v>0</v>
      </c>
      <c r="G66">
        <f>IF(deszcz4[[#This Row],[opady ]]=0,0.01*(D66-E66),0)</f>
        <v>18334.374797785844</v>
      </c>
      <c r="H66">
        <f t="shared" si="0"/>
        <v>1815103.1049807984</v>
      </c>
      <c r="I66">
        <f t="shared" si="1"/>
        <v>0</v>
      </c>
      <c r="J66">
        <f t="shared" si="2"/>
        <v>1815103.1049807984</v>
      </c>
      <c r="K66">
        <f t="shared" si="3"/>
        <v>0</v>
      </c>
      <c r="L66">
        <f t="shared" si="6"/>
        <v>0</v>
      </c>
    </row>
    <row r="67" spans="1:12" x14ac:dyDescent="0.25">
      <c r="A67" s="1">
        <v>41825</v>
      </c>
      <c r="B67">
        <v>0</v>
      </c>
      <c r="C67">
        <f>IF(WEEKDAY(deszcz4[[#This Row],[data]],2)=6,1,0)</f>
        <v>1</v>
      </c>
      <c r="D67">
        <f t="shared" si="5"/>
        <v>1815103.1049807984</v>
      </c>
      <c r="E67">
        <f>IF(deszcz4[[#This Row],[opady ]]=0,50000*2,0)</f>
        <v>100000</v>
      </c>
      <c r="F67">
        <f>IF(deszcz4[[#This Row],[opady ]],0.03*D67,0)</f>
        <v>0</v>
      </c>
      <c r="G67">
        <f>IF(deszcz4[[#This Row],[opady ]]=0,0.01*(D67-E67),0)</f>
        <v>17151.031049807985</v>
      </c>
      <c r="H67">
        <f t="shared" ref="H67:H130" si="7">IF(D67-E67+F67-G67&gt;2500000,2500000,D67-E67+F67-G67)</f>
        <v>1697952.0739309904</v>
      </c>
      <c r="I67">
        <f t="shared" ref="I67:I130" si="8">IF(C67,IF(H67+500000&gt;2500000,2500000-H67,500000),0)</f>
        <v>500000</v>
      </c>
      <c r="J67">
        <f t="shared" ref="J67:J130" si="9">H67+I67</f>
        <v>2197952.0739309904</v>
      </c>
      <c r="K67">
        <f t="shared" ref="K67:K130" si="10">IF(H67=2500000,1,0)</f>
        <v>0</v>
      </c>
      <c r="L67">
        <f t="shared" si="6"/>
        <v>0</v>
      </c>
    </row>
    <row r="68" spans="1:12" x14ac:dyDescent="0.25">
      <c r="A68" s="1">
        <v>41826</v>
      </c>
      <c r="B68">
        <v>0</v>
      </c>
      <c r="C68">
        <f>IF(WEEKDAY(deszcz4[[#This Row],[data]],2)=6,1,0)</f>
        <v>0</v>
      </c>
      <c r="D68">
        <f t="shared" ref="D68:D131" si="11">J67</f>
        <v>2197952.0739309904</v>
      </c>
      <c r="E68">
        <f>IF(deszcz4[[#This Row],[opady ]]=0,50000*2,0)</f>
        <v>100000</v>
      </c>
      <c r="F68">
        <f>IF(deszcz4[[#This Row],[opady ]],0.03*D68,0)</f>
        <v>0</v>
      </c>
      <c r="G68">
        <f>IF(deszcz4[[#This Row],[opady ]]=0,0.01*(D68-E68),0)</f>
        <v>20979.520739309904</v>
      </c>
      <c r="H68">
        <f t="shared" si="7"/>
        <v>2076972.5531916805</v>
      </c>
      <c r="I68">
        <f t="shared" si="8"/>
        <v>0</v>
      </c>
      <c r="J68">
        <f t="shared" si="9"/>
        <v>2076972.5531916805</v>
      </c>
      <c r="K68">
        <f t="shared" si="10"/>
        <v>0</v>
      </c>
      <c r="L68">
        <f t="shared" si="6"/>
        <v>0</v>
      </c>
    </row>
    <row r="69" spans="1:12" x14ac:dyDescent="0.25">
      <c r="A69" s="1">
        <v>41827</v>
      </c>
      <c r="B69">
        <v>0</v>
      </c>
      <c r="C69">
        <f>IF(WEEKDAY(deszcz4[[#This Row],[data]],2)=6,1,0)</f>
        <v>0</v>
      </c>
      <c r="D69">
        <f t="shared" si="11"/>
        <v>2076972.5531916805</v>
      </c>
      <c r="E69">
        <f>IF(deszcz4[[#This Row],[opady ]]=0,50000*2,0)</f>
        <v>100000</v>
      </c>
      <c r="F69">
        <f>IF(deszcz4[[#This Row],[opady ]],0.03*D69,0)</f>
        <v>0</v>
      </c>
      <c r="G69">
        <f>IF(deszcz4[[#This Row],[opady ]]=0,0.01*(D69-E69),0)</f>
        <v>19769.725531916803</v>
      </c>
      <c r="H69">
        <f t="shared" si="7"/>
        <v>1957202.8276597636</v>
      </c>
      <c r="I69">
        <f t="shared" si="8"/>
        <v>0</v>
      </c>
      <c r="J69">
        <f t="shared" si="9"/>
        <v>1957202.8276597636</v>
      </c>
      <c r="K69">
        <f t="shared" si="10"/>
        <v>0</v>
      </c>
      <c r="L69">
        <f t="shared" si="6"/>
        <v>0</v>
      </c>
    </row>
    <row r="70" spans="1:12" x14ac:dyDescent="0.25">
      <c r="A70" s="1">
        <v>41828</v>
      </c>
      <c r="B70">
        <v>1</v>
      </c>
      <c r="C70">
        <f>IF(WEEKDAY(deszcz4[[#This Row],[data]],2)=6,1,0)</f>
        <v>0</v>
      </c>
      <c r="D70">
        <f t="shared" si="11"/>
        <v>1957202.8276597636</v>
      </c>
      <c r="E70">
        <f>IF(deszcz4[[#This Row],[opady ]]=0,50000*2,0)</f>
        <v>0</v>
      </c>
      <c r="F70">
        <f>IF(deszcz4[[#This Row],[opady ]],0.03*D70,0)</f>
        <v>58716.084829792904</v>
      </c>
      <c r="G70">
        <f>IF(deszcz4[[#This Row],[opady ]]=0,0.01*(D70-E70),0)</f>
        <v>0</v>
      </c>
      <c r="H70">
        <f t="shared" si="7"/>
        <v>2015918.9124895565</v>
      </c>
      <c r="I70">
        <f t="shared" si="8"/>
        <v>0</v>
      </c>
      <c r="J70">
        <f t="shared" si="9"/>
        <v>2015918.9124895565</v>
      </c>
      <c r="K70">
        <f t="shared" si="10"/>
        <v>0</v>
      </c>
      <c r="L70">
        <f t="shared" si="6"/>
        <v>0</v>
      </c>
    </row>
    <row r="71" spans="1:12" x14ac:dyDescent="0.25">
      <c r="A71" s="1">
        <v>41829</v>
      </c>
      <c r="B71">
        <v>1</v>
      </c>
      <c r="C71">
        <f>IF(WEEKDAY(deszcz4[[#This Row],[data]],2)=6,1,0)</f>
        <v>0</v>
      </c>
      <c r="D71">
        <f t="shared" si="11"/>
        <v>2015918.9124895565</v>
      </c>
      <c r="E71">
        <f>IF(deszcz4[[#This Row],[opady ]]=0,50000*2,0)</f>
        <v>0</v>
      </c>
      <c r="F71">
        <f>IF(deszcz4[[#This Row],[opady ]],0.03*D71,0)</f>
        <v>60477.567374686689</v>
      </c>
      <c r="G71">
        <f>IF(deszcz4[[#This Row],[opady ]]=0,0.01*(D71-E71),0)</f>
        <v>0</v>
      </c>
      <c r="H71">
        <f t="shared" si="7"/>
        <v>2076396.4798642432</v>
      </c>
      <c r="I71">
        <f t="shared" si="8"/>
        <v>0</v>
      </c>
      <c r="J71">
        <f t="shared" si="9"/>
        <v>2076396.4798642432</v>
      </c>
      <c r="K71">
        <f t="shared" si="10"/>
        <v>0</v>
      </c>
      <c r="L71">
        <f t="shared" si="6"/>
        <v>0</v>
      </c>
    </row>
    <row r="72" spans="1:12" x14ac:dyDescent="0.25">
      <c r="A72" s="1">
        <v>41830</v>
      </c>
      <c r="B72">
        <v>1</v>
      </c>
      <c r="C72">
        <f>IF(WEEKDAY(deszcz4[[#This Row],[data]],2)=6,1,0)</f>
        <v>0</v>
      </c>
      <c r="D72">
        <f t="shared" si="11"/>
        <v>2076396.4798642432</v>
      </c>
      <c r="E72">
        <f>IF(deszcz4[[#This Row],[opady ]]=0,50000*2,0)</f>
        <v>0</v>
      </c>
      <c r="F72">
        <f>IF(deszcz4[[#This Row],[opady ]],0.03*D72,0)</f>
        <v>62291.894395927295</v>
      </c>
      <c r="G72">
        <f>IF(deszcz4[[#This Row],[opady ]]=0,0.01*(D72-E72),0)</f>
        <v>0</v>
      </c>
      <c r="H72">
        <f t="shared" si="7"/>
        <v>2138688.3742601704</v>
      </c>
      <c r="I72">
        <f t="shared" si="8"/>
        <v>0</v>
      </c>
      <c r="J72">
        <f t="shared" si="9"/>
        <v>2138688.3742601704</v>
      </c>
      <c r="K72">
        <f t="shared" si="10"/>
        <v>0</v>
      </c>
      <c r="L72">
        <f t="shared" si="6"/>
        <v>0</v>
      </c>
    </row>
    <row r="73" spans="1:12" x14ac:dyDescent="0.25">
      <c r="A73" s="1">
        <v>41831</v>
      </c>
      <c r="B73">
        <v>1</v>
      </c>
      <c r="C73">
        <f>IF(WEEKDAY(deszcz4[[#This Row],[data]],2)=6,1,0)</f>
        <v>0</v>
      </c>
      <c r="D73">
        <f t="shared" si="11"/>
        <v>2138688.3742601704</v>
      </c>
      <c r="E73">
        <f>IF(deszcz4[[#This Row],[opady ]]=0,50000*2,0)</f>
        <v>0</v>
      </c>
      <c r="F73">
        <f>IF(deszcz4[[#This Row],[opady ]],0.03*D73,0)</f>
        <v>64160.651227805109</v>
      </c>
      <c r="G73">
        <f>IF(deszcz4[[#This Row],[opady ]]=0,0.01*(D73-E73),0)</f>
        <v>0</v>
      </c>
      <c r="H73">
        <f t="shared" si="7"/>
        <v>2202849.0254879757</v>
      </c>
      <c r="I73">
        <f t="shared" si="8"/>
        <v>0</v>
      </c>
      <c r="J73">
        <f t="shared" si="9"/>
        <v>2202849.0254879757</v>
      </c>
      <c r="K73">
        <f t="shared" si="10"/>
        <v>0</v>
      </c>
      <c r="L73">
        <f t="shared" si="6"/>
        <v>0</v>
      </c>
    </row>
    <row r="74" spans="1:12" x14ac:dyDescent="0.25">
      <c r="A74" s="1">
        <v>41832</v>
      </c>
      <c r="B74">
        <v>1</v>
      </c>
      <c r="C74">
        <f>IF(WEEKDAY(deszcz4[[#This Row],[data]],2)=6,1,0)</f>
        <v>1</v>
      </c>
      <c r="D74">
        <f t="shared" si="11"/>
        <v>2202849.0254879757</v>
      </c>
      <c r="E74">
        <f>IF(deszcz4[[#This Row],[opady ]]=0,50000*2,0)</f>
        <v>0</v>
      </c>
      <c r="F74">
        <f>IF(deszcz4[[#This Row],[opady ]],0.03*D74,0)</f>
        <v>66085.470764639264</v>
      </c>
      <c r="G74">
        <f>IF(deszcz4[[#This Row],[opady ]]=0,0.01*(D74-E74),0)</f>
        <v>0</v>
      </c>
      <c r="H74">
        <f t="shared" si="7"/>
        <v>2268934.496252615</v>
      </c>
      <c r="I74">
        <f t="shared" si="8"/>
        <v>231065.503747385</v>
      </c>
      <c r="J74">
        <f t="shared" si="9"/>
        <v>2500000</v>
      </c>
      <c r="K74">
        <f t="shared" si="10"/>
        <v>0</v>
      </c>
      <c r="L74">
        <f t="shared" si="6"/>
        <v>0</v>
      </c>
    </row>
    <row r="75" spans="1:12" x14ac:dyDescent="0.25">
      <c r="A75" s="1">
        <v>41833</v>
      </c>
      <c r="B75">
        <v>0</v>
      </c>
      <c r="C75">
        <f>IF(WEEKDAY(deszcz4[[#This Row],[data]],2)=6,1,0)</f>
        <v>0</v>
      </c>
      <c r="D75">
        <f t="shared" si="11"/>
        <v>2500000</v>
      </c>
      <c r="E75">
        <f>IF(deszcz4[[#This Row],[opady ]]=0,50000*2,0)</f>
        <v>100000</v>
      </c>
      <c r="F75">
        <f>IF(deszcz4[[#This Row],[opady ]],0.03*D75,0)</f>
        <v>0</v>
      </c>
      <c r="G75">
        <f>IF(deszcz4[[#This Row],[opady ]]=0,0.01*(D75-E75),0)</f>
        <v>24000</v>
      </c>
      <c r="H75">
        <f t="shared" si="7"/>
        <v>2376000</v>
      </c>
      <c r="I75">
        <f t="shared" si="8"/>
        <v>0</v>
      </c>
      <c r="J75">
        <f t="shared" si="9"/>
        <v>2376000</v>
      </c>
      <c r="K75">
        <f t="shared" si="10"/>
        <v>0</v>
      </c>
      <c r="L75">
        <f t="shared" ref="L75:L138" si="12">IF(K75,(D75-E75+F75-G75)-2500000,0)</f>
        <v>0</v>
      </c>
    </row>
    <row r="76" spans="1:12" x14ac:dyDescent="0.25">
      <c r="A76" s="1">
        <v>41834</v>
      </c>
      <c r="B76">
        <v>0</v>
      </c>
      <c r="C76">
        <f>IF(WEEKDAY(deszcz4[[#This Row],[data]],2)=6,1,0)</f>
        <v>0</v>
      </c>
      <c r="D76">
        <f t="shared" si="11"/>
        <v>2376000</v>
      </c>
      <c r="E76">
        <f>IF(deszcz4[[#This Row],[opady ]]=0,50000*2,0)</f>
        <v>100000</v>
      </c>
      <c r="F76">
        <f>IF(deszcz4[[#This Row],[opady ]],0.03*D76,0)</f>
        <v>0</v>
      </c>
      <c r="G76">
        <f>IF(deszcz4[[#This Row],[opady ]]=0,0.01*(D76-E76),0)</f>
        <v>22760</v>
      </c>
      <c r="H76">
        <f t="shared" si="7"/>
        <v>2253240</v>
      </c>
      <c r="I76">
        <f t="shared" si="8"/>
        <v>0</v>
      </c>
      <c r="J76">
        <f t="shared" si="9"/>
        <v>2253240</v>
      </c>
      <c r="K76">
        <f t="shared" si="10"/>
        <v>0</v>
      </c>
      <c r="L76">
        <f t="shared" si="12"/>
        <v>0</v>
      </c>
    </row>
    <row r="77" spans="1:12" x14ac:dyDescent="0.25">
      <c r="A77" s="1">
        <v>41835</v>
      </c>
      <c r="B77">
        <v>0</v>
      </c>
      <c r="C77">
        <f>IF(WEEKDAY(deszcz4[[#This Row],[data]],2)=6,1,0)</f>
        <v>0</v>
      </c>
      <c r="D77">
        <f t="shared" si="11"/>
        <v>2253240</v>
      </c>
      <c r="E77">
        <f>IF(deszcz4[[#This Row],[opady ]]=0,50000*2,0)</f>
        <v>100000</v>
      </c>
      <c r="F77">
        <f>IF(deszcz4[[#This Row],[opady ]],0.03*D77,0)</f>
        <v>0</v>
      </c>
      <c r="G77">
        <f>IF(deszcz4[[#This Row],[opady ]]=0,0.01*(D77-E77),0)</f>
        <v>21532.400000000001</v>
      </c>
      <c r="H77">
        <f t="shared" si="7"/>
        <v>2131707.6</v>
      </c>
      <c r="I77">
        <f t="shared" si="8"/>
        <v>0</v>
      </c>
      <c r="J77">
        <f t="shared" si="9"/>
        <v>2131707.6</v>
      </c>
      <c r="K77">
        <f t="shared" si="10"/>
        <v>0</v>
      </c>
      <c r="L77">
        <f t="shared" si="12"/>
        <v>0</v>
      </c>
    </row>
    <row r="78" spans="1:12" x14ac:dyDescent="0.25">
      <c r="A78" s="1">
        <v>41836</v>
      </c>
      <c r="B78">
        <v>1</v>
      </c>
      <c r="C78">
        <f>IF(WEEKDAY(deszcz4[[#This Row],[data]],2)=6,1,0)</f>
        <v>0</v>
      </c>
      <c r="D78">
        <f t="shared" si="11"/>
        <v>2131707.6</v>
      </c>
      <c r="E78">
        <f>IF(deszcz4[[#This Row],[opady ]]=0,50000*2,0)</f>
        <v>0</v>
      </c>
      <c r="F78">
        <f>IF(deszcz4[[#This Row],[opady ]],0.03*D78,0)</f>
        <v>63951.228000000003</v>
      </c>
      <c r="G78">
        <f>IF(deszcz4[[#This Row],[opady ]]=0,0.01*(D78-E78),0)</f>
        <v>0</v>
      </c>
      <c r="H78">
        <f t="shared" si="7"/>
        <v>2195658.8280000002</v>
      </c>
      <c r="I78">
        <f t="shared" si="8"/>
        <v>0</v>
      </c>
      <c r="J78">
        <f t="shared" si="9"/>
        <v>2195658.8280000002</v>
      </c>
      <c r="K78">
        <f t="shared" si="10"/>
        <v>0</v>
      </c>
      <c r="L78">
        <f t="shared" si="12"/>
        <v>0</v>
      </c>
    </row>
    <row r="79" spans="1:12" x14ac:dyDescent="0.25">
      <c r="A79" s="1">
        <v>41837</v>
      </c>
      <c r="B79">
        <v>1</v>
      </c>
      <c r="C79">
        <f>IF(WEEKDAY(deszcz4[[#This Row],[data]],2)=6,1,0)</f>
        <v>0</v>
      </c>
      <c r="D79">
        <f t="shared" si="11"/>
        <v>2195658.8280000002</v>
      </c>
      <c r="E79">
        <f>IF(deszcz4[[#This Row],[opady ]]=0,50000*2,0)</f>
        <v>0</v>
      </c>
      <c r="F79">
        <f>IF(deszcz4[[#This Row],[opady ]],0.03*D79,0)</f>
        <v>65869.764840000003</v>
      </c>
      <c r="G79">
        <f>IF(deszcz4[[#This Row],[opady ]]=0,0.01*(D79-E79),0)</f>
        <v>0</v>
      </c>
      <c r="H79">
        <f t="shared" si="7"/>
        <v>2261528.5928400001</v>
      </c>
      <c r="I79">
        <f t="shared" si="8"/>
        <v>0</v>
      </c>
      <c r="J79">
        <f t="shared" si="9"/>
        <v>2261528.5928400001</v>
      </c>
      <c r="K79">
        <f t="shared" si="10"/>
        <v>0</v>
      </c>
      <c r="L79">
        <f t="shared" si="12"/>
        <v>0</v>
      </c>
    </row>
    <row r="80" spans="1:12" x14ac:dyDescent="0.25">
      <c r="A80" s="1">
        <v>41838</v>
      </c>
      <c r="B80">
        <v>1</v>
      </c>
      <c r="C80">
        <f>IF(WEEKDAY(deszcz4[[#This Row],[data]],2)=6,1,0)</f>
        <v>0</v>
      </c>
      <c r="D80">
        <f t="shared" si="11"/>
        <v>2261528.5928400001</v>
      </c>
      <c r="E80">
        <f>IF(deszcz4[[#This Row],[opady ]]=0,50000*2,0)</f>
        <v>0</v>
      </c>
      <c r="F80">
        <f>IF(deszcz4[[#This Row],[opady ]],0.03*D80,0)</f>
        <v>67845.857785200002</v>
      </c>
      <c r="G80">
        <f>IF(deszcz4[[#This Row],[opady ]]=0,0.01*(D80-E80),0)</f>
        <v>0</v>
      </c>
      <c r="H80">
        <f t="shared" si="7"/>
        <v>2329374.4506251998</v>
      </c>
      <c r="I80">
        <f t="shared" si="8"/>
        <v>0</v>
      </c>
      <c r="J80">
        <f t="shared" si="9"/>
        <v>2329374.4506251998</v>
      </c>
      <c r="K80">
        <f t="shared" si="10"/>
        <v>0</v>
      </c>
      <c r="L80">
        <f t="shared" si="12"/>
        <v>0</v>
      </c>
    </row>
    <row r="81" spans="1:12" x14ac:dyDescent="0.25">
      <c r="A81" s="1">
        <v>41839</v>
      </c>
      <c r="B81">
        <v>1</v>
      </c>
      <c r="C81">
        <f>IF(WEEKDAY(deszcz4[[#This Row],[data]],2)=6,1,0)</f>
        <v>1</v>
      </c>
      <c r="D81">
        <f t="shared" si="11"/>
        <v>2329374.4506251998</v>
      </c>
      <c r="E81">
        <f>IF(deszcz4[[#This Row],[opady ]]=0,50000*2,0)</f>
        <v>0</v>
      </c>
      <c r="F81">
        <f>IF(deszcz4[[#This Row],[opady ]],0.03*D81,0)</f>
        <v>69881.233518755995</v>
      </c>
      <c r="G81">
        <f>IF(deszcz4[[#This Row],[opady ]]=0,0.01*(D81-E81),0)</f>
        <v>0</v>
      </c>
      <c r="H81">
        <f t="shared" si="7"/>
        <v>2399255.6841439558</v>
      </c>
      <c r="I81">
        <f t="shared" si="8"/>
        <v>100744.31585604418</v>
      </c>
      <c r="J81">
        <f t="shared" si="9"/>
        <v>2500000</v>
      </c>
      <c r="K81">
        <f t="shared" si="10"/>
        <v>0</v>
      </c>
      <c r="L81">
        <f t="shared" si="12"/>
        <v>0</v>
      </c>
    </row>
    <row r="82" spans="1:12" x14ac:dyDescent="0.25">
      <c r="A82" s="1">
        <v>41840</v>
      </c>
      <c r="B82">
        <v>1</v>
      </c>
      <c r="C82">
        <f>IF(WEEKDAY(deszcz4[[#This Row],[data]],2)=6,1,0)</f>
        <v>0</v>
      </c>
      <c r="D82">
        <f t="shared" si="11"/>
        <v>2500000</v>
      </c>
      <c r="E82">
        <f>IF(deszcz4[[#This Row],[opady ]]=0,50000*2,0)</f>
        <v>0</v>
      </c>
      <c r="F82">
        <f>IF(deszcz4[[#This Row],[opady ]],0.03*D82,0)</f>
        <v>75000</v>
      </c>
      <c r="G82">
        <f>IF(deszcz4[[#This Row],[opady ]]=0,0.01*(D82-E82),0)</f>
        <v>0</v>
      </c>
      <c r="H82">
        <f t="shared" si="7"/>
        <v>2500000</v>
      </c>
      <c r="I82">
        <f t="shared" si="8"/>
        <v>0</v>
      </c>
      <c r="J82">
        <f t="shared" si="9"/>
        <v>2500000</v>
      </c>
      <c r="K82">
        <f t="shared" si="10"/>
        <v>1</v>
      </c>
      <c r="L82">
        <f t="shared" si="12"/>
        <v>75000</v>
      </c>
    </row>
    <row r="83" spans="1:12" x14ac:dyDescent="0.25">
      <c r="A83" s="1">
        <v>41841</v>
      </c>
      <c r="B83">
        <v>1</v>
      </c>
      <c r="C83">
        <f>IF(WEEKDAY(deszcz4[[#This Row],[data]],2)=6,1,0)</f>
        <v>0</v>
      </c>
      <c r="D83">
        <f t="shared" si="11"/>
        <v>2500000</v>
      </c>
      <c r="E83">
        <f>IF(deszcz4[[#This Row],[opady ]]=0,50000*2,0)</f>
        <v>0</v>
      </c>
      <c r="F83">
        <f>IF(deszcz4[[#This Row],[opady ]],0.03*D83,0)</f>
        <v>75000</v>
      </c>
      <c r="G83">
        <f>IF(deszcz4[[#This Row],[opady ]]=0,0.01*(D83-E83),0)</f>
        <v>0</v>
      </c>
      <c r="H83">
        <f t="shared" si="7"/>
        <v>2500000</v>
      </c>
      <c r="I83">
        <f t="shared" si="8"/>
        <v>0</v>
      </c>
      <c r="J83">
        <f t="shared" si="9"/>
        <v>2500000</v>
      </c>
      <c r="K83">
        <f t="shared" si="10"/>
        <v>1</v>
      </c>
      <c r="L83">
        <f t="shared" si="12"/>
        <v>75000</v>
      </c>
    </row>
    <row r="84" spans="1:12" x14ac:dyDescent="0.25">
      <c r="A84" s="1">
        <v>41842</v>
      </c>
      <c r="B84">
        <v>0</v>
      </c>
      <c r="C84">
        <f>IF(WEEKDAY(deszcz4[[#This Row],[data]],2)=6,1,0)</f>
        <v>0</v>
      </c>
      <c r="D84">
        <f t="shared" si="11"/>
        <v>2500000</v>
      </c>
      <c r="E84">
        <f>IF(deszcz4[[#This Row],[opady ]]=0,50000*2,0)</f>
        <v>100000</v>
      </c>
      <c r="F84">
        <f>IF(deszcz4[[#This Row],[opady ]],0.03*D84,0)</f>
        <v>0</v>
      </c>
      <c r="G84">
        <f>IF(deszcz4[[#This Row],[opady ]]=0,0.01*(D84-E84),0)</f>
        <v>24000</v>
      </c>
      <c r="H84">
        <f t="shared" si="7"/>
        <v>2376000</v>
      </c>
      <c r="I84">
        <f t="shared" si="8"/>
        <v>0</v>
      </c>
      <c r="J84">
        <f t="shared" si="9"/>
        <v>2376000</v>
      </c>
      <c r="K84">
        <f t="shared" si="10"/>
        <v>0</v>
      </c>
      <c r="L84">
        <f t="shared" si="12"/>
        <v>0</v>
      </c>
    </row>
    <row r="85" spans="1:12" x14ac:dyDescent="0.25">
      <c r="A85" s="1">
        <v>41843</v>
      </c>
      <c r="B85">
        <v>0</v>
      </c>
      <c r="C85">
        <f>IF(WEEKDAY(deszcz4[[#This Row],[data]],2)=6,1,0)</f>
        <v>0</v>
      </c>
      <c r="D85">
        <f t="shared" si="11"/>
        <v>2376000</v>
      </c>
      <c r="E85">
        <f>IF(deszcz4[[#This Row],[opady ]]=0,50000*2,0)</f>
        <v>100000</v>
      </c>
      <c r="F85">
        <f>IF(deszcz4[[#This Row],[opady ]],0.03*D85,0)</f>
        <v>0</v>
      </c>
      <c r="G85">
        <f>IF(deszcz4[[#This Row],[opady ]]=0,0.01*(D85-E85),0)</f>
        <v>22760</v>
      </c>
      <c r="H85">
        <f t="shared" si="7"/>
        <v>2253240</v>
      </c>
      <c r="I85">
        <f t="shared" si="8"/>
        <v>0</v>
      </c>
      <c r="J85">
        <f t="shared" si="9"/>
        <v>2253240</v>
      </c>
      <c r="K85">
        <f t="shared" si="10"/>
        <v>0</v>
      </c>
      <c r="L85">
        <f t="shared" si="12"/>
        <v>0</v>
      </c>
    </row>
    <row r="86" spans="1:12" x14ac:dyDescent="0.25">
      <c r="A86" s="1">
        <v>41844</v>
      </c>
      <c r="B86">
        <v>0</v>
      </c>
      <c r="C86">
        <f>IF(WEEKDAY(deszcz4[[#This Row],[data]],2)=6,1,0)</f>
        <v>0</v>
      </c>
      <c r="D86">
        <f t="shared" si="11"/>
        <v>2253240</v>
      </c>
      <c r="E86">
        <f>IF(deszcz4[[#This Row],[opady ]]=0,50000*2,0)</f>
        <v>100000</v>
      </c>
      <c r="F86">
        <f>IF(deszcz4[[#This Row],[opady ]],0.03*D86,0)</f>
        <v>0</v>
      </c>
      <c r="G86">
        <f>IF(deszcz4[[#This Row],[opady ]]=0,0.01*(D86-E86),0)</f>
        <v>21532.400000000001</v>
      </c>
      <c r="H86">
        <f t="shared" si="7"/>
        <v>2131707.6</v>
      </c>
      <c r="I86">
        <f t="shared" si="8"/>
        <v>0</v>
      </c>
      <c r="J86">
        <f t="shared" si="9"/>
        <v>2131707.6</v>
      </c>
      <c r="K86">
        <f t="shared" si="10"/>
        <v>0</v>
      </c>
      <c r="L86">
        <f t="shared" si="12"/>
        <v>0</v>
      </c>
    </row>
    <row r="87" spans="1:12" x14ac:dyDescent="0.25">
      <c r="A87" s="1">
        <v>41845</v>
      </c>
      <c r="B87">
        <v>0</v>
      </c>
      <c r="C87">
        <f>IF(WEEKDAY(deszcz4[[#This Row],[data]],2)=6,1,0)</f>
        <v>0</v>
      </c>
      <c r="D87">
        <f t="shared" si="11"/>
        <v>2131707.6</v>
      </c>
      <c r="E87">
        <f>IF(deszcz4[[#This Row],[opady ]]=0,50000*2,0)</f>
        <v>100000</v>
      </c>
      <c r="F87">
        <f>IF(deszcz4[[#This Row],[opady ]],0.03*D87,0)</f>
        <v>0</v>
      </c>
      <c r="G87">
        <f>IF(deszcz4[[#This Row],[opady ]]=0,0.01*(D87-E87),0)</f>
        <v>20317.076000000001</v>
      </c>
      <c r="H87">
        <f t="shared" si="7"/>
        <v>2011390.5240000002</v>
      </c>
      <c r="I87">
        <f t="shared" si="8"/>
        <v>0</v>
      </c>
      <c r="J87">
        <f t="shared" si="9"/>
        <v>2011390.5240000002</v>
      </c>
      <c r="K87">
        <f t="shared" si="10"/>
        <v>0</v>
      </c>
      <c r="L87">
        <f t="shared" si="12"/>
        <v>0</v>
      </c>
    </row>
    <row r="88" spans="1:12" x14ac:dyDescent="0.25">
      <c r="A88" s="1">
        <v>41846</v>
      </c>
      <c r="B88">
        <v>0</v>
      </c>
      <c r="C88">
        <f>IF(WEEKDAY(deszcz4[[#This Row],[data]],2)=6,1,0)</f>
        <v>1</v>
      </c>
      <c r="D88">
        <f t="shared" si="11"/>
        <v>2011390.5240000002</v>
      </c>
      <c r="E88">
        <f>IF(deszcz4[[#This Row],[opady ]]=0,50000*2,0)</f>
        <v>100000</v>
      </c>
      <c r="F88">
        <f>IF(deszcz4[[#This Row],[opady ]],0.03*D88,0)</f>
        <v>0</v>
      </c>
      <c r="G88">
        <f>IF(deszcz4[[#This Row],[opady ]]=0,0.01*(D88-E88),0)</f>
        <v>19113.905240000004</v>
      </c>
      <c r="H88">
        <f t="shared" si="7"/>
        <v>1892276.6187600002</v>
      </c>
      <c r="I88">
        <f t="shared" si="8"/>
        <v>500000</v>
      </c>
      <c r="J88">
        <f t="shared" si="9"/>
        <v>2392276.61876</v>
      </c>
      <c r="K88">
        <f t="shared" si="10"/>
        <v>0</v>
      </c>
      <c r="L88">
        <f t="shared" si="12"/>
        <v>0</v>
      </c>
    </row>
    <row r="89" spans="1:12" x14ac:dyDescent="0.25">
      <c r="A89" s="1">
        <v>41847</v>
      </c>
      <c r="B89">
        <v>0</v>
      </c>
      <c r="C89">
        <f>IF(WEEKDAY(deszcz4[[#This Row],[data]],2)=6,1,0)</f>
        <v>0</v>
      </c>
      <c r="D89">
        <f t="shared" si="11"/>
        <v>2392276.61876</v>
      </c>
      <c r="E89">
        <f>IF(deszcz4[[#This Row],[opady ]]=0,50000*2,0)</f>
        <v>100000</v>
      </c>
      <c r="F89">
        <f>IF(deszcz4[[#This Row],[opady ]],0.03*D89,0)</f>
        <v>0</v>
      </c>
      <c r="G89">
        <f>IF(deszcz4[[#This Row],[opady ]]=0,0.01*(D89-E89),0)</f>
        <v>22922.766187600002</v>
      </c>
      <c r="H89">
        <f t="shared" si="7"/>
        <v>2269353.8525724001</v>
      </c>
      <c r="I89">
        <f t="shared" si="8"/>
        <v>0</v>
      </c>
      <c r="J89">
        <f t="shared" si="9"/>
        <v>2269353.8525724001</v>
      </c>
      <c r="K89">
        <f t="shared" si="10"/>
        <v>0</v>
      </c>
      <c r="L89">
        <f t="shared" si="12"/>
        <v>0</v>
      </c>
    </row>
    <row r="90" spans="1:12" x14ac:dyDescent="0.25">
      <c r="A90" s="1">
        <v>41848</v>
      </c>
      <c r="B90">
        <v>1</v>
      </c>
      <c r="C90">
        <f>IF(WEEKDAY(deszcz4[[#This Row],[data]],2)=6,1,0)</f>
        <v>0</v>
      </c>
      <c r="D90">
        <f t="shared" si="11"/>
        <v>2269353.8525724001</v>
      </c>
      <c r="E90">
        <f>IF(deszcz4[[#This Row],[opady ]]=0,50000*2,0)</f>
        <v>0</v>
      </c>
      <c r="F90">
        <f>IF(deszcz4[[#This Row],[opady ]],0.03*D90,0)</f>
        <v>68080.615577172008</v>
      </c>
      <c r="G90">
        <f>IF(deszcz4[[#This Row],[opady ]]=0,0.01*(D90-E90),0)</f>
        <v>0</v>
      </c>
      <c r="H90">
        <f t="shared" si="7"/>
        <v>2337434.4681495721</v>
      </c>
      <c r="I90">
        <f t="shared" si="8"/>
        <v>0</v>
      </c>
      <c r="J90">
        <f t="shared" si="9"/>
        <v>2337434.4681495721</v>
      </c>
      <c r="K90">
        <f t="shared" si="10"/>
        <v>0</v>
      </c>
      <c r="L90">
        <f t="shared" si="12"/>
        <v>0</v>
      </c>
    </row>
    <row r="91" spans="1:12" x14ac:dyDescent="0.25">
      <c r="A91" s="1">
        <v>41849</v>
      </c>
      <c r="B91">
        <v>1</v>
      </c>
      <c r="C91">
        <f>IF(WEEKDAY(deszcz4[[#This Row],[data]],2)=6,1,0)</f>
        <v>0</v>
      </c>
      <c r="D91">
        <f t="shared" si="11"/>
        <v>2337434.4681495721</v>
      </c>
      <c r="E91">
        <f>IF(deszcz4[[#This Row],[opady ]]=0,50000*2,0)</f>
        <v>0</v>
      </c>
      <c r="F91">
        <f>IF(deszcz4[[#This Row],[opady ]],0.03*D91,0)</f>
        <v>70123.034044487169</v>
      </c>
      <c r="G91">
        <f>IF(deszcz4[[#This Row],[opady ]]=0,0.01*(D91-E91),0)</f>
        <v>0</v>
      </c>
      <c r="H91">
        <f t="shared" si="7"/>
        <v>2407557.5021940591</v>
      </c>
      <c r="I91">
        <f t="shared" si="8"/>
        <v>0</v>
      </c>
      <c r="J91">
        <f t="shared" si="9"/>
        <v>2407557.5021940591</v>
      </c>
      <c r="K91">
        <f t="shared" si="10"/>
        <v>0</v>
      </c>
      <c r="L91">
        <f t="shared" si="12"/>
        <v>0</v>
      </c>
    </row>
    <row r="92" spans="1:12" x14ac:dyDescent="0.25">
      <c r="A92" s="1">
        <v>41850</v>
      </c>
      <c r="B92">
        <v>0</v>
      </c>
      <c r="C92">
        <f>IF(WEEKDAY(deszcz4[[#This Row],[data]],2)=6,1,0)</f>
        <v>0</v>
      </c>
      <c r="D92">
        <f t="shared" si="11"/>
        <v>2407557.5021940591</v>
      </c>
      <c r="E92">
        <f>IF(deszcz4[[#This Row],[opady ]]=0,50000*2,0)</f>
        <v>100000</v>
      </c>
      <c r="F92">
        <f>IF(deszcz4[[#This Row],[opady ]],0.03*D92,0)</f>
        <v>0</v>
      </c>
      <c r="G92">
        <f>IF(deszcz4[[#This Row],[opady ]]=0,0.01*(D92-E92),0)</f>
        <v>23075.575021940593</v>
      </c>
      <c r="H92">
        <f t="shared" si="7"/>
        <v>2284481.9271721183</v>
      </c>
      <c r="I92">
        <f t="shared" si="8"/>
        <v>0</v>
      </c>
      <c r="J92">
        <f t="shared" si="9"/>
        <v>2284481.9271721183</v>
      </c>
      <c r="K92">
        <f t="shared" si="10"/>
        <v>0</v>
      </c>
      <c r="L92">
        <f t="shared" si="12"/>
        <v>0</v>
      </c>
    </row>
    <row r="93" spans="1:12" x14ac:dyDescent="0.25">
      <c r="A93" s="1">
        <v>41851</v>
      </c>
      <c r="B93">
        <v>0</v>
      </c>
      <c r="C93">
        <f>IF(WEEKDAY(deszcz4[[#This Row],[data]],2)=6,1,0)</f>
        <v>0</v>
      </c>
      <c r="D93">
        <f t="shared" si="11"/>
        <v>2284481.9271721183</v>
      </c>
      <c r="E93">
        <f>IF(deszcz4[[#This Row],[opady ]]=0,50000*2,0)</f>
        <v>100000</v>
      </c>
      <c r="F93">
        <f>IF(deszcz4[[#This Row],[opady ]],0.03*D93,0)</f>
        <v>0</v>
      </c>
      <c r="G93">
        <f>IF(deszcz4[[#This Row],[opady ]]=0,0.01*(D93-E93),0)</f>
        <v>21844.819271721182</v>
      </c>
      <c r="H93">
        <f t="shared" si="7"/>
        <v>2162637.1079003969</v>
      </c>
      <c r="I93">
        <f t="shared" si="8"/>
        <v>0</v>
      </c>
      <c r="J93">
        <f t="shared" si="9"/>
        <v>2162637.1079003969</v>
      </c>
      <c r="K93">
        <f t="shared" si="10"/>
        <v>0</v>
      </c>
      <c r="L93">
        <f t="shared" si="12"/>
        <v>0</v>
      </c>
    </row>
    <row r="94" spans="1:12" x14ac:dyDescent="0.25">
      <c r="A94" s="1">
        <v>41852</v>
      </c>
      <c r="B94">
        <v>0</v>
      </c>
      <c r="C94">
        <f>IF(WEEKDAY(deszcz4[[#This Row],[data]],2)=6,1,0)</f>
        <v>0</v>
      </c>
      <c r="D94">
        <f t="shared" si="11"/>
        <v>2162637.1079003969</v>
      </c>
      <c r="E94">
        <f>IF(deszcz4[[#This Row],[opady ]]=0,50000*2,0)</f>
        <v>100000</v>
      </c>
      <c r="F94">
        <f>IF(deszcz4[[#This Row],[opady ]],0.03*D94,0)</f>
        <v>0</v>
      </c>
      <c r="G94">
        <f>IF(deszcz4[[#This Row],[opady ]]=0,0.01*(D94-E94),0)</f>
        <v>20626.371079003969</v>
      </c>
      <c r="H94">
        <f t="shared" si="7"/>
        <v>2042010.736821393</v>
      </c>
      <c r="I94">
        <f t="shared" si="8"/>
        <v>0</v>
      </c>
      <c r="J94">
        <f t="shared" si="9"/>
        <v>2042010.736821393</v>
      </c>
      <c r="K94">
        <f t="shared" si="10"/>
        <v>0</v>
      </c>
      <c r="L94">
        <f t="shared" si="12"/>
        <v>0</v>
      </c>
    </row>
    <row r="95" spans="1:12" x14ac:dyDescent="0.25">
      <c r="A95" s="1">
        <v>41853</v>
      </c>
      <c r="B95">
        <v>0</v>
      </c>
      <c r="C95">
        <f>IF(WEEKDAY(deszcz4[[#This Row],[data]],2)=6,1,0)</f>
        <v>1</v>
      </c>
      <c r="D95">
        <f t="shared" si="11"/>
        <v>2042010.736821393</v>
      </c>
      <c r="E95">
        <f>IF(deszcz4[[#This Row],[opady ]]=0,50000*2,0)</f>
        <v>100000</v>
      </c>
      <c r="F95">
        <f>IF(deszcz4[[#This Row],[opady ]],0.03*D95,0)</f>
        <v>0</v>
      </c>
      <c r="G95">
        <f>IF(deszcz4[[#This Row],[opady ]]=0,0.01*(D95-E95),0)</f>
        <v>19420.107368213932</v>
      </c>
      <c r="H95">
        <f t="shared" si="7"/>
        <v>1922590.6294531792</v>
      </c>
      <c r="I95">
        <f t="shared" si="8"/>
        <v>500000</v>
      </c>
      <c r="J95">
        <f t="shared" si="9"/>
        <v>2422590.6294531794</v>
      </c>
      <c r="K95">
        <f t="shared" si="10"/>
        <v>0</v>
      </c>
      <c r="L95">
        <f t="shared" si="12"/>
        <v>0</v>
      </c>
    </row>
    <row r="96" spans="1:12" x14ac:dyDescent="0.25">
      <c r="A96" s="1">
        <v>41854</v>
      </c>
      <c r="B96">
        <v>0</v>
      </c>
      <c r="C96">
        <f>IF(WEEKDAY(deszcz4[[#This Row],[data]],2)=6,1,0)</f>
        <v>0</v>
      </c>
      <c r="D96">
        <f t="shared" si="11"/>
        <v>2422590.6294531794</v>
      </c>
      <c r="E96">
        <f>IF(deszcz4[[#This Row],[opady ]]=0,50000*2,0)</f>
        <v>100000</v>
      </c>
      <c r="F96">
        <f>IF(deszcz4[[#This Row],[opady ]],0.03*D96,0)</f>
        <v>0</v>
      </c>
      <c r="G96">
        <f>IF(deszcz4[[#This Row],[opady ]]=0,0.01*(D96-E96),0)</f>
        <v>23225.906294531796</v>
      </c>
      <c r="H96">
        <f t="shared" si="7"/>
        <v>2299364.7231586478</v>
      </c>
      <c r="I96">
        <f t="shared" si="8"/>
        <v>0</v>
      </c>
      <c r="J96">
        <f t="shared" si="9"/>
        <v>2299364.7231586478</v>
      </c>
      <c r="K96">
        <f t="shared" si="10"/>
        <v>0</v>
      </c>
      <c r="L96">
        <f t="shared" si="12"/>
        <v>0</v>
      </c>
    </row>
    <row r="97" spans="1:12" x14ac:dyDescent="0.25">
      <c r="A97" s="1">
        <v>41855</v>
      </c>
      <c r="B97">
        <v>0</v>
      </c>
      <c r="C97">
        <f>IF(WEEKDAY(deszcz4[[#This Row],[data]],2)=6,1,0)</f>
        <v>0</v>
      </c>
      <c r="D97">
        <f t="shared" si="11"/>
        <v>2299364.7231586478</v>
      </c>
      <c r="E97">
        <f>IF(deszcz4[[#This Row],[opady ]]=0,50000*2,0)</f>
        <v>100000</v>
      </c>
      <c r="F97">
        <f>IF(deszcz4[[#This Row],[opady ]],0.03*D97,0)</f>
        <v>0</v>
      </c>
      <c r="G97">
        <f>IF(deszcz4[[#This Row],[opady ]]=0,0.01*(D97-E97),0)</f>
        <v>21993.647231586478</v>
      </c>
      <c r="H97">
        <f t="shared" si="7"/>
        <v>2177371.0759270615</v>
      </c>
      <c r="I97">
        <f t="shared" si="8"/>
        <v>0</v>
      </c>
      <c r="J97">
        <f t="shared" si="9"/>
        <v>2177371.0759270615</v>
      </c>
      <c r="K97">
        <f t="shared" si="10"/>
        <v>0</v>
      </c>
      <c r="L97">
        <f t="shared" si="12"/>
        <v>0</v>
      </c>
    </row>
    <row r="98" spans="1:12" x14ac:dyDescent="0.25">
      <c r="A98" s="1">
        <v>41856</v>
      </c>
      <c r="B98">
        <v>1</v>
      </c>
      <c r="C98">
        <f>IF(WEEKDAY(deszcz4[[#This Row],[data]],2)=6,1,0)</f>
        <v>0</v>
      </c>
      <c r="D98">
        <f t="shared" si="11"/>
        <v>2177371.0759270615</v>
      </c>
      <c r="E98">
        <f>IF(deszcz4[[#This Row],[opady ]]=0,50000*2,0)</f>
        <v>0</v>
      </c>
      <c r="F98">
        <f>IF(deszcz4[[#This Row],[opady ]],0.03*D98,0)</f>
        <v>65321.132277811841</v>
      </c>
      <c r="G98">
        <f>IF(deszcz4[[#This Row],[opady ]]=0,0.01*(D98-E98),0)</f>
        <v>0</v>
      </c>
      <c r="H98">
        <f t="shared" si="7"/>
        <v>2242692.2082048734</v>
      </c>
      <c r="I98">
        <f t="shared" si="8"/>
        <v>0</v>
      </c>
      <c r="J98">
        <f t="shared" si="9"/>
        <v>2242692.2082048734</v>
      </c>
      <c r="K98">
        <f t="shared" si="10"/>
        <v>0</v>
      </c>
      <c r="L98">
        <f t="shared" si="12"/>
        <v>0</v>
      </c>
    </row>
    <row r="99" spans="1:12" x14ac:dyDescent="0.25">
      <c r="A99" s="1">
        <v>41857</v>
      </c>
      <c r="B99">
        <v>0</v>
      </c>
      <c r="C99">
        <f>IF(WEEKDAY(deszcz4[[#This Row],[data]],2)=6,1,0)</f>
        <v>0</v>
      </c>
      <c r="D99">
        <f t="shared" si="11"/>
        <v>2242692.2082048734</v>
      </c>
      <c r="E99">
        <f>IF(deszcz4[[#This Row],[opady ]]=0,50000*2,0)</f>
        <v>100000</v>
      </c>
      <c r="F99">
        <f>IF(deszcz4[[#This Row],[opady ]],0.03*D99,0)</f>
        <v>0</v>
      </c>
      <c r="G99">
        <f>IF(deszcz4[[#This Row],[opady ]]=0,0.01*(D99-E99),0)</f>
        <v>21426.922082048735</v>
      </c>
      <c r="H99">
        <f t="shared" si="7"/>
        <v>2121265.2861228245</v>
      </c>
      <c r="I99">
        <f t="shared" si="8"/>
        <v>0</v>
      </c>
      <c r="J99">
        <f t="shared" si="9"/>
        <v>2121265.2861228245</v>
      </c>
      <c r="K99">
        <f t="shared" si="10"/>
        <v>0</v>
      </c>
      <c r="L99">
        <f t="shared" si="12"/>
        <v>0</v>
      </c>
    </row>
    <row r="100" spans="1:12" x14ac:dyDescent="0.25">
      <c r="A100" s="1">
        <v>41858</v>
      </c>
      <c r="B100">
        <v>1</v>
      </c>
      <c r="C100">
        <f>IF(WEEKDAY(deszcz4[[#This Row],[data]],2)=6,1,0)</f>
        <v>0</v>
      </c>
      <c r="D100">
        <f t="shared" si="11"/>
        <v>2121265.2861228245</v>
      </c>
      <c r="E100">
        <f>IF(deszcz4[[#This Row],[opady ]]=0,50000*2,0)</f>
        <v>0</v>
      </c>
      <c r="F100">
        <f>IF(deszcz4[[#This Row],[opady ]],0.03*D100,0)</f>
        <v>63637.958583684733</v>
      </c>
      <c r="G100">
        <f>IF(deszcz4[[#This Row],[opady ]]=0,0.01*(D100-E100),0)</f>
        <v>0</v>
      </c>
      <c r="H100">
        <f t="shared" si="7"/>
        <v>2184903.2447065092</v>
      </c>
      <c r="I100">
        <f t="shared" si="8"/>
        <v>0</v>
      </c>
      <c r="J100">
        <f t="shared" si="9"/>
        <v>2184903.2447065092</v>
      </c>
      <c r="K100">
        <f t="shared" si="10"/>
        <v>0</v>
      </c>
      <c r="L100">
        <f t="shared" si="12"/>
        <v>0</v>
      </c>
    </row>
    <row r="101" spans="1:12" x14ac:dyDescent="0.25">
      <c r="A101" s="1">
        <v>41859</v>
      </c>
      <c r="B101">
        <v>1</v>
      </c>
      <c r="C101">
        <f>IF(WEEKDAY(deszcz4[[#This Row],[data]],2)=6,1,0)</f>
        <v>0</v>
      </c>
      <c r="D101">
        <f t="shared" si="11"/>
        <v>2184903.2447065092</v>
      </c>
      <c r="E101">
        <f>IF(deszcz4[[#This Row],[opady ]]=0,50000*2,0)</f>
        <v>0</v>
      </c>
      <c r="F101">
        <f>IF(deszcz4[[#This Row],[opady ]],0.03*D101,0)</f>
        <v>65547.097341195273</v>
      </c>
      <c r="G101">
        <f>IF(deszcz4[[#This Row],[opady ]]=0,0.01*(D101-E101),0)</f>
        <v>0</v>
      </c>
      <c r="H101">
        <f t="shared" si="7"/>
        <v>2250450.3420477044</v>
      </c>
      <c r="I101">
        <f t="shared" si="8"/>
        <v>0</v>
      </c>
      <c r="J101">
        <f t="shared" si="9"/>
        <v>2250450.3420477044</v>
      </c>
      <c r="K101">
        <f t="shared" si="10"/>
        <v>0</v>
      </c>
      <c r="L101">
        <f t="shared" si="12"/>
        <v>0</v>
      </c>
    </row>
    <row r="102" spans="1:12" x14ac:dyDescent="0.25">
      <c r="A102" s="1">
        <v>41860</v>
      </c>
      <c r="B102">
        <v>0</v>
      </c>
      <c r="C102">
        <f>IF(WEEKDAY(deszcz4[[#This Row],[data]],2)=6,1,0)</f>
        <v>1</v>
      </c>
      <c r="D102">
        <f t="shared" si="11"/>
        <v>2250450.3420477044</v>
      </c>
      <c r="E102">
        <f>IF(deszcz4[[#This Row],[opady ]]=0,50000*2,0)</f>
        <v>100000</v>
      </c>
      <c r="F102">
        <f>IF(deszcz4[[#This Row],[opady ]],0.03*D102,0)</f>
        <v>0</v>
      </c>
      <c r="G102">
        <f>IF(deszcz4[[#This Row],[opady ]]=0,0.01*(D102-E102),0)</f>
        <v>21504.503420477045</v>
      </c>
      <c r="H102">
        <f t="shared" si="7"/>
        <v>2128945.8386272271</v>
      </c>
      <c r="I102">
        <f t="shared" si="8"/>
        <v>371054.16137277288</v>
      </c>
      <c r="J102">
        <f t="shared" si="9"/>
        <v>2500000</v>
      </c>
      <c r="K102">
        <f t="shared" si="10"/>
        <v>0</v>
      </c>
      <c r="L102">
        <f t="shared" si="12"/>
        <v>0</v>
      </c>
    </row>
    <row r="103" spans="1:12" x14ac:dyDescent="0.25">
      <c r="A103" s="1">
        <v>41861</v>
      </c>
      <c r="B103">
        <v>0</v>
      </c>
      <c r="C103">
        <f>IF(WEEKDAY(deszcz4[[#This Row],[data]],2)=6,1,0)</f>
        <v>0</v>
      </c>
      <c r="D103">
        <f t="shared" si="11"/>
        <v>2500000</v>
      </c>
      <c r="E103">
        <f>IF(deszcz4[[#This Row],[opady ]]=0,50000*2,0)</f>
        <v>100000</v>
      </c>
      <c r="F103">
        <f>IF(deszcz4[[#This Row],[opady ]],0.03*D103,0)</f>
        <v>0</v>
      </c>
      <c r="G103">
        <f>IF(deszcz4[[#This Row],[opady ]]=0,0.01*(D103-E103),0)</f>
        <v>24000</v>
      </c>
      <c r="H103">
        <f t="shared" si="7"/>
        <v>2376000</v>
      </c>
      <c r="I103">
        <f t="shared" si="8"/>
        <v>0</v>
      </c>
      <c r="J103">
        <f t="shared" si="9"/>
        <v>2376000</v>
      </c>
      <c r="K103">
        <f t="shared" si="10"/>
        <v>0</v>
      </c>
      <c r="L103">
        <f t="shared" si="12"/>
        <v>0</v>
      </c>
    </row>
    <row r="104" spans="1:12" x14ac:dyDescent="0.25">
      <c r="A104" s="1">
        <v>41862</v>
      </c>
      <c r="B104">
        <v>0</v>
      </c>
      <c r="C104">
        <f>IF(WEEKDAY(deszcz4[[#This Row],[data]],2)=6,1,0)</f>
        <v>0</v>
      </c>
      <c r="D104">
        <f t="shared" si="11"/>
        <v>2376000</v>
      </c>
      <c r="E104">
        <f>IF(deszcz4[[#This Row],[opady ]]=0,50000*2,0)</f>
        <v>100000</v>
      </c>
      <c r="F104">
        <f>IF(deszcz4[[#This Row],[opady ]],0.03*D104,0)</f>
        <v>0</v>
      </c>
      <c r="G104">
        <f>IF(deszcz4[[#This Row],[opady ]]=0,0.01*(D104-E104),0)</f>
        <v>22760</v>
      </c>
      <c r="H104">
        <f t="shared" si="7"/>
        <v>2253240</v>
      </c>
      <c r="I104">
        <f t="shared" si="8"/>
        <v>0</v>
      </c>
      <c r="J104">
        <f t="shared" si="9"/>
        <v>2253240</v>
      </c>
      <c r="K104">
        <f t="shared" si="10"/>
        <v>0</v>
      </c>
      <c r="L104">
        <f t="shared" si="12"/>
        <v>0</v>
      </c>
    </row>
    <row r="105" spans="1:12" x14ac:dyDescent="0.25">
      <c r="A105" s="1">
        <v>41863</v>
      </c>
      <c r="B105">
        <v>0</v>
      </c>
      <c r="C105">
        <f>IF(WEEKDAY(deszcz4[[#This Row],[data]],2)=6,1,0)</f>
        <v>0</v>
      </c>
      <c r="D105">
        <f t="shared" si="11"/>
        <v>2253240</v>
      </c>
      <c r="E105">
        <f>IF(deszcz4[[#This Row],[opady ]]=0,50000*2,0)</f>
        <v>100000</v>
      </c>
      <c r="F105">
        <f>IF(deszcz4[[#This Row],[opady ]],0.03*D105,0)</f>
        <v>0</v>
      </c>
      <c r="G105">
        <f>IF(deszcz4[[#This Row],[opady ]]=0,0.01*(D105-E105),0)</f>
        <v>21532.400000000001</v>
      </c>
      <c r="H105">
        <f t="shared" si="7"/>
        <v>2131707.6</v>
      </c>
      <c r="I105">
        <f t="shared" si="8"/>
        <v>0</v>
      </c>
      <c r="J105">
        <f t="shared" si="9"/>
        <v>2131707.6</v>
      </c>
      <c r="K105">
        <f t="shared" si="10"/>
        <v>0</v>
      </c>
      <c r="L105">
        <f t="shared" si="12"/>
        <v>0</v>
      </c>
    </row>
    <row r="106" spans="1:12" x14ac:dyDescent="0.25">
      <c r="A106" s="1">
        <v>41864</v>
      </c>
      <c r="B106">
        <v>1</v>
      </c>
      <c r="C106">
        <f>IF(WEEKDAY(deszcz4[[#This Row],[data]],2)=6,1,0)</f>
        <v>0</v>
      </c>
      <c r="D106">
        <f t="shared" si="11"/>
        <v>2131707.6</v>
      </c>
      <c r="E106">
        <f>IF(deszcz4[[#This Row],[opady ]]=0,50000*2,0)</f>
        <v>0</v>
      </c>
      <c r="F106">
        <f>IF(deszcz4[[#This Row],[opady ]],0.03*D106,0)</f>
        <v>63951.228000000003</v>
      </c>
      <c r="G106">
        <f>IF(deszcz4[[#This Row],[opady ]]=0,0.01*(D106-E106),0)</f>
        <v>0</v>
      </c>
      <c r="H106">
        <f t="shared" si="7"/>
        <v>2195658.8280000002</v>
      </c>
      <c r="I106">
        <f t="shared" si="8"/>
        <v>0</v>
      </c>
      <c r="J106">
        <f t="shared" si="9"/>
        <v>2195658.8280000002</v>
      </c>
      <c r="K106">
        <f t="shared" si="10"/>
        <v>0</v>
      </c>
      <c r="L106">
        <f t="shared" si="12"/>
        <v>0</v>
      </c>
    </row>
    <row r="107" spans="1:12" x14ac:dyDescent="0.25">
      <c r="A107" s="1">
        <v>41865</v>
      </c>
      <c r="B107">
        <v>0</v>
      </c>
      <c r="C107">
        <f>IF(WEEKDAY(deszcz4[[#This Row],[data]],2)=6,1,0)</f>
        <v>0</v>
      </c>
      <c r="D107">
        <f t="shared" si="11"/>
        <v>2195658.8280000002</v>
      </c>
      <c r="E107">
        <f>IF(deszcz4[[#This Row],[opady ]]=0,50000*2,0)</f>
        <v>100000</v>
      </c>
      <c r="F107">
        <f>IF(deszcz4[[#This Row],[opady ]],0.03*D107,0)</f>
        <v>0</v>
      </c>
      <c r="G107">
        <f>IF(deszcz4[[#This Row],[opady ]]=0,0.01*(D107-E107),0)</f>
        <v>20956.588280000004</v>
      </c>
      <c r="H107">
        <f t="shared" si="7"/>
        <v>2074702.2397200002</v>
      </c>
      <c r="I107">
        <f t="shared" si="8"/>
        <v>0</v>
      </c>
      <c r="J107">
        <f t="shared" si="9"/>
        <v>2074702.2397200002</v>
      </c>
      <c r="K107">
        <f t="shared" si="10"/>
        <v>0</v>
      </c>
      <c r="L107">
        <f t="shared" si="12"/>
        <v>0</v>
      </c>
    </row>
    <row r="108" spans="1:12" x14ac:dyDescent="0.25">
      <c r="A108" s="1">
        <v>41866</v>
      </c>
      <c r="B108">
        <v>1</v>
      </c>
      <c r="C108">
        <f>IF(WEEKDAY(deszcz4[[#This Row],[data]],2)=6,1,0)</f>
        <v>0</v>
      </c>
      <c r="D108">
        <f t="shared" si="11"/>
        <v>2074702.2397200002</v>
      </c>
      <c r="E108">
        <f>IF(deszcz4[[#This Row],[opady ]]=0,50000*2,0)</f>
        <v>0</v>
      </c>
      <c r="F108">
        <f>IF(deszcz4[[#This Row],[opady ]],0.03*D108,0)</f>
        <v>62241.067191600006</v>
      </c>
      <c r="G108">
        <f>IF(deszcz4[[#This Row],[opady ]]=0,0.01*(D108-E108),0)</f>
        <v>0</v>
      </c>
      <c r="H108">
        <f t="shared" si="7"/>
        <v>2136943.3069116003</v>
      </c>
      <c r="I108">
        <f t="shared" si="8"/>
        <v>0</v>
      </c>
      <c r="J108">
        <f t="shared" si="9"/>
        <v>2136943.3069116003</v>
      </c>
      <c r="K108">
        <f t="shared" si="10"/>
        <v>0</v>
      </c>
      <c r="L108">
        <f t="shared" si="12"/>
        <v>0</v>
      </c>
    </row>
    <row r="109" spans="1:12" x14ac:dyDescent="0.25">
      <c r="A109" s="1">
        <v>41867</v>
      </c>
      <c r="B109">
        <v>1</v>
      </c>
      <c r="C109">
        <f>IF(WEEKDAY(deszcz4[[#This Row],[data]],2)=6,1,0)</f>
        <v>1</v>
      </c>
      <c r="D109">
        <f t="shared" si="11"/>
        <v>2136943.3069116003</v>
      </c>
      <c r="E109">
        <f>IF(deszcz4[[#This Row],[opady ]]=0,50000*2,0)</f>
        <v>0</v>
      </c>
      <c r="F109">
        <f>IF(deszcz4[[#This Row],[opady ]],0.03*D109,0)</f>
        <v>64108.299207348005</v>
      </c>
      <c r="G109">
        <f>IF(deszcz4[[#This Row],[opady ]]=0,0.01*(D109-E109),0)</f>
        <v>0</v>
      </c>
      <c r="H109">
        <f t="shared" si="7"/>
        <v>2201051.6061189482</v>
      </c>
      <c r="I109">
        <f t="shared" si="8"/>
        <v>298948.3938810518</v>
      </c>
      <c r="J109">
        <f t="shared" si="9"/>
        <v>2500000</v>
      </c>
      <c r="K109">
        <f t="shared" si="10"/>
        <v>0</v>
      </c>
      <c r="L109">
        <f t="shared" si="12"/>
        <v>0</v>
      </c>
    </row>
    <row r="110" spans="1:12" x14ac:dyDescent="0.25">
      <c r="A110" s="1">
        <v>41868</v>
      </c>
      <c r="B110">
        <v>1</v>
      </c>
      <c r="C110">
        <f>IF(WEEKDAY(deszcz4[[#This Row],[data]],2)=6,1,0)</f>
        <v>0</v>
      </c>
      <c r="D110">
        <f t="shared" si="11"/>
        <v>2500000</v>
      </c>
      <c r="E110">
        <f>IF(deszcz4[[#This Row],[opady ]]=0,50000*2,0)</f>
        <v>0</v>
      </c>
      <c r="F110">
        <f>IF(deszcz4[[#This Row],[opady ]],0.03*D110,0)</f>
        <v>75000</v>
      </c>
      <c r="G110">
        <f>IF(deszcz4[[#This Row],[opady ]]=0,0.01*(D110-E110),0)</f>
        <v>0</v>
      </c>
      <c r="H110">
        <f t="shared" si="7"/>
        <v>2500000</v>
      </c>
      <c r="I110">
        <f t="shared" si="8"/>
        <v>0</v>
      </c>
      <c r="J110">
        <f t="shared" si="9"/>
        <v>2500000</v>
      </c>
      <c r="K110">
        <f t="shared" si="10"/>
        <v>1</v>
      </c>
      <c r="L110">
        <f t="shared" si="12"/>
        <v>75000</v>
      </c>
    </row>
    <row r="111" spans="1:12" x14ac:dyDescent="0.25">
      <c r="A111" s="1">
        <v>41869</v>
      </c>
      <c r="B111">
        <v>0</v>
      </c>
      <c r="C111">
        <f>IF(WEEKDAY(deszcz4[[#This Row],[data]],2)=6,1,0)</f>
        <v>0</v>
      </c>
      <c r="D111">
        <f t="shared" si="11"/>
        <v>2500000</v>
      </c>
      <c r="E111">
        <f>IF(deszcz4[[#This Row],[opady ]]=0,50000*2,0)</f>
        <v>100000</v>
      </c>
      <c r="F111">
        <f>IF(deszcz4[[#This Row],[opady ]],0.03*D111,0)</f>
        <v>0</v>
      </c>
      <c r="G111">
        <f>IF(deszcz4[[#This Row],[opady ]]=0,0.01*(D111-E111),0)</f>
        <v>24000</v>
      </c>
      <c r="H111">
        <f t="shared" si="7"/>
        <v>2376000</v>
      </c>
      <c r="I111">
        <f t="shared" si="8"/>
        <v>0</v>
      </c>
      <c r="J111">
        <f t="shared" si="9"/>
        <v>2376000</v>
      </c>
      <c r="K111">
        <f t="shared" si="10"/>
        <v>0</v>
      </c>
      <c r="L111">
        <f t="shared" si="12"/>
        <v>0</v>
      </c>
    </row>
    <row r="112" spans="1:12" x14ac:dyDescent="0.25">
      <c r="A112" s="1">
        <v>41870</v>
      </c>
      <c r="B112">
        <v>0</v>
      </c>
      <c r="C112">
        <f>IF(WEEKDAY(deszcz4[[#This Row],[data]],2)=6,1,0)</f>
        <v>0</v>
      </c>
      <c r="D112">
        <f t="shared" si="11"/>
        <v>2376000</v>
      </c>
      <c r="E112">
        <f>IF(deszcz4[[#This Row],[opady ]]=0,50000*2,0)</f>
        <v>100000</v>
      </c>
      <c r="F112">
        <f>IF(deszcz4[[#This Row],[opady ]],0.03*D112,0)</f>
        <v>0</v>
      </c>
      <c r="G112">
        <f>IF(deszcz4[[#This Row],[opady ]]=0,0.01*(D112-E112),0)</f>
        <v>22760</v>
      </c>
      <c r="H112">
        <f t="shared" si="7"/>
        <v>2253240</v>
      </c>
      <c r="I112">
        <f t="shared" si="8"/>
        <v>0</v>
      </c>
      <c r="J112">
        <f t="shared" si="9"/>
        <v>2253240</v>
      </c>
      <c r="K112">
        <f t="shared" si="10"/>
        <v>0</v>
      </c>
      <c r="L112">
        <f t="shared" si="12"/>
        <v>0</v>
      </c>
    </row>
    <row r="113" spans="1:12" x14ac:dyDescent="0.25">
      <c r="A113" s="1">
        <v>41871</v>
      </c>
      <c r="B113">
        <v>0</v>
      </c>
      <c r="C113">
        <f>IF(WEEKDAY(deszcz4[[#This Row],[data]],2)=6,1,0)</f>
        <v>0</v>
      </c>
      <c r="D113">
        <f t="shared" si="11"/>
        <v>2253240</v>
      </c>
      <c r="E113">
        <f>IF(deszcz4[[#This Row],[opady ]]=0,50000*2,0)</f>
        <v>100000</v>
      </c>
      <c r="F113">
        <f>IF(deszcz4[[#This Row],[opady ]],0.03*D113,0)</f>
        <v>0</v>
      </c>
      <c r="G113">
        <f>IF(deszcz4[[#This Row],[opady ]]=0,0.01*(D113-E113),0)</f>
        <v>21532.400000000001</v>
      </c>
      <c r="H113">
        <f t="shared" si="7"/>
        <v>2131707.6</v>
      </c>
      <c r="I113">
        <f t="shared" si="8"/>
        <v>0</v>
      </c>
      <c r="J113">
        <f t="shared" si="9"/>
        <v>2131707.6</v>
      </c>
      <c r="K113">
        <f t="shared" si="10"/>
        <v>0</v>
      </c>
      <c r="L113">
        <f t="shared" si="12"/>
        <v>0</v>
      </c>
    </row>
    <row r="114" spans="1:12" x14ac:dyDescent="0.25">
      <c r="A114" s="1">
        <v>41872</v>
      </c>
      <c r="B114">
        <v>0</v>
      </c>
      <c r="C114">
        <f>IF(WEEKDAY(deszcz4[[#This Row],[data]],2)=6,1,0)</f>
        <v>0</v>
      </c>
      <c r="D114">
        <f t="shared" si="11"/>
        <v>2131707.6</v>
      </c>
      <c r="E114">
        <f>IF(deszcz4[[#This Row],[opady ]]=0,50000*2,0)</f>
        <v>100000</v>
      </c>
      <c r="F114">
        <f>IF(deszcz4[[#This Row],[opady ]],0.03*D114,0)</f>
        <v>0</v>
      </c>
      <c r="G114">
        <f>IF(deszcz4[[#This Row],[opady ]]=0,0.01*(D114-E114),0)</f>
        <v>20317.076000000001</v>
      </c>
      <c r="H114">
        <f t="shared" si="7"/>
        <v>2011390.5240000002</v>
      </c>
      <c r="I114">
        <f t="shared" si="8"/>
        <v>0</v>
      </c>
      <c r="J114">
        <f t="shared" si="9"/>
        <v>2011390.5240000002</v>
      </c>
      <c r="K114">
        <f t="shared" si="10"/>
        <v>0</v>
      </c>
      <c r="L114">
        <f t="shared" si="12"/>
        <v>0</v>
      </c>
    </row>
    <row r="115" spans="1:12" x14ac:dyDescent="0.25">
      <c r="A115" s="1">
        <v>41873</v>
      </c>
      <c r="B115">
        <v>0</v>
      </c>
      <c r="C115">
        <f>IF(WEEKDAY(deszcz4[[#This Row],[data]],2)=6,1,0)</f>
        <v>0</v>
      </c>
      <c r="D115">
        <f t="shared" si="11"/>
        <v>2011390.5240000002</v>
      </c>
      <c r="E115">
        <f>IF(deszcz4[[#This Row],[opady ]]=0,50000*2,0)</f>
        <v>100000</v>
      </c>
      <c r="F115">
        <f>IF(deszcz4[[#This Row],[opady ]],0.03*D115,0)</f>
        <v>0</v>
      </c>
      <c r="G115">
        <f>IF(deszcz4[[#This Row],[opady ]]=0,0.01*(D115-E115),0)</f>
        <v>19113.905240000004</v>
      </c>
      <c r="H115">
        <f t="shared" si="7"/>
        <v>1892276.6187600002</v>
      </c>
      <c r="I115">
        <f t="shared" si="8"/>
        <v>0</v>
      </c>
      <c r="J115">
        <f t="shared" si="9"/>
        <v>1892276.6187600002</v>
      </c>
      <c r="K115">
        <f t="shared" si="10"/>
        <v>0</v>
      </c>
      <c r="L115">
        <f t="shared" si="12"/>
        <v>0</v>
      </c>
    </row>
    <row r="116" spans="1:12" x14ac:dyDescent="0.25">
      <c r="A116" s="1">
        <v>41874</v>
      </c>
      <c r="B116">
        <v>0</v>
      </c>
      <c r="C116">
        <f>IF(WEEKDAY(deszcz4[[#This Row],[data]],2)=6,1,0)</f>
        <v>1</v>
      </c>
      <c r="D116">
        <f t="shared" si="11"/>
        <v>1892276.6187600002</v>
      </c>
      <c r="E116">
        <f>IF(deszcz4[[#This Row],[opady ]]=0,50000*2,0)</f>
        <v>100000</v>
      </c>
      <c r="F116">
        <f>IF(deszcz4[[#This Row],[opady ]],0.03*D116,0)</f>
        <v>0</v>
      </c>
      <c r="G116">
        <f>IF(deszcz4[[#This Row],[opady ]]=0,0.01*(D116-E116),0)</f>
        <v>17922.766187600002</v>
      </c>
      <c r="H116">
        <f t="shared" si="7"/>
        <v>1774353.8525724001</v>
      </c>
      <c r="I116">
        <f t="shared" si="8"/>
        <v>500000</v>
      </c>
      <c r="J116">
        <f t="shared" si="9"/>
        <v>2274353.8525724001</v>
      </c>
      <c r="K116">
        <f t="shared" si="10"/>
        <v>0</v>
      </c>
      <c r="L116">
        <f t="shared" si="12"/>
        <v>0</v>
      </c>
    </row>
    <row r="117" spans="1:12" x14ac:dyDescent="0.25">
      <c r="A117" s="1">
        <v>41875</v>
      </c>
      <c r="B117">
        <v>0</v>
      </c>
      <c r="C117">
        <f>IF(WEEKDAY(deszcz4[[#This Row],[data]],2)=6,1,0)</f>
        <v>0</v>
      </c>
      <c r="D117">
        <f t="shared" si="11"/>
        <v>2274353.8525724001</v>
      </c>
      <c r="E117">
        <f>IF(deszcz4[[#This Row],[opady ]]=0,50000*2,0)</f>
        <v>100000</v>
      </c>
      <c r="F117">
        <f>IF(deszcz4[[#This Row],[opady ]],0.03*D117,0)</f>
        <v>0</v>
      </c>
      <c r="G117">
        <f>IF(deszcz4[[#This Row],[opady ]]=0,0.01*(D117-E117),0)</f>
        <v>21743.538525724001</v>
      </c>
      <c r="H117">
        <f t="shared" si="7"/>
        <v>2152610.3140466763</v>
      </c>
      <c r="I117">
        <f t="shared" si="8"/>
        <v>0</v>
      </c>
      <c r="J117">
        <f t="shared" si="9"/>
        <v>2152610.3140466763</v>
      </c>
      <c r="K117">
        <f t="shared" si="10"/>
        <v>0</v>
      </c>
      <c r="L117">
        <f t="shared" si="12"/>
        <v>0</v>
      </c>
    </row>
    <row r="118" spans="1:12" x14ac:dyDescent="0.25">
      <c r="A118" s="1">
        <v>41876</v>
      </c>
      <c r="B118">
        <v>0</v>
      </c>
      <c r="C118">
        <f>IF(WEEKDAY(deszcz4[[#This Row],[data]],2)=6,1,0)</f>
        <v>0</v>
      </c>
      <c r="D118">
        <f t="shared" si="11"/>
        <v>2152610.3140466763</v>
      </c>
      <c r="E118">
        <f>IF(deszcz4[[#This Row],[opady ]]=0,50000*2,0)</f>
        <v>100000</v>
      </c>
      <c r="F118">
        <f>IF(deszcz4[[#This Row],[opady ]],0.03*D118,0)</f>
        <v>0</v>
      </c>
      <c r="G118">
        <f>IF(deszcz4[[#This Row],[opady ]]=0,0.01*(D118-E118),0)</f>
        <v>20526.103140466763</v>
      </c>
      <c r="H118">
        <f t="shared" si="7"/>
        <v>2032084.2109062094</v>
      </c>
      <c r="I118">
        <f t="shared" si="8"/>
        <v>0</v>
      </c>
      <c r="J118">
        <f t="shared" si="9"/>
        <v>2032084.2109062094</v>
      </c>
      <c r="K118">
        <f t="shared" si="10"/>
        <v>0</v>
      </c>
      <c r="L118">
        <f t="shared" si="12"/>
        <v>0</v>
      </c>
    </row>
    <row r="119" spans="1:12" x14ac:dyDescent="0.25">
      <c r="A119" s="1">
        <v>41877</v>
      </c>
      <c r="B119">
        <v>0</v>
      </c>
      <c r="C119">
        <f>IF(WEEKDAY(deszcz4[[#This Row],[data]],2)=6,1,0)</f>
        <v>0</v>
      </c>
      <c r="D119">
        <f t="shared" si="11"/>
        <v>2032084.2109062094</v>
      </c>
      <c r="E119">
        <f>IF(deszcz4[[#This Row],[opady ]]=0,50000*2,0)</f>
        <v>100000</v>
      </c>
      <c r="F119">
        <f>IF(deszcz4[[#This Row],[opady ]],0.03*D119,0)</f>
        <v>0</v>
      </c>
      <c r="G119">
        <f>IF(deszcz4[[#This Row],[opady ]]=0,0.01*(D119-E119),0)</f>
        <v>19320.842109062094</v>
      </c>
      <c r="H119">
        <f t="shared" si="7"/>
        <v>1912763.3687971474</v>
      </c>
      <c r="I119">
        <f t="shared" si="8"/>
        <v>0</v>
      </c>
      <c r="J119">
        <f t="shared" si="9"/>
        <v>1912763.3687971474</v>
      </c>
      <c r="K119">
        <f t="shared" si="10"/>
        <v>0</v>
      </c>
      <c r="L119">
        <f t="shared" si="12"/>
        <v>0</v>
      </c>
    </row>
    <row r="120" spans="1:12" x14ac:dyDescent="0.25">
      <c r="A120" s="1">
        <v>41878</v>
      </c>
      <c r="B120">
        <v>0</v>
      </c>
      <c r="C120">
        <f>IF(WEEKDAY(deszcz4[[#This Row],[data]],2)=6,1,0)</f>
        <v>0</v>
      </c>
      <c r="D120">
        <f t="shared" si="11"/>
        <v>1912763.3687971474</v>
      </c>
      <c r="E120">
        <f>IF(deszcz4[[#This Row],[opady ]]=0,50000*2,0)</f>
        <v>100000</v>
      </c>
      <c r="F120">
        <f>IF(deszcz4[[#This Row],[opady ]],0.03*D120,0)</f>
        <v>0</v>
      </c>
      <c r="G120">
        <f>IF(deszcz4[[#This Row],[opady ]]=0,0.01*(D120-E120),0)</f>
        <v>18127.633687971476</v>
      </c>
      <c r="H120">
        <f t="shared" si="7"/>
        <v>1794635.735109176</v>
      </c>
      <c r="I120">
        <f t="shared" si="8"/>
        <v>0</v>
      </c>
      <c r="J120">
        <f t="shared" si="9"/>
        <v>1794635.735109176</v>
      </c>
      <c r="K120">
        <f t="shared" si="10"/>
        <v>0</v>
      </c>
      <c r="L120">
        <f t="shared" si="12"/>
        <v>0</v>
      </c>
    </row>
    <row r="121" spans="1:12" x14ac:dyDescent="0.25">
      <c r="A121" s="1">
        <v>41879</v>
      </c>
      <c r="B121">
        <v>1</v>
      </c>
      <c r="C121">
        <f>IF(WEEKDAY(deszcz4[[#This Row],[data]],2)=6,1,0)</f>
        <v>0</v>
      </c>
      <c r="D121">
        <f t="shared" si="11"/>
        <v>1794635.735109176</v>
      </c>
      <c r="E121">
        <f>IF(deszcz4[[#This Row],[opady ]]=0,50000*2,0)</f>
        <v>0</v>
      </c>
      <c r="F121">
        <f>IF(deszcz4[[#This Row],[opady ]],0.03*D121,0)</f>
        <v>53839.072053275282</v>
      </c>
      <c r="G121">
        <f>IF(deszcz4[[#This Row],[opady ]]=0,0.01*(D121-E121),0)</f>
        <v>0</v>
      </c>
      <c r="H121">
        <f t="shared" si="7"/>
        <v>1848474.8071624513</v>
      </c>
      <c r="I121">
        <f t="shared" si="8"/>
        <v>0</v>
      </c>
      <c r="J121">
        <f t="shared" si="9"/>
        <v>1848474.8071624513</v>
      </c>
      <c r="K121">
        <f t="shared" si="10"/>
        <v>0</v>
      </c>
      <c r="L121">
        <f t="shared" si="12"/>
        <v>0</v>
      </c>
    </row>
    <row r="122" spans="1:12" x14ac:dyDescent="0.25">
      <c r="A122" s="1">
        <v>41880</v>
      </c>
      <c r="B122">
        <v>0</v>
      </c>
      <c r="C122">
        <f>IF(WEEKDAY(deszcz4[[#This Row],[data]],2)=6,1,0)</f>
        <v>0</v>
      </c>
      <c r="D122">
        <f t="shared" si="11"/>
        <v>1848474.8071624513</v>
      </c>
      <c r="E122">
        <f>IF(deszcz4[[#This Row],[opady ]]=0,50000*2,0)</f>
        <v>100000</v>
      </c>
      <c r="F122">
        <f>IF(deszcz4[[#This Row],[opady ]],0.03*D122,0)</f>
        <v>0</v>
      </c>
      <c r="G122">
        <f>IF(deszcz4[[#This Row],[opady ]]=0,0.01*(D122-E122),0)</f>
        <v>17484.748071624512</v>
      </c>
      <c r="H122">
        <f t="shared" si="7"/>
        <v>1730990.0590908269</v>
      </c>
      <c r="I122">
        <f t="shared" si="8"/>
        <v>0</v>
      </c>
      <c r="J122">
        <f t="shared" si="9"/>
        <v>1730990.0590908269</v>
      </c>
      <c r="K122">
        <f t="shared" si="10"/>
        <v>0</v>
      </c>
      <c r="L122">
        <f t="shared" si="12"/>
        <v>0</v>
      </c>
    </row>
    <row r="123" spans="1:12" x14ac:dyDescent="0.25">
      <c r="A123" s="1">
        <v>41881</v>
      </c>
      <c r="B123">
        <v>0</v>
      </c>
      <c r="C123">
        <f>IF(WEEKDAY(deszcz4[[#This Row],[data]],2)=6,1,0)</f>
        <v>1</v>
      </c>
      <c r="D123">
        <f t="shared" si="11"/>
        <v>1730990.0590908269</v>
      </c>
      <c r="E123">
        <f>IF(deszcz4[[#This Row],[opady ]]=0,50000*2,0)</f>
        <v>100000</v>
      </c>
      <c r="F123">
        <f>IF(deszcz4[[#This Row],[opady ]],0.03*D123,0)</f>
        <v>0</v>
      </c>
      <c r="G123">
        <f>IF(deszcz4[[#This Row],[opady ]]=0,0.01*(D123-E123),0)</f>
        <v>16309.90059090827</v>
      </c>
      <c r="H123">
        <f t="shared" si="7"/>
        <v>1614680.1584999186</v>
      </c>
      <c r="I123">
        <f t="shared" si="8"/>
        <v>500000</v>
      </c>
      <c r="J123">
        <f t="shared" si="9"/>
        <v>2114680.1584999189</v>
      </c>
      <c r="K123">
        <f t="shared" si="10"/>
        <v>0</v>
      </c>
      <c r="L123">
        <f t="shared" si="12"/>
        <v>0</v>
      </c>
    </row>
    <row r="124" spans="1:12" x14ac:dyDescent="0.25">
      <c r="A124" s="1">
        <v>41882</v>
      </c>
      <c r="B124">
        <v>1</v>
      </c>
      <c r="C124">
        <f>IF(WEEKDAY(deszcz4[[#This Row],[data]],2)=6,1,0)</f>
        <v>0</v>
      </c>
      <c r="D124">
        <f t="shared" si="11"/>
        <v>2114680.1584999189</v>
      </c>
      <c r="E124">
        <f>IF(deszcz4[[#This Row],[opady ]]=0,50000*2,0)</f>
        <v>0</v>
      </c>
      <c r="F124">
        <f>IF(deszcz4[[#This Row],[opady ]],0.03*D124,0)</f>
        <v>63440.404754997566</v>
      </c>
      <c r="G124">
        <f>IF(deszcz4[[#This Row],[opady ]]=0,0.01*(D124-E124),0)</f>
        <v>0</v>
      </c>
      <c r="H124">
        <f t="shared" si="7"/>
        <v>2178120.5632549166</v>
      </c>
      <c r="I124">
        <f t="shared" si="8"/>
        <v>0</v>
      </c>
      <c r="J124">
        <f t="shared" si="9"/>
        <v>2178120.5632549166</v>
      </c>
      <c r="K124">
        <f t="shared" si="10"/>
        <v>0</v>
      </c>
      <c r="L124">
        <f t="shared" si="12"/>
        <v>0</v>
      </c>
    </row>
    <row r="125" spans="1:12" x14ac:dyDescent="0.25">
      <c r="A125" s="1">
        <v>41883</v>
      </c>
      <c r="B125">
        <v>0</v>
      </c>
      <c r="C125">
        <f>IF(WEEKDAY(deszcz4[[#This Row],[data]],2)=6,1,0)</f>
        <v>0</v>
      </c>
      <c r="D125">
        <f t="shared" si="11"/>
        <v>2178120.5632549166</v>
      </c>
      <c r="E125">
        <f>IF(deszcz4[[#This Row],[opady ]]=0,50000*2,0)</f>
        <v>100000</v>
      </c>
      <c r="F125">
        <f>IF(deszcz4[[#This Row],[opady ]],0.03*D125,0)</f>
        <v>0</v>
      </c>
      <c r="G125">
        <f>IF(deszcz4[[#This Row],[opady ]]=0,0.01*(D125-E125),0)</f>
        <v>20781.205632549165</v>
      </c>
      <c r="H125">
        <f t="shared" si="7"/>
        <v>2057339.3576223673</v>
      </c>
      <c r="I125">
        <f t="shared" si="8"/>
        <v>0</v>
      </c>
      <c r="J125">
        <f t="shared" si="9"/>
        <v>2057339.3576223673</v>
      </c>
      <c r="K125">
        <f t="shared" si="10"/>
        <v>0</v>
      </c>
      <c r="L125">
        <f t="shared" si="12"/>
        <v>0</v>
      </c>
    </row>
    <row r="126" spans="1:12" x14ac:dyDescent="0.25">
      <c r="A126" s="1">
        <v>41884</v>
      </c>
      <c r="B126">
        <v>0</v>
      </c>
      <c r="C126">
        <f>IF(WEEKDAY(deszcz4[[#This Row],[data]],2)=6,1,0)</f>
        <v>0</v>
      </c>
      <c r="D126">
        <f t="shared" si="11"/>
        <v>2057339.3576223673</v>
      </c>
      <c r="E126">
        <f>IF(deszcz4[[#This Row],[opady ]]=0,50000*2,0)</f>
        <v>100000</v>
      </c>
      <c r="F126">
        <f>IF(deszcz4[[#This Row],[opady ]],0.03*D126,0)</f>
        <v>0</v>
      </c>
      <c r="G126">
        <f>IF(deszcz4[[#This Row],[opady ]]=0,0.01*(D126-E126),0)</f>
        <v>19573.393576223672</v>
      </c>
      <c r="H126">
        <f t="shared" si="7"/>
        <v>1937765.9640461437</v>
      </c>
      <c r="I126">
        <f t="shared" si="8"/>
        <v>0</v>
      </c>
      <c r="J126">
        <f t="shared" si="9"/>
        <v>1937765.9640461437</v>
      </c>
      <c r="K126">
        <f t="shared" si="10"/>
        <v>0</v>
      </c>
      <c r="L126">
        <f t="shared" si="12"/>
        <v>0</v>
      </c>
    </row>
    <row r="127" spans="1:12" x14ac:dyDescent="0.25">
      <c r="A127" s="1">
        <v>41885</v>
      </c>
      <c r="B127">
        <v>0</v>
      </c>
      <c r="C127">
        <f>IF(WEEKDAY(deszcz4[[#This Row],[data]],2)=6,1,0)</f>
        <v>0</v>
      </c>
      <c r="D127">
        <f t="shared" si="11"/>
        <v>1937765.9640461437</v>
      </c>
      <c r="E127">
        <f>IF(deszcz4[[#This Row],[opady ]]=0,50000*2,0)</f>
        <v>100000</v>
      </c>
      <c r="F127">
        <f>IF(deszcz4[[#This Row],[opady ]],0.03*D127,0)</f>
        <v>0</v>
      </c>
      <c r="G127">
        <f>IF(deszcz4[[#This Row],[opady ]]=0,0.01*(D127-E127),0)</f>
        <v>18377.659640461436</v>
      </c>
      <c r="H127">
        <f t="shared" si="7"/>
        <v>1819388.3044056823</v>
      </c>
      <c r="I127">
        <f t="shared" si="8"/>
        <v>0</v>
      </c>
      <c r="J127">
        <f t="shared" si="9"/>
        <v>1819388.3044056823</v>
      </c>
      <c r="K127">
        <f t="shared" si="10"/>
        <v>0</v>
      </c>
      <c r="L127">
        <f t="shared" si="12"/>
        <v>0</v>
      </c>
    </row>
    <row r="128" spans="1:12" x14ac:dyDescent="0.25">
      <c r="A128" s="1">
        <v>41886</v>
      </c>
      <c r="B128">
        <v>0</v>
      </c>
      <c r="C128">
        <f>IF(WEEKDAY(deszcz4[[#This Row],[data]],2)=6,1,0)</f>
        <v>0</v>
      </c>
      <c r="D128">
        <f t="shared" si="11"/>
        <v>1819388.3044056823</v>
      </c>
      <c r="E128">
        <f>IF(deszcz4[[#This Row],[opady ]]=0,50000*2,0)</f>
        <v>100000</v>
      </c>
      <c r="F128">
        <f>IF(deszcz4[[#This Row],[opady ]],0.03*D128,0)</f>
        <v>0</v>
      </c>
      <c r="G128">
        <f>IF(deszcz4[[#This Row],[opady ]]=0,0.01*(D128-E128),0)</f>
        <v>17193.883044056824</v>
      </c>
      <c r="H128">
        <f t="shared" si="7"/>
        <v>1702194.4213616254</v>
      </c>
      <c r="I128">
        <f t="shared" si="8"/>
        <v>0</v>
      </c>
      <c r="J128">
        <f t="shared" si="9"/>
        <v>1702194.4213616254</v>
      </c>
      <c r="K128">
        <f t="shared" si="10"/>
        <v>0</v>
      </c>
      <c r="L128">
        <f t="shared" si="12"/>
        <v>0</v>
      </c>
    </row>
    <row r="129" spans="1:12" x14ac:dyDescent="0.25">
      <c r="A129" s="1">
        <v>41887</v>
      </c>
      <c r="B129">
        <v>0</v>
      </c>
      <c r="C129">
        <f>IF(WEEKDAY(deszcz4[[#This Row],[data]],2)=6,1,0)</f>
        <v>0</v>
      </c>
      <c r="D129">
        <f t="shared" si="11"/>
        <v>1702194.4213616254</v>
      </c>
      <c r="E129">
        <f>IF(deszcz4[[#This Row],[opady ]]=0,50000*2,0)</f>
        <v>100000</v>
      </c>
      <c r="F129">
        <f>IF(deszcz4[[#This Row],[opady ]],0.03*D129,0)</f>
        <v>0</v>
      </c>
      <c r="G129">
        <f>IF(deszcz4[[#This Row],[opady ]]=0,0.01*(D129-E129),0)</f>
        <v>16021.944213616254</v>
      </c>
      <c r="H129">
        <f t="shared" si="7"/>
        <v>1586172.4771480092</v>
      </c>
      <c r="I129">
        <f t="shared" si="8"/>
        <v>0</v>
      </c>
      <c r="J129">
        <f t="shared" si="9"/>
        <v>1586172.4771480092</v>
      </c>
      <c r="K129">
        <f t="shared" si="10"/>
        <v>0</v>
      </c>
      <c r="L129">
        <f t="shared" si="12"/>
        <v>0</v>
      </c>
    </row>
    <row r="130" spans="1:12" x14ac:dyDescent="0.25">
      <c r="A130" s="1">
        <v>41888</v>
      </c>
      <c r="B130">
        <v>0</v>
      </c>
      <c r="C130">
        <f>IF(WEEKDAY(deszcz4[[#This Row],[data]],2)=6,1,0)</f>
        <v>1</v>
      </c>
      <c r="D130">
        <f t="shared" si="11"/>
        <v>1586172.4771480092</v>
      </c>
      <c r="E130">
        <f>IF(deszcz4[[#This Row],[opady ]]=0,50000*2,0)</f>
        <v>100000</v>
      </c>
      <c r="F130">
        <f>IF(deszcz4[[#This Row],[opady ]],0.03*D130,0)</f>
        <v>0</v>
      </c>
      <c r="G130">
        <f>IF(deszcz4[[#This Row],[opady ]]=0,0.01*(D130-E130),0)</f>
        <v>14861.724771480092</v>
      </c>
      <c r="H130">
        <f t="shared" si="7"/>
        <v>1471310.7523765292</v>
      </c>
      <c r="I130">
        <f t="shared" si="8"/>
        <v>500000</v>
      </c>
      <c r="J130">
        <f t="shared" si="9"/>
        <v>1971310.7523765292</v>
      </c>
      <c r="K130">
        <f t="shared" si="10"/>
        <v>0</v>
      </c>
      <c r="L130">
        <f t="shared" si="12"/>
        <v>0</v>
      </c>
    </row>
    <row r="131" spans="1:12" x14ac:dyDescent="0.25">
      <c r="A131" s="1">
        <v>41889</v>
      </c>
      <c r="B131">
        <v>0</v>
      </c>
      <c r="C131">
        <f>IF(WEEKDAY(deszcz4[[#This Row],[data]],2)=6,1,0)</f>
        <v>0</v>
      </c>
      <c r="D131">
        <f t="shared" si="11"/>
        <v>1971310.7523765292</v>
      </c>
      <c r="E131">
        <f>IF(deszcz4[[#This Row],[opady ]]=0,50000*2,0)</f>
        <v>100000</v>
      </c>
      <c r="F131">
        <f>IF(deszcz4[[#This Row],[opady ]],0.03*D131,0)</f>
        <v>0</v>
      </c>
      <c r="G131">
        <f>IF(deszcz4[[#This Row],[opady ]]=0,0.01*(D131-E131),0)</f>
        <v>18713.107523765291</v>
      </c>
      <c r="H131">
        <f t="shared" ref="H131:H154" si="13">IF(D131-E131+F131-G131&gt;2500000,2500000,D131-E131+F131-G131)</f>
        <v>1852597.644852764</v>
      </c>
      <c r="I131">
        <f t="shared" ref="I131:I154" si="14">IF(C131,IF(H131+500000&gt;2500000,2500000-H131,500000),0)</f>
        <v>0</v>
      </c>
      <c r="J131">
        <f t="shared" ref="J131:J154" si="15">H131+I131</f>
        <v>1852597.644852764</v>
      </c>
      <c r="K131">
        <f t="shared" ref="K131:K154" si="16">IF(H131=2500000,1,0)</f>
        <v>0</v>
      </c>
      <c r="L131">
        <f t="shared" si="12"/>
        <v>0</v>
      </c>
    </row>
    <row r="132" spans="1:12" x14ac:dyDescent="0.25">
      <c r="A132" s="1">
        <v>41890</v>
      </c>
      <c r="B132">
        <v>1</v>
      </c>
      <c r="C132">
        <f>IF(WEEKDAY(deszcz4[[#This Row],[data]],2)=6,1,0)</f>
        <v>0</v>
      </c>
      <c r="D132">
        <f t="shared" ref="D132:D154" si="17">J131</f>
        <v>1852597.644852764</v>
      </c>
      <c r="E132">
        <f>IF(deszcz4[[#This Row],[opady ]]=0,50000*2,0)</f>
        <v>0</v>
      </c>
      <c r="F132">
        <f>IF(deszcz4[[#This Row],[opady ]],0.03*D132,0)</f>
        <v>55577.929345582917</v>
      </c>
      <c r="G132">
        <f>IF(deszcz4[[#This Row],[opady ]]=0,0.01*(D132-E132),0)</f>
        <v>0</v>
      </c>
      <c r="H132">
        <f t="shared" si="13"/>
        <v>1908175.5741983468</v>
      </c>
      <c r="I132">
        <f t="shared" si="14"/>
        <v>0</v>
      </c>
      <c r="J132">
        <f t="shared" si="15"/>
        <v>1908175.5741983468</v>
      </c>
      <c r="K132">
        <f t="shared" si="16"/>
        <v>0</v>
      </c>
      <c r="L132">
        <f t="shared" si="12"/>
        <v>0</v>
      </c>
    </row>
    <row r="133" spans="1:12" x14ac:dyDescent="0.25">
      <c r="A133" s="1">
        <v>41891</v>
      </c>
      <c r="B133">
        <v>0</v>
      </c>
      <c r="C133">
        <f>IF(WEEKDAY(deszcz4[[#This Row],[data]],2)=6,1,0)</f>
        <v>0</v>
      </c>
      <c r="D133">
        <f t="shared" si="17"/>
        <v>1908175.5741983468</v>
      </c>
      <c r="E133">
        <f>IF(deszcz4[[#This Row],[opady ]]=0,50000*2,0)</f>
        <v>100000</v>
      </c>
      <c r="F133">
        <f>IF(deszcz4[[#This Row],[opady ]],0.03*D133,0)</f>
        <v>0</v>
      </c>
      <c r="G133">
        <f>IF(deszcz4[[#This Row],[opady ]]=0,0.01*(D133-E133),0)</f>
        <v>18081.75574198347</v>
      </c>
      <c r="H133">
        <f t="shared" si="13"/>
        <v>1790093.8184563634</v>
      </c>
      <c r="I133">
        <f t="shared" si="14"/>
        <v>0</v>
      </c>
      <c r="J133">
        <f t="shared" si="15"/>
        <v>1790093.8184563634</v>
      </c>
      <c r="K133">
        <f t="shared" si="16"/>
        <v>0</v>
      </c>
      <c r="L133">
        <f t="shared" si="12"/>
        <v>0</v>
      </c>
    </row>
    <row r="134" spans="1:12" x14ac:dyDescent="0.25">
      <c r="A134" s="1">
        <v>41892</v>
      </c>
      <c r="B134">
        <v>0</v>
      </c>
      <c r="C134">
        <f>IF(WEEKDAY(deszcz4[[#This Row],[data]],2)=6,1,0)</f>
        <v>0</v>
      </c>
      <c r="D134">
        <f t="shared" si="17"/>
        <v>1790093.8184563634</v>
      </c>
      <c r="E134">
        <f>IF(deszcz4[[#This Row],[opady ]]=0,50000*2,0)</f>
        <v>100000</v>
      </c>
      <c r="F134">
        <f>IF(deszcz4[[#This Row],[opady ]],0.03*D134,0)</f>
        <v>0</v>
      </c>
      <c r="G134">
        <f>IF(deszcz4[[#This Row],[opady ]]=0,0.01*(D134-E134),0)</f>
        <v>16900.938184563634</v>
      </c>
      <c r="H134">
        <f t="shared" si="13"/>
        <v>1673192.8802717999</v>
      </c>
      <c r="I134">
        <f t="shared" si="14"/>
        <v>0</v>
      </c>
      <c r="J134">
        <f t="shared" si="15"/>
        <v>1673192.8802717999</v>
      </c>
      <c r="K134">
        <f t="shared" si="16"/>
        <v>0</v>
      </c>
      <c r="L134">
        <f t="shared" si="12"/>
        <v>0</v>
      </c>
    </row>
    <row r="135" spans="1:12" x14ac:dyDescent="0.25">
      <c r="A135" s="1">
        <v>41893</v>
      </c>
      <c r="B135">
        <v>0</v>
      </c>
      <c r="C135">
        <f>IF(WEEKDAY(deszcz4[[#This Row],[data]],2)=6,1,0)</f>
        <v>0</v>
      </c>
      <c r="D135">
        <f t="shared" si="17"/>
        <v>1673192.8802717999</v>
      </c>
      <c r="E135">
        <f>IF(deszcz4[[#This Row],[opady ]]=0,50000*2,0)</f>
        <v>100000</v>
      </c>
      <c r="F135">
        <f>IF(deszcz4[[#This Row],[opady ]],0.03*D135,0)</f>
        <v>0</v>
      </c>
      <c r="G135">
        <f>IF(deszcz4[[#This Row],[opady ]]=0,0.01*(D135-E135),0)</f>
        <v>15731.928802717999</v>
      </c>
      <c r="H135">
        <f t="shared" si="13"/>
        <v>1557460.9514690819</v>
      </c>
      <c r="I135">
        <f t="shared" si="14"/>
        <v>0</v>
      </c>
      <c r="J135">
        <f t="shared" si="15"/>
        <v>1557460.9514690819</v>
      </c>
      <c r="K135">
        <f t="shared" si="16"/>
        <v>0</v>
      </c>
      <c r="L135">
        <f t="shared" si="12"/>
        <v>0</v>
      </c>
    </row>
    <row r="136" spans="1:12" x14ac:dyDescent="0.25">
      <c r="A136" s="1">
        <v>41894</v>
      </c>
      <c r="B136">
        <v>0</v>
      </c>
      <c r="C136">
        <f>IF(WEEKDAY(deszcz4[[#This Row],[data]],2)=6,1,0)</f>
        <v>0</v>
      </c>
      <c r="D136">
        <f t="shared" si="17"/>
        <v>1557460.9514690819</v>
      </c>
      <c r="E136">
        <f>IF(deszcz4[[#This Row],[opady ]]=0,50000*2,0)</f>
        <v>100000</v>
      </c>
      <c r="F136">
        <f>IF(deszcz4[[#This Row],[opady ]],0.03*D136,0)</f>
        <v>0</v>
      </c>
      <c r="G136">
        <f>IF(deszcz4[[#This Row],[opady ]]=0,0.01*(D136-E136),0)</f>
        <v>14574.609514690819</v>
      </c>
      <c r="H136">
        <f t="shared" si="13"/>
        <v>1442886.341954391</v>
      </c>
      <c r="I136">
        <f t="shared" si="14"/>
        <v>0</v>
      </c>
      <c r="J136">
        <f t="shared" si="15"/>
        <v>1442886.341954391</v>
      </c>
      <c r="K136">
        <f t="shared" si="16"/>
        <v>0</v>
      </c>
      <c r="L136">
        <f t="shared" si="12"/>
        <v>0</v>
      </c>
    </row>
    <row r="137" spans="1:12" x14ac:dyDescent="0.25">
      <c r="A137" s="1">
        <v>41895</v>
      </c>
      <c r="B137">
        <v>0</v>
      </c>
      <c r="C137">
        <f>IF(WEEKDAY(deszcz4[[#This Row],[data]],2)=6,1,0)</f>
        <v>1</v>
      </c>
      <c r="D137">
        <f t="shared" si="17"/>
        <v>1442886.341954391</v>
      </c>
      <c r="E137">
        <f>IF(deszcz4[[#This Row],[opady ]]=0,50000*2,0)</f>
        <v>100000</v>
      </c>
      <c r="F137">
        <f>IF(deszcz4[[#This Row],[opady ]],0.03*D137,0)</f>
        <v>0</v>
      </c>
      <c r="G137">
        <f>IF(deszcz4[[#This Row],[opady ]]=0,0.01*(D137-E137),0)</f>
        <v>13428.86341954391</v>
      </c>
      <c r="H137">
        <f t="shared" si="13"/>
        <v>1329457.478534847</v>
      </c>
      <c r="I137">
        <f t="shared" si="14"/>
        <v>500000</v>
      </c>
      <c r="J137">
        <f t="shared" si="15"/>
        <v>1829457.478534847</v>
      </c>
      <c r="K137">
        <f t="shared" si="16"/>
        <v>0</v>
      </c>
      <c r="L137">
        <f t="shared" si="12"/>
        <v>0</v>
      </c>
    </row>
    <row r="138" spans="1:12" x14ac:dyDescent="0.25">
      <c r="A138" s="1">
        <v>41896</v>
      </c>
      <c r="B138">
        <v>0</v>
      </c>
      <c r="C138">
        <f>IF(WEEKDAY(deszcz4[[#This Row],[data]],2)=6,1,0)</f>
        <v>0</v>
      </c>
      <c r="D138">
        <f t="shared" si="17"/>
        <v>1829457.478534847</v>
      </c>
      <c r="E138">
        <f>IF(deszcz4[[#This Row],[opady ]]=0,50000*2,0)</f>
        <v>100000</v>
      </c>
      <c r="F138">
        <f>IF(deszcz4[[#This Row],[opady ]],0.03*D138,0)</f>
        <v>0</v>
      </c>
      <c r="G138">
        <f>IF(deszcz4[[#This Row],[opady ]]=0,0.01*(D138-E138),0)</f>
        <v>17294.574785348472</v>
      </c>
      <c r="H138">
        <f t="shared" si="13"/>
        <v>1712162.9037494985</v>
      </c>
      <c r="I138">
        <f t="shared" si="14"/>
        <v>0</v>
      </c>
      <c r="J138">
        <f t="shared" si="15"/>
        <v>1712162.9037494985</v>
      </c>
      <c r="K138">
        <f t="shared" si="16"/>
        <v>0</v>
      </c>
      <c r="L138">
        <f t="shared" si="12"/>
        <v>0</v>
      </c>
    </row>
    <row r="139" spans="1:12" x14ac:dyDescent="0.25">
      <c r="A139" s="1">
        <v>41897</v>
      </c>
      <c r="B139">
        <v>1</v>
      </c>
      <c r="C139">
        <f>IF(WEEKDAY(deszcz4[[#This Row],[data]],2)=6,1,0)</f>
        <v>0</v>
      </c>
      <c r="D139">
        <f t="shared" si="17"/>
        <v>1712162.9037494985</v>
      </c>
      <c r="E139">
        <f>IF(deszcz4[[#This Row],[opady ]]=0,50000*2,0)</f>
        <v>0</v>
      </c>
      <c r="F139">
        <f>IF(deszcz4[[#This Row],[opady ]],0.03*D139,0)</f>
        <v>51364.887112484954</v>
      </c>
      <c r="G139">
        <f>IF(deszcz4[[#This Row],[opady ]]=0,0.01*(D139-E139),0)</f>
        <v>0</v>
      </c>
      <c r="H139">
        <f t="shared" si="13"/>
        <v>1763527.7908619836</v>
      </c>
      <c r="I139">
        <f t="shared" si="14"/>
        <v>0</v>
      </c>
      <c r="J139">
        <f t="shared" si="15"/>
        <v>1763527.7908619836</v>
      </c>
      <c r="K139">
        <f t="shared" si="16"/>
        <v>0</v>
      </c>
      <c r="L139">
        <f t="shared" ref="L139:L144" si="18">IF(K139,(D139-E139+F139-G139)-2500000,0)</f>
        <v>0</v>
      </c>
    </row>
    <row r="140" spans="1:12" x14ac:dyDescent="0.25">
      <c r="A140" s="1">
        <v>41898</v>
      </c>
      <c r="B140">
        <v>0</v>
      </c>
      <c r="C140">
        <f>IF(WEEKDAY(deszcz4[[#This Row],[data]],2)=6,1,0)</f>
        <v>0</v>
      </c>
      <c r="D140">
        <f t="shared" si="17"/>
        <v>1763527.7908619836</v>
      </c>
      <c r="E140">
        <f>IF(deszcz4[[#This Row],[opady ]]=0,50000*2,0)</f>
        <v>100000</v>
      </c>
      <c r="F140">
        <f>IF(deszcz4[[#This Row],[opady ]],0.03*D140,0)</f>
        <v>0</v>
      </c>
      <c r="G140">
        <f>IF(deszcz4[[#This Row],[opady ]]=0,0.01*(D140-E140),0)</f>
        <v>16635.277908619835</v>
      </c>
      <c r="H140">
        <f t="shared" si="13"/>
        <v>1646892.5129533638</v>
      </c>
      <c r="I140">
        <f t="shared" si="14"/>
        <v>0</v>
      </c>
      <c r="J140">
        <f t="shared" si="15"/>
        <v>1646892.5129533638</v>
      </c>
      <c r="K140">
        <f t="shared" si="16"/>
        <v>0</v>
      </c>
      <c r="L140">
        <f t="shared" si="18"/>
        <v>0</v>
      </c>
    </row>
    <row r="141" spans="1:12" x14ac:dyDescent="0.25">
      <c r="A141" s="1">
        <v>41899</v>
      </c>
      <c r="B141">
        <v>0</v>
      </c>
      <c r="C141">
        <f>IF(WEEKDAY(deszcz4[[#This Row],[data]],2)=6,1,0)</f>
        <v>0</v>
      </c>
      <c r="D141">
        <f t="shared" si="17"/>
        <v>1646892.5129533638</v>
      </c>
      <c r="E141">
        <f>IF(deszcz4[[#This Row],[opady ]]=0,50000*2,0)</f>
        <v>100000</v>
      </c>
      <c r="F141">
        <f>IF(deszcz4[[#This Row],[opady ]],0.03*D141,0)</f>
        <v>0</v>
      </c>
      <c r="G141">
        <f>IF(deszcz4[[#This Row],[opady ]]=0,0.01*(D141-E141),0)</f>
        <v>15468.925129533638</v>
      </c>
      <c r="H141">
        <f t="shared" si="13"/>
        <v>1531423.5878238301</v>
      </c>
      <c r="I141">
        <f t="shared" si="14"/>
        <v>0</v>
      </c>
      <c r="J141">
        <f t="shared" si="15"/>
        <v>1531423.5878238301</v>
      </c>
      <c r="K141">
        <f t="shared" si="16"/>
        <v>0</v>
      </c>
      <c r="L141">
        <f t="shared" si="18"/>
        <v>0</v>
      </c>
    </row>
    <row r="142" spans="1:12" x14ac:dyDescent="0.25">
      <c r="A142" s="1">
        <v>41900</v>
      </c>
      <c r="B142">
        <v>0</v>
      </c>
      <c r="C142">
        <f>IF(WEEKDAY(deszcz4[[#This Row],[data]],2)=6,1,0)</f>
        <v>0</v>
      </c>
      <c r="D142">
        <f t="shared" si="17"/>
        <v>1531423.5878238301</v>
      </c>
      <c r="E142">
        <f>IF(deszcz4[[#This Row],[opady ]]=0,50000*2,0)</f>
        <v>100000</v>
      </c>
      <c r="F142">
        <f>IF(deszcz4[[#This Row],[opady ]],0.03*D142,0)</f>
        <v>0</v>
      </c>
      <c r="G142">
        <f>IF(deszcz4[[#This Row],[opady ]]=0,0.01*(D142-E142),0)</f>
        <v>14314.235878238302</v>
      </c>
      <c r="H142">
        <f t="shared" si="13"/>
        <v>1417109.3519455919</v>
      </c>
      <c r="I142">
        <f t="shared" si="14"/>
        <v>0</v>
      </c>
      <c r="J142">
        <f t="shared" si="15"/>
        <v>1417109.3519455919</v>
      </c>
      <c r="K142">
        <f t="shared" si="16"/>
        <v>0</v>
      </c>
      <c r="L142">
        <f t="shared" si="18"/>
        <v>0</v>
      </c>
    </row>
    <row r="143" spans="1:12" x14ac:dyDescent="0.25">
      <c r="A143" s="1">
        <v>41901</v>
      </c>
      <c r="B143">
        <v>0</v>
      </c>
      <c r="C143">
        <f>IF(WEEKDAY(deszcz4[[#This Row],[data]],2)=6,1,0)</f>
        <v>0</v>
      </c>
      <c r="D143">
        <f t="shared" si="17"/>
        <v>1417109.3519455919</v>
      </c>
      <c r="E143">
        <f>IF(deszcz4[[#This Row],[opady ]]=0,50000*2,0)</f>
        <v>100000</v>
      </c>
      <c r="F143">
        <f>IF(deszcz4[[#This Row],[opady ]],0.03*D143,0)</f>
        <v>0</v>
      </c>
      <c r="G143">
        <f>IF(deszcz4[[#This Row],[opady ]]=0,0.01*(D143-E143),0)</f>
        <v>13171.093519455919</v>
      </c>
      <c r="H143">
        <f t="shared" si="13"/>
        <v>1303938.2584261359</v>
      </c>
      <c r="I143">
        <f t="shared" si="14"/>
        <v>0</v>
      </c>
      <c r="J143">
        <f t="shared" si="15"/>
        <v>1303938.2584261359</v>
      </c>
      <c r="K143">
        <f t="shared" si="16"/>
        <v>0</v>
      </c>
      <c r="L143">
        <f t="shared" si="18"/>
        <v>0</v>
      </c>
    </row>
    <row r="144" spans="1:12" s="2" customFormat="1" x14ac:dyDescent="0.25">
      <c r="A144" s="3">
        <v>41902</v>
      </c>
      <c r="B144" s="2">
        <v>0</v>
      </c>
      <c r="C144" s="2">
        <f>IF(WEEKDAY(deszcz4[[#This Row],[data]],2)=6,1,0)</f>
        <v>1</v>
      </c>
      <c r="D144" s="2">
        <f t="shared" si="17"/>
        <v>1303938.2584261359</v>
      </c>
      <c r="E144" s="2">
        <f>IF(deszcz4[[#This Row],[opady ]]=0,50000*2,0)</f>
        <v>100000</v>
      </c>
      <c r="F144" s="2">
        <f>IF(deszcz4[[#This Row],[opady ]],0.03*D144,0)</f>
        <v>0</v>
      </c>
      <c r="G144" s="2">
        <f>IF(deszcz4[[#This Row],[opady ]]=0,0.01*(D144-E144),0)</f>
        <v>12039.382584261359</v>
      </c>
      <c r="H144" s="2">
        <f t="shared" si="13"/>
        <v>1191898.8758418746</v>
      </c>
      <c r="I144" s="2">
        <f t="shared" si="14"/>
        <v>500000</v>
      </c>
      <c r="J144" s="2">
        <f t="shared" si="15"/>
        <v>1691898.8758418746</v>
      </c>
      <c r="K144" s="2">
        <f t="shared" si="16"/>
        <v>0</v>
      </c>
      <c r="L144">
        <f t="shared" si="18"/>
        <v>0</v>
      </c>
    </row>
    <row r="145" spans="1:11" x14ac:dyDescent="0.25">
      <c r="A145" s="1">
        <v>41903</v>
      </c>
      <c r="B145">
        <v>0</v>
      </c>
      <c r="C145">
        <f>IF(WEEKDAY(deszcz4[[#This Row],[data]],2)=6,1,0)</f>
        <v>0</v>
      </c>
      <c r="D145">
        <f t="shared" si="17"/>
        <v>1691898.8758418746</v>
      </c>
      <c r="E145">
        <f>IF(deszcz4[[#This Row],[opady ]]=0,50000*2,0)</f>
        <v>100000</v>
      </c>
      <c r="F145">
        <f>IF(deszcz4[[#This Row],[opady ]],0.03*D145,0)</f>
        <v>0</v>
      </c>
      <c r="G145">
        <f>IF(deszcz4[[#This Row],[opady ]]=0,0.01*(D145-E145),0)</f>
        <v>15918.988758418747</v>
      </c>
      <c r="H145">
        <f t="shared" si="13"/>
        <v>1575979.8870834559</v>
      </c>
      <c r="I145">
        <f t="shared" si="14"/>
        <v>0</v>
      </c>
      <c r="J145">
        <f t="shared" si="15"/>
        <v>1575979.8870834559</v>
      </c>
      <c r="K145">
        <f t="shared" si="16"/>
        <v>0</v>
      </c>
    </row>
    <row r="146" spans="1:11" x14ac:dyDescent="0.25">
      <c r="A146" s="1">
        <v>41904</v>
      </c>
      <c r="B146">
        <v>0</v>
      </c>
      <c r="C146">
        <f>IF(WEEKDAY(deszcz4[[#This Row],[data]],2)=6,1,0)</f>
        <v>0</v>
      </c>
      <c r="D146">
        <f t="shared" si="17"/>
        <v>1575979.8870834559</v>
      </c>
      <c r="E146">
        <f>IF(deszcz4[[#This Row],[opady ]]=0,50000*2,0)</f>
        <v>100000</v>
      </c>
      <c r="F146">
        <f>IF(deszcz4[[#This Row],[opady ]],0.03*D146,0)</f>
        <v>0</v>
      </c>
      <c r="G146">
        <f>IF(deszcz4[[#This Row],[opady ]]=0,0.01*(D146-E146),0)</f>
        <v>14759.79887083456</v>
      </c>
      <c r="H146">
        <f t="shared" si="13"/>
        <v>1461220.0882126214</v>
      </c>
      <c r="I146">
        <f t="shared" si="14"/>
        <v>0</v>
      </c>
      <c r="J146">
        <f t="shared" si="15"/>
        <v>1461220.0882126214</v>
      </c>
      <c r="K146">
        <f t="shared" si="16"/>
        <v>0</v>
      </c>
    </row>
    <row r="147" spans="1:11" x14ac:dyDescent="0.25">
      <c r="A147" s="1">
        <v>41905</v>
      </c>
      <c r="B147">
        <v>1</v>
      </c>
      <c r="C147">
        <f>IF(WEEKDAY(deszcz4[[#This Row],[data]],2)=6,1,0)</f>
        <v>0</v>
      </c>
      <c r="D147">
        <f t="shared" si="17"/>
        <v>1461220.0882126214</v>
      </c>
      <c r="E147">
        <f>IF(deszcz4[[#This Row],[opady ]]=0,50000*2,0)</f>
        <v>0</v>
      </c>
      <c r="F147">
        <f>IF(deszcz4[[#This Row],[opady ]],0.03*D147,0)</f>
        <v>43836.60264637864</v>
      </c>
      <c r="G147">
        <f>IF(deszcz4[[#This Row],[opady ]]=0,0.01*(D147-E147),0)</f>
        <v>0</v>
      </c>
      <c r="H147">
        <f t="shared" si="13"/>
        <v>1505056.690859</v>
      </c>
      <c r="I147">
        <f t="shared" si="14"/>
        <v>0</v>
      </c>
      <c r="J147">
        <f t="shared" si="15"/>
        <v>1505056.690859</v>
      </c>
      <c r="K147">
        <f t="shared" si="16"/>
        <v>0</v>
      </c>
    </row>
    <row r="148" spans="1:11" x14ac:dyDescent="0.25">
      <c r="A148" s="1">
        <v>41906</v>
      </c>
      <c r="B148">
        <v>0</v>
      </c>
      <c r="C148">
        <f>IF(WEEKDAY(deszcz4[[#This Row],[data]],2)=6,1,0)</f>
        <v>0</v>
      </c>
      <c r="D148">
        <f t="shared" si="17"/>
        <v>1505056.690859</v>
      </c>
      <c r="E148">
        <f>IF(deszcz4[[#This Row],[opady ]]=0,50000*2,0)</f>
        <v>100000</v>
      </c>
      <c r="F148">
        <f>IF(deszcz4[[#This Row],[opady ]],0.03*D148,0)</f>
        <v>0</v>
      </c>
      <c r="G148">
        <f>IF(deszcz4[[#This Row],[opady ]]=0,0.01*(D148-E148),0)</f>
        <v>14050.566908590001</v>
      </c>
      <c r="H148">
        <f t="shared" si="13"/>
        <v>1391006.1239504099</v>
      </c>
      <c r="I148">
        <f t="shared" si="14"/>
        <v>0</v>
      </c>
      <c r="J148">
        <f t="shared" si="15"/>
        <v>1391006.1239504099</v>
      </c>
      <c r="K148">
        <f t="shared" si="16"/>
        <v>0</v>
      </c>
    </row>
    <row r="149" spans="1:11" x14ac:dyDescent="0.25">
      <c r="A149" s="1">
        <v>41907</v>
      </c>
      <c r="B149">
        <v>1</v>
      </c>
      <c r="C149">
        <f>IF(WEEKDAY(deszcz4[[#This Row],[data]],2)=6,1,0)</f>
        <v>0</v>
      </c>
      <c r="D149">
        <f t="shared" si="17"/>
        <v>1391006.1239504099</v>
      </c>
      <c r="E149">
        <f>IF(deszcz4[[#This Row],[opady ]]=0,50000*2,0)</f>
        <v>0</v>
      </c>
      <c r="F149">
        <f>IF(deszcz4[[#This Row],[opady ]],0.03*D149,0)</f>
        <v>41730.183718512293</v>
      </c>
      <c r="G149">
        <f>IF(deszcz4[[#This Row],[opady ]]=0,0.01*(D149-E149),0)</f>
        <v>0</v>
      </c>
      <c r="H149">
        <f t="shared" si="13"/>
        <v>1432736.3076689222</v>
      </c>
      <c r="I149">
        <f t="shared" si="14"/>
        <v>0</v>
      </c>
      <c r="J149">
        <f t="shared" si="15"/>
        <v>1432736.3076689222</v>
      </c>
      <c r="K149">
        <f t="shared" si="16"/>
        <v>0</v>
      </c>
    </row>
    <row r="150" spans="1:11" x14ac:dyDescent="0.25">
      <c r="A150" s="1">
        <v>41908</v>
      </c>
      <c r="B150">
        <v>0</v>
      </c>
      <c r="C150">
        <f>IF(WEEKDAY(deszcz4[[#This Row],[data]],2)=6,1,0)</f>
        <v>0</v>
      </c>
      <c r="D150">
        <f t="shared" si="17"/>
        <v>1432736.3076689222</v>
      </c>
      <c r="E150">
        <f>IF(deszcz4[[#This Row],[opady ]]=0,50000*2,0)</f>
        <v>100000</v>
      </c>
      <c r="F150">
        <f>IF(deszcz4[[#This Row],[opady ]],0.03*D150,0)</f>
        <v>0</v>
      </c>
      <c r="G150">
        <f>IF(deszcz4[[#This Row],[opady ]]=0,0.01*(D150-E150),0)</f>
        <v>13327.363076689222</v>
      </c>
      <c r="H150">
        <f t="shared" si="13"/>
        <v>1319408.944592233</v>
      </c>
      <c r="I150">
        <f t="shared" si="14"/>
        <v>0</v>
      </c>
      <c r="J150">
        <f t="shared" si="15"/>
        <v>1319408.944592233</v>
      </c>
      <c r="K150">
        <f t="shared" si="16"/>
        <v>0</v>
      </c>
    </row>
    <row r="151" spans="1:11" x14ac:dyDescent="0.25">
      <c r="A151" s="1">
        <v>41909</v>
      </c>
      <c r="B151">
        <v>0</v>
      </c>
      <c r="C151">
        <f>IF(WEEKDAY(deszcz4[[#This Row],[data]],2)=6,1,0)</f>
        <v>1</v>
      </c>
      <c r="D151">
        <f t="shared" si="17"/>
        <v>1319408.944592233</v>
      </c>
      <c r="E151">
        <f>IF(deszcz4[[#This Row],[opady ]]=0,50000*2,0)</f>
        <v>100000</v>
      </c>
      <c r="F151">
        <f>IF(deszcz4[[#This Row],[opady ]],0.03*D151,0)</f>
        <v>0</v>
      </c>
      <c r="G151">
        <f>IF(deszcz4[[#This Row],[opady ]]=0,0.01*(D151-E151),0)</f>
        <v>12194.089445922331</v>
      </c>
      <c r="H151">
        <f t="shared" si="13"/>
        <v>1207214.8551463108</v>
      </c>
      <c r="I151">
        <f t="shared" si="14"/>
        <v>500000</v>
      </c>
      <c r="J151">
        <f t="shared" si="15"/>
        <v>1707214.8551463108</v>
      </c>
      <c r="K151">
        <f t="shared" si="16"/>
        <v>0</v>
      </c>
    </row>
    <row r="152" spans="1:11" x14ac:dyDescent="0.25">
      <c r="A152" s="1">
        <v>41910</v>
      </c>
      <c r="B152">
        <v>0</v>
      </c>
      <c r="C152">
        <f>IF(WEEKDAY(deszcz4[[#This Row],[data]],2)=6,1,0)</f>
        <v>0</v>
      </c>
      <c r="D152">
        <f t="shared" si="17"/>
        <v>1707214.8551463108</v>
      </c>
      <c r="E152">
        <f>IF(deszcz4[[#This Row],[opady ]]=0,50000*2,0)</f>
        <v>100000</v>
      </c>
      <c r="F152">
        <f>IF(deszcz4[[#This Row],[opady ]],0.03*D152,0)</f>
        <v>0</v>
      </c>
      <c r="G152">
        <f>IF(deszcz4[[#This Row],[opady ]]=0,0.01*(D152-E152),0)</f>
        <v>16072.148551463108</v>
      </c>
      <c r="H152">
        <f t="shared" si="13"/>
        <v>1591142.7065948476</v>
      </c>
      <c r="I152">
        <f t="shared" si="14"/>
        <v>0</v>
      </c>
      <c r="J152">
        <f t="shared" si="15"/>
        <v>1591142.7065948476</v>
      </c>
      <c r="K152">
        <f t="shared" si="16"/>
        <v>0</v>
      </c>
    </row>
    <row r="153" spans="1:11" x14ac:dyDescent="0.25">
      <c r="A153" s="1">
        <v>41911</v>
      </c>
      <c r="B153">
        <v>1</v>
      </c>
      <c r="C153">
        <f>IF(WEEKDAY(deszcz4[[#This Row],[data]],2)=6,1,0)</f>
        <v>0</v>
      </c>
      <c r="D153">
        <f t="shared" si="17"/>
        <v>1591142.7065948476</v>
      </c>
      <c r="E153">
        <f>IF(deszcz4[[#This Row],[opady ]]=0,50000*2,0)</f>
        <v>0</v>
      </c>
      <c r="F153">
        <f>IF(deszcz4[[#This Row],[opady ]],0.03*D153,0)</f>
        <v>47734.281197845427</v>
      </c>
      <c r="G153">
        <f>IF(deszcz4[[#This Row],[opady ]]=0,0.01*(D153-E153),0)</f>
        <v>0</v>
      </c>
      <c r="H153">
        <f t="shared" si="13"/>
        <v>1638876.9877926931</v>
      </c>
      <c r="I153">
        <f t="shared" si="14"/>
        <v>0</v>
      </c>
      <c r="J153">
        <f t="shared" si="15"/>
        <v>1638876.9877926931</v>
      </c>
      <c r="K153">
        <f t="shared" si="16"/>
        <v>0</v>
      </c>
    </row>
    <row r="154" spans="1:11" x14ac:dyDescent="0.25">
      <c r="A154" s="1">
        <v>41912</v>
      </c>
      <c r="B154">
        <v>1</v>
      </c>
      <c r="C154">
        <f>IF(WEEKDAY(deszcz4[[#This Row],[data]],2)=6,1,0)</f>
        <v>0</v>
      </c>
      <c r="D154">
        <f t="shared" si="17"/>
        <v>1638876.9877926931</v>
      </c>
      <c r="E154">
        <f>IF(deszcz4[[#This Row],[opady ]]=0,50000*2,0)</f>
        <v>0</v>
      </c>
      <c r="F154">
        <f>IF(deszcz4[[#This Row],[opady ]],0.03*D154,0)</f>
        <v>49166.309633780787</v>
      </c>
      <c r="G154">
        <f>IF(deszcz4[[#This Row],[opady ]]=0,0.01*(D154-E154),0)</f>
        <v>0</v>
      </c>
      <c r="H154">
        <f t="shared" si="13"/>
        <v>1688043.2974264738</v>
      </c>
      <c r="I154">
        <f t="shared" si="14"/>
        <v>0</v>
      </c>
      <c r="J154">
        <f t="shared" si="15"/>
        <v>1688043.2974264738</v>
      </c>
      <c r="K154">
        <f t="shared" si="16"/>
        <v>0</v>
      </c>
    </row>
  </sheetData>
  <conditionalFormatting sqref="D1:D1048576">
    <cfRule type="top10" dxfId="0" priority="1" bottom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D 1 J W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A P U l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J W W D E C 8 L l t A Q A A 0 Q U A A B M A H A B G b 3 J t d W x h c y 9 T Z W N 0 a W 9 u M S 5 t I K I Y A C i g F A A A A A A A A A A A A A A A A A A A A A A A A A A A A O 2 R s U 4 C Q R C G a 0 l 4 h 8 n a H M l 5 E R Q L z R U E N F p I V L C R s 1 h v R 1 y 4 3 b n s 7 q k H o e G V q E z s D O / l G o h S W F i r 2 + z M b P a f + e e z m D p J G n q r u 3 5 U r V Q r 9 o E b F C D Q T t I J x J C h q 1 b A n + W L e V u I 5 Z x 8 s W 0 f o w 6 l h U L t g h O Z Y d Q m 7 X x i A 9 Y + T K 4 t G p u M u B 5 S 0 k E 7 d p Q n 5 6 3 + 9 V U L z r o n i e K u M G M p k 8 Z u v b k D i o / A O m 5 4 I r j G Z N U 5 c s + O 1 c J B B z O p p E M T s y 0 W Q p u y Q m k b N 0 I 4 1 i k J q Y d x v d H c D e G y I I c 9 V 2 Y Y f 4 V R l z T e 1 s K V g 2 3 W 5 c P l / G 3 x N J Z A k J N 4 K p e v d k K 6 V D 6 b S F I S m b f X 5 3 f + 7 4 U h 5 Y V O k Q t v J / j 0 H 8 J g / d T K s l 7 K M 2 5 s 7 E y x 2 e j G K 2 m / U w J X 5 l + S f c O 1 v S e j V j 7 6 Z Y 4 2 + N l Y 4 X T K B H f c L 8 F L I v g Y Z y F M G e V c l O D L Z 9 o d 7 E c f m r N Z r V q R + v t h N i l v s z X n o F F j / 7 D / C u y 9 f 9 i / E v Y 7 U E s B A i 0 A F A A C A A g A D 1 J W W F h F 9 V S j A A A A 9 g A A A B I A A A A A A A A A A A A A A A A A A A A A A E N v b m Z p Z y 9 Q Y W N r Y W d l L n h t b F B L A Q I t A B Q A A g A I A A 9 S V l g P y u m r p A A A A O k A A A A T A A A A A A A A A A A A A A A A A O 8 A A A B b Q 2 9 u d G V u d F 9 U e X B l c 1 0 u e G 1 s U E s B A i 0 A F A A C A A g A D 1 J W W D E C 8 L l t A Q A A 0 Q U A A B M A A A A A A A A A A A A A A A A A 4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g A A A A A A A C 4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R l c 3 p j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D g 6 N T I 6 N T c u O D M 3 O D c z M 1 o i I C 8 + P E V u d H J 5 I F R 5 c G U 9 I k Z p b G x D b 2 x 1 b W 5 U e X B l c y I g V m F s d W U 9 I n N D U U 0 9 I i A v P j x F b n R y e S B U e X B l P S J G a W x s Q 2 9 s d W 1 u T m F t Z X M i I F Z h b H V l P S J z W y Z x d W 9 0 O 2 R h d G E m c X V v d D s s J n F 1 b 3 Q 7 b 3 B h Z H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N 6 Y 3 o v Q X V 0 b 1 J l b W 9 2 Z W R D b 2 x 1 b W 5 z M S 5 7 Z G F 0 Y S w w f S Z x d W 9 0 O y w m c X V v d D t T Z W N 0 a W 9 u M S 9 k Z X N 6 Y 3 o v Q X V 0 b 1 J l b W 9 2 Z W R D b 2 x 1 b W 5 z M S 5 7 b 3 B h Z H k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6 Y 3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w O D o 1 M j o 1 N y 4 4 M z c 4 N z M z W i I g L z 4 8 R W 5 0 c n k g V H l w Z T 0 i R m l s b E N v b H V t b l R 5 c G V z I i B W Y W x 1 Z T 0 i c 0 N R T T 0 i I C 8 + P E V u d H J 5 I F R 5 c G U 9 I k Z p b G x D b 2 x 1 b W 5 O Y W 1 l c y I g V m F s d W U 9 I n N b J n F 1 b 3 Q 7 Z G F 0 Y S Z x d W 9 0 O y w m c X V v d D t v c G F k e S A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6 Y 3 o v Q X V 0 b 1 J l b W 9 2 Z W R D b 2 x 1 b W 5 z M S 5 7 Z G F 0 Y S w w f S Z x d W 9 0 O y w m c X V v d D t T Z W N 0 a W 9 u M S 9 k Z X N 6 Y 3 o v Q X V 0 b 1 J l b W 9 2 Z W R D b 2 x 1 b W 5 z M S 5 7 b 3 B h Z H k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X N 6 Y 3 o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3 p j e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A 4 O j U y O j U 3 L j g z N z g 3 M z N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3 p j e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t 9 e r p H / R N h G / 7 9 K s d 7 M Y A A A A A A g A A A A A A E G Y A A A A B A A A g A A A A T A b E 5 F s D a U b p f f N 7 + d 4 1 x T V I o F a p s M 7 N z X 7 S m 0 A L / K M A A A A A D o A A A A A C A A A g A A A A A C 4 f t e d u w o d r t I N p s S l p u u 4 Y H o r I v d b l R a T o A 6 t G e W d Q A A A A q I C F m b y f + S m / D B G c g G R K J B G + k Z / 9 7 a V U V k i J e x I k + j d S t + 8 y b E r u 5 p 2 / w m L + w C 6 Z 5 Q l t R Q j t n 1 m u v n 7 U S i e H D B G / l p C U r P b B o O U T V L 1 e Y Q F A A A A A 4 h + H b A O p R 1 t 6 o K J O / Z j T O t G A X w l O x e w G x F y i v 6 J a I p p 2 o 2 X 0 q 4 s h / o Y H U u v m 2 1 l i G L 6 C F H / j 7 4 o Z a 2 J r K V y 2 k A = = < / D a t a M a s h u p > 
</file>

<file path=customXml/itemProps1.xml><?xml version="1.0" encoding="utf-8"?>
<ds:datastoreItem xmlns:ds="http://schemas.openxmlformats.org/officeDocument/2006/customXml" ds:itemID="{8EC5E002-CC12-4F06-B9E6-B4C58B8D53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deszcz</vt:lpstr>
      <vt:lpstr>z4</vt:lpstr>
      <vt:lpstr>z1z2z3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2024-02-22T09:26:42Z</dcterms:modified>
</cp:coreProperties>
</file>