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abathome\"/>
    </mc:Choice>
  </mc:AlternateContent>
  <xr:revisionPtr revIDLastSave="0" documentId="13_ncr:1_{7F9E7742-8B08-49D2-AC80-A043C148AE21}" xr6:coauthVersionLast="47" xr6:coauthVersionMax="47" xr10:uidLastSave="{00000000-0000-0000-0000-000000000000}"/>
  <bookViews>
    <workbookView xWindow="-110" yWindow="-110" windowWidth="38620" windowHeight="21100" xr2:uid="{484272E1-E576-481B-8D60-089BF6DF1FA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H6" i="1"/>
  <c r="E2" i="1"/>
  <c r="F2" i="1" s="1"/>
  <c r="H2" i="1"/>
  <c r="F17" i="1"/>
  <c r="F31" i="1"/>
  <c r="F22" i="1"/>
  <c r="E3" i="1"/>
  <c r="F3" i="1" s="1"/>
  <c r="E10" i="1"/>
  <c r="F10" i="1" s="1"/>
  <c r="E34" i="1"/>
  <c r="F34" i="1" s="1"/>
  <c r="E35" i="1"/>
  <c r="F35" i="1" s="1"/>
  <c r="E36" i="1"/>
  <c r="F36" i="1" s="1"/>
  <c r="E37" i="1"/>
  <c r="F37" i="1" s="1"/>
  <c r="E38" i="1"/>
  <c r="F38" i="1" s="1"/>
  <c r="E13" i="1"/>
  <c r="F13" i="1" s="1"/>
  <c r="E27" i="1"/>
  <c r="F27" i="1" s="1"/>
  <c r="E33" i="1"/>
  <c r="F33" i="1" s="1"/>
  <c r="E29" i="1"/>
  <c r="F29" i="1" s="1"/>
  <c r="E30" i="1"/>
  <c r="F30" i="1" s="1"/>
  <c r="E28" i="1"/>
  <c r="F28" i="1" s="1"/>
  <c r="E26" i="1"/>
  <c r="F26" i="1" s="1"/>
  <c r="E25" i="1"/>
  <c r="F25" i="1" s="1"/>
  <c r="E5" i="1"/>
  <c r="F5" i="1" s="1"/>
  <c r="E18" i="1"/>
  <c r="F18" i="1" s="1"/>
  <c r="E21" i="1"/>
  <c r="F21" i="1" s="1"/>
  <c r="E19" i="1"/>
  <c r="F19" i="1" s="1"/>
  <c r="E8" i="1"/>
  <c r="F8" i="1" s="1"/>
  <c r="E9" i="1"/>
  <c r="F9" i="1" s="1"/>
  <c r="E12" i="1"/>
  <c r="F12" i="1" s="1"/>
  <c r="E14" i="1"/>
  <c r="F14" i="1" s="1"/>
  <c r="E7" i="1"/>
  <c r="F7" i="1" s="1"/>
  <c r="E20" i="1"/>
  <c r="F20" i="1" s="1"/>
  <c r="E23" i="1"/>
  <c r="F23" i="1" s="1"/>
  <c r="E17" i="1"/>
  <c r="E31" i="1"/>
  <c r="E32" i="1"/>
  <c r="F32" i="1" s="1"/>
  <c r="E16" i="1"/>
  <c r="F16" i="1" s="1"/>
  <c r="E24" i="1"/>
  <c r="F24" i="1" s="1"/>
  <c r="E22" i="1"/>
  <c r="E4" i="1"/>
  <c r="F4" i="1" s="1"/>
  <c r="H22" i="1"/>
  <c r="D10" i="1"/>
  <c r="D15" i="1"/>
  <c r="E15" i="1" s="1"/>
  <c r="F15" i="1" s="1"/>
  <c r="D11" i="1"/>
  <c r="E11" i="1" s="1"/>
  <c r="F11" i="1" s="1"/>
  <c r="H24" i="1"/>
  <c r="H4" i="1"/>
  <c r="H3" i="1"/>
  <c r="H10" i="1"/>
  <c r="H34" i="1"/>
  <c r="H35" i="1"/>
  <c r="H36" i="1"/>
  <c r="H37" i="1"/>
  <c r="H38" i="1"/>
  <c r="H11" i="1"/>
  <c r="H13" i="1"/>
  <c r="H27" i="1"/>
  <c r="H33" i="1"/>
  <c r="H29" i="1"/>
  <c r="H30" i="1"/>
  <c r="H28" i="1"/>
  <c r="H26" i="1"/>
  <c r="H25" i="1"/>
  <c r="H5" i="1"/>
  <c r="H18" i="1"/>
  <c r="H21" i="1"/>
  <c r="H19" i="1"/>
  <c r="H8" i="1"/>
  <c r="H15" i="1"/>
  <c r="H9" i="1"/>
  <c r="H12" i="1"/>
  <c r="H14" i="1"/>
  <c r="H7" i="1"/>
  <c r="H20" i="1"/>
  <c r="H23" i="1"/>
  <c r="H17" i="1"/>
  <c r="H31" i="1"/>
  <c r="H32" i="1"/>
  <c r="H16" i="1"/>
</calcChain>
</file>

<file path=xl/sharedStrings.xml><?xml version="1.0" encoding="utf-8"?>
<sst xmlns="http://schemas.openxmlformats.org/spreadsheetml/2006/main" count="64" uniqueCount="52">
  <si>
    <t>Typ</t>
  </si>
  <si>
    <t>Menge</t>
  </si>
  <si>
    <t>Widerstand 100W, 22R</t>
  </si>
  <si>
    <t>Tastenkappe Rot</t>
  </si>
  <si>
    <t>Tastenkappe Grün</t>
  </si>
  <si>
    <t>Drehkappe gelb</t>
  </si>
  <si>
    <t>Tastenkappe blau</t>
  </si>
  <si>
    <t>Tastenkappe weiß</t>
  </si>
  <si>
    <t>JST 2pol gerade</t>
  </si>
  <si>
    <t>JST 4pol 90°</t>
  </si>
  <si>
    <t>JST 4pol gerade</t>
  </si>
  <si>
    <t>Buchsenleiste 5pol</t>
  </si>
  <si>
    <t>Buchsenleiste 6pol</t>
  </si>
  <si>
    <t>Buchsenleiste 8pol</t>
  </si>
  <si>
    <t>Fresnel-Linse</t>
  </si>
  <si>
    <t>Spacer 10mm</t>
  </si>
  <si>
    <t>Spacer 50mm</t>
  </si>
  <si>
    <t>RV09 10k</t>
  </si>
  <si>
    <t>Pfostenleiste 2reihigl 90°</t>
  </si>
  <si>
    <t>Lautsprecher 2415</t>
  </si>
  <si>
    <t>RJ11 Buchse</t>
  </si>
  <si>
    <t>TIP31C</t>
  </si>
  <si>
    <t>Winkel 10mm</t>
  </si>
  <si>
    <t>Schrauben M3x20</t>
  </si>
  <si>
    <t>Schrauben M3x6</t>
  </si>
  <si>
    <t>Muttern M3</t>
  </si>
  <si>
    <t>Isolatorplättchen</t>
  </si>
  <si>
    <t>Isolatorscheiben</t>
  </si>
  <si>
    <t>Verfügbar</t>
  </si>
  <si>
    <t>Benötigt</t>
  </si>
  <si>
    <t>Bestellt</t>
  </si>
  <si>
    <t>GL5516</t>
  </si>
  <si>
    <t>Bestellung bezahlt</t>
  </si>
  <si>
    <t>ok mit alter ID</t>
  </si>
  <si>
    <t>ok</t>
  </si>
  <si>
    <t>11.04.2022</t>
  </si>
  <si>
    <t>Spacer 6mm</t>
  </si>
  <si>
    <t>Schiebeschalter SS12D00</t>
  </si>
  <si>
    <t>Losgröße</t>
  </si>
  <si>
    <t>Kosten</t>
  </si>
  <si>
    <t>Bestellmenge</t>
  </si>
  <si>
    <t>Bestellkosten</t>
  </si>
  <si>
    <t>Kalkulatorische Kosten pro Stück</t>
  </si>
  <si>
    <t>Wärmeleitpaste</t>
  </si>
  <si>
    <t>Lüferanschlüuss 3pol KF2510</t>
  </si>
  <si>
    <t>Kosten2</t>
  </si>
  <si>
    <t>Lüfter 6015</t>
  </si>
  <si>
    <t>PIR-Sensor BM612</t>
  </si>
  <si>
    <t>Drehencoder EC11</t>
  </si>
  <si>
    <t>Temperatursensor DS18B20</t>
  </si>
  <si>
    <t>Hauptplatine bestückt</t>
  </si>
  <si>
    <t>Frontplatte gefräst gedruckt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</si>
</sst>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NumberFormat="1"/>
  </cellXfs>
  <cellStyles count="2">
    <cellStyle name="Standard" xfId="0" builtinId="0"/>
    <cellStyle name="Währung" xfId="1" builtinId="4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481C3D-F7E4-4493-8259-3F035B118DB4}" name="Tabelle1" displayName="Tabelle1" ref="A1:L38" totalsRowShown="0">
  <autoFilter ref="A1:L38" xr:uid="{78481C3D-F7E4-4493-8259-3F035B118DB4}"/>
  <sortState xmlns:xlrd2="http://schemas.microsoft.com/office/spreadsheetml/2017/richdata2" ref="A2:L38">
    <sortCondition descending="1" ref="F1:F38"/>
  </sortState>
  <tableColumns count="12">
    <tableColumn id="1" xr3:uid="{4DD02D8A-2303-4DCE-9568-11BA2B207432}" name="Typ"/>
    <tableColumn id="2" xr3:uid="{59A8A7C0-7341-4135-AE88-0740D41796A9}" name="Menge"/>
    <tableColumn id="10" xr3:uid="{0B5ACA53-0918-4547-A80B-1420E2206998}" name="Bestellmenge"/>
    <tableColumn id="11" xr3:uid="{334EF735-841E-4A33-B872-A0349EB83F4C}" name="Bestellkosten"/>
    <tableColumn id="3" xr3:uid="{E26CFB8E-1970-4231-8631-AA32E072A3FF}" name="Kalkulatorische Kosten pro Stück">
      <calculatedColumnFormula>Tabelle1[[#This Row],[Bestellkosten]]/Tabelle1[[#This Row],[Bestellmenge]]</calculatedColumnFormula>
    </tableColumn>
    <tableColumn id="12" xr3:uid="{0998E220-9379-4833-9DE7-43C363512127}" name="Kosten" dataCellStyle="Währung">
      <calculatedColumnFormula>Tabelle1[[#This Row],[Kalkulatorische Kosten pro Stück]]*Tabelle1[[#This Row],[Menge]]</calculatedColumnFormula>
    </tableColumn>
    <tableColumn id="4" xr3:uid="{2B1C9559-5645-4D51-9950-3CDF5A86398A}" name="Verfügbar"/>
    <tableColumn id="5" xr3:uid="{A0187E2B-53D3-45DE-A3FF-C4BBBF9EA6F6}" name="Benötigt" dataDxfId="0">
      <calculatedColumnFormula>Tabelle1[[#This Row],[Menge]]*$O$1-Tabelle1[[#This Row],[Verfügbar]]</calculatedColumnFormula>
    </tableColumn>
    <tableColumn id="6" xr3:uid="{FFE73F35-69E3-443F-BD4C-92AB0DBF7FA6}" name="Bestellt"/>
    <tableColumn id="7" xr3:uid="{1C1D8E27-5045-432B-8185-A916A772A8EA}" name="Bestellung bezahlt"/>
    <tableColumn id="8" xr3:uid="{4CC44E33-6423-40BF-94D9-0505CA89E856}" name="11.04.2022"/>
    <tableColumn id="9" xr3:uid="{93D620F6-C922-4CB4-BCCD-A00B9A89B1C2}" name="Koste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613-622F-43C6-8519-4F5FFC739C84}">
  <dimension ref="A1:O38"/>
  <sheetViews>
    <sheetView tabSelected="1" workbookViewId="0">
      <selection activeCell="F15" sqref="F15"/>
    </sheetView>
  </sheetViews>
  <sheetFormatPr baseColWidth="10" defaultRowHeight="14.5" x14ac:dyDescent="0.35"/>
  <cols>
    <col min="1" max="1" width="24.54296875" customWidth="1"/>
    <col min="2" max="4" width="0" hidden="1" customWidth="1"/>
    <col min="5" max="5" width="30.7265625" hidden="1" customWidth="1"/>
    <col min="6" max="6" width="10.1796875" style="2" bestFit="1" customWidth="1"/>
    <col min="7" max="7" width="11.1796875" customWidth="1"/>
  </cols>
  <sheetData>
    <row r="1" spans="1:15" x14ac:dyDescent="0.35">
      <c r="A1" t="s">
        <v>0</v>
      </c>
      <c r="B1" t="s">
        <v>1</v>
      </c>
      <c r="C1" t="s">
        <v>40</v>
      </c>
      <c r="D1" t="s">
        <v>41</v>
      </c>
      <c r="E1" t="s">
        <v>42</v>
      </c>
      <c r="F1" s="2" t="s">
        <v>39</v>
      </c>
      <c r="G1" t="s">
        <v>28</v>
      </c>
      <c r="H1" t="s">
        <v>29</v>
      </c>
      <c r="I1" t="s">
        <v>30</v>
      </c>
      <c r="J1" t="s">
        <v>32</v>
      </c>
      <c r="K1" s="1" t="s">
        <v>35</v>
      </c>
      <c r="L1" t="s">
        <v>45</v>
      </c>
      <c r="N1" t="s">
        <v>38</v>
      </c>
      <c r="O1">
        <v>30</v>
      </c>
    </row>
    <row r="2" spans="1:15" x14ac:dyDescent="0.35">
      <c r="A2" t="s">
        <v>50</v>
      </c>
      <c r="B2">
        <v>1</v>
      </c>
      <c r="C2">
        <v>25</v>
      </c>
      <c r="D2">
        <v>482.74</v>
      </c>
      <c r="E2">
        <f>Tabelle1[[#This Row],[Bestellkosten]]/Tabelle1[[#This Row],[Bestellmenge]]</f>
        <v>19.3096</v>
      </c>
      <c r="F2" s="2">
        <f>Tabelle1[[#This Row],[Kalkulatorische Kosten pro Stück]]*Tabelle1[[#This Row],[Menge]]</f>
        <v>19.3096</v>
      </c>
      <c r="H2" s="3">
        <f>Tabelle1[[#This Row],[Menge]]*$O$1-Tabelle1[[#This Row],[Verfügbar]]</f>
        <v>30</v>
      </c>
    </row>
    <row r="3" spans="1:15" x14ac:dyDescent="0.35">
      <c r="A3" t="s">
        <v>46</v>
      </c>
      <c r="B3">
        <v>1</v>
      </c>
      <c r="C3">
        <v>50</v>
      </c>
      <c r="D3">
        <v>73.66</v>
      </c>
      <c r="E3">
        <f>Tabelle1[[#This Row],[Bestellkosten]]/Tabelle1[[#This Row],[Bestellmenge]]</f>
        <v>1.4731999999999998</v>
      </c>
      <c r="F3" s="2">
        <f>Tabelle1[[#This Row],[Kalkulatorische Kosten pro Stück]]*Tabelle1[[#This Row],[Menge]]</f>
        <v>1.4731999999999998</v>
      </c>
      <c r="G3">
        <v>11</v>
      </c>
      <c r="H3">
        <f>Tabelle1[[#This Row],[Menge]]*$O$1-Tabelle1[[#This Row],[Verfügbar]]</f>
        <v>19</v>
      </c>
      <c r="I3">
        <v>20</v>
      </c>
      <c r="J3" t="s">
        <v>34</v>
      </c>
      <c r="K3">
        <v>16</v>
      </c>
    </row>
    <row r="4" spans="1:15" x14ac:dyDescent="0.35">
      <c r="A4" t="s">
        <v>2</v>
      </c>
      <c r="B4">
        <v>1</v>
      </c>
      <c r="C4">
        <v>50</v>
      </c>
      <c r="D4">
        <v>71.09</v>
      </c>
      <c r="E4">
        <f>Tabelle1[[#This Row],[Bestellkosten]]/Tabelle1[[#This Row],[Bestellmenge]]</f>
        <v>1.4218000000000002</v>
      </c>
      <c r="F4" s="2">
        <f>Tabelle1[[#This Row],[Kalkulatorische Kosten pro Stück]]*Tabelle1[[#This Row],[Menge]]</f>
        <v>1.4218000000000002</v>
      </c>
      <c r="G4">
        <v>13</v>
      </c>
      <c r="H4">
        <f>Tabelle1[[#This Row],[Menge]]*$O$1-Tabelle1[[#This Row],[Verfügbar]]</f>
        <v>17</v>
      </c>
      <c r="I4">
        <v>20</v>
      </c>
      <c r="J4" t="s">
        <v>34</v>
      </c>
      <c r="K4">
        <v>16</v>
      </c>
    </row>
    <row r="5" spans="1:15" x14ac:dyDescent="0.35">
      <c r="A5" t="s">
        <v>47</v>
      </c>
      <c r="B5">
        <v>1</v>
      </c>
      <c r="C5">
        <v>60</v>
      </c>
      <c r="D5">
        <v>58.87</v>
      </c>
      <c r="E5">
        <f>Tabelle1[[#This Row],[Bestellkosten]]/Tabelle1[[#This Row],[Bestellmenge]]</f>
        <v>0.98116666666666663</v>
      </c>
      <c r="F5" s="2">
        <f>Tabelle1[[#This Row],[Kalkulatorische Kosten pro Stück]]*Tabelle1[[#This Row],[Menge]]</f>
        <v>0.98116666666666663</v>
      </c>
      <c r="G5">
        <v>19</v>
      </c>
      <c r="H5">
        <f>Tabelle1[[#This Row],[Menge]]*$O$1-Tabelle1[[#This Row],[Verfügbar]]</f>
        <v>11</v>
      </c>
      <c r="I5">
        <v>20</v>
      </c>
      <c r="J5" t="s">
        <v>34</v>
      </c>
      <c r="K5">
        <v>16</v>
      </c>
    </row>
    <row r="6" spans="1:15" x14ac:dyDescent="0.35">
      <c r="A6" t="s">
        <v>51</v>
      </c>
      <c r="B6">
        <v>1</v>
      </c>
      <c r="C6">
        <v>25</v>
      </c>
      <c r="D6">
        <v>22.94</v>
      </c>
      <c r="E6">
        <f>Tabelle1[[#This Row],[Bestellkosten]]/Tabelle1[[#This Row],[Bestellmenge]]</f>
        <v>0.91760000000000008</v>
      </c>
      <c r="F6" s="2">
        <f>Tabelle1[[#This Row],[Kalkulatorische Kosten pro Stück]]*Tabelle1[[#This Row],[Menge]]</f>
        <v>0.91760000000000008</v>
      </c>
      <c r="H6" s="3">
        <f>Tabelle1[[#This Row],[Menge]]*$O$1-Tabelle1[[#This Row],[Verfügbar]]</f>
        <v>30</v>
      </c>
    </row>
    <row r="7" spans="1:15" x14ac:dyDescent="0.35">
      <c r="A7" t="s">
        <v>22</v>
      </c>
      <c r="B7">
        <v>2</v>
      </c>
      <c r="C7">
        <v>100</v>
      </c>
      <c r="D7">
        <v>29.78</v>
      </c>
      <c r="E7">
        <f>Tabelle1[[#This Row],[Bestellkosten]]/Tabelle1[[#This Row],[Bestellmenge]]</f>
        <v>0.29780000000000001</v>
      </c>
      <c r="F7" s="2">
        <f>Tabelle1[[#This Row],[Kalkulatorische Kosten pro Stück]]*Tabelle1[[#This Row],[Menge]]</f>
        <v>0.59560000000000002</v>
      </c>
      <c r="G7">
        <v>100</v>
      </c>
      <c r="H7">
        <f>Tabelle1[[#This Row],[Menge]]*$O$1-Tabelle1[[#This Row],[Verfügbar]]</f>
        <v>-40</v>
      </c>
      <c r="K7">
        <v>16</v>
      </c>
    </row>
    <row r="8" spans="1:15" x14ac:dyDescent="0.35">
      <c r="A8" t="s">
        <v>16</v>
      </c>
      <c r="B8">
        <v>4</v>
      </c>
      <c r="C8">
        <v>150</v>
      </c>
      <c r="D8">
        <v>10.83</v>
      </c>
      <c r="E8">
        <f>Tabelle1[[#This Row],[Bestellkosten]]/Tabelle1[[#This Row],[Bestellmenge]]</f>
        <v>7.22E-2</v>
      </c>
      <c r="F8" s="2">
        <f>Tabelle1[[#This Row],[Kalkulatorische Kosten pro Stück]]*Tabelle1[[#This Row],[Menge]]</f>
        <v>0.2888</v>
      </c>
      <c r="H8">
        <f>Tabelle1[[#This Row],[Menge]]*$O$1-Tabelle1[[#This Row],[Verfügbar]]</f>
        <v>120</v>
      </c>
      <c r="I8">
        <v>150</v>
      </c>
      <c r="J8" t="s">
        <v>34</v>
      </c>
      <c r="K8">
        <v>16</v>
      </c>
    </row>
    <row r="9" spans="1:15" x14ac:dyDescent="0.35">
      <c r="A9" t="s">
        <v>19</v>
      </c>
      <c r="B9">
        <v>1</v>
      </c>
      <c r="C9">
        <v>100</v>
      </c>
      <c r="D9">
        <v>27.5</v>
      </c>
      <c r="E9">
        <f>Tabelle1[[#This Row],[Bestellkosten]]/Tabelle1[[#This Row],[Bestellmenge]]</f>
        <v>0.27500000000000002</v>
      </c>
      <c r="F9" s="2">
        <f>Tabelle1[[#This Row],[Kalkulatorische Kosten pro Stück]]*Tabelle1[[#This Row],[Menge]]</f>
        <v>0.27500000000000002</v>
      </c>
      <c r="G9">
        <v>34</v>
      </c>
      <c r="H9">
        <f>Tabelle1[[#This Row],[Menge]]*$O$1-Tabelle1[[#This Row],[Verfügbar]]</f>
        <v>-4</v>
      </c>
      <c r="K9">
        <v>16</v>
      </c>
    </row>
    <row r="10" spans="1:15" x14ac:dyDescent="0.35">
      <c r="A10" t="s">
        <v>48</v>
      </c>
      <c r="B10">
        <v>1</v>
      </c>
      <c r="C10">
        <v>50</v>
      </c>
      <c r="D10">
        <f>5*2.35+1.85</f>
        <v>13.6</v>
      </c>
      <c r="E10">
        <f>Tabelle1[[#This Row],[Bestellkosten]]/Tabelle1[[#This Row],[Bestellmenge]]</f>
        <v>0.27200000000000002</v>
      </c>
      <c r="F10" s="2">
        <f>Tabelle1[[#This Row],[Kalkulatorische Kosten pro Stück]]*Tabelle1[[#This Row],[Menge]]</f>
        <v>0.27200000000000002</v>
      </c>
      <c r="G10">
        <v>18</v>
      </c>
      <c r="H10">
        <f>Tabelle1[[#This Row],[Menge]]*$O$1-Tabelle1[[#This Row],[Verfügbar]]</f>
        <v>12</v>
      </c>
      <c r="I10">
        <v>50</v>
      </c>
      <c r="J10" t="s">
        <v>34</v>
      </c>
      <c r="K10">
        <v>16</v>
      </c>
    </row>
    <row r="11" spans="1:15" x14ac:dyDescent="0.35">
      <c r="A11" t="s">
        <v>49</v>
      </c>
      <c r="B11">
        <v>1</v>
      </c>
      <c r="C11">
        <v>50</v>
      </c>
      <c r="D11">
        <f>5*2.34+1.85</f>
        <v>13.549999999999999</v>
      </c>
      <c r="E11">
        <f>Tabelle1[[#This Row],[Bestellkosten]]/Tabelle1[[#This Row],[Bestellmenge]]</f>
        <v>0.27099999999999996</v>
      </c>
      <c r="F11" s="2">
        <f>Tabelle1[[#This Row],[Kalkulatorische Kosten pro Stück]]*Tabelle1[[#This Row],[Menge]]</f>
        <v>0.27099999999999996</v>
      </c>
      <c r="G11">
        <v>10</v>
      </c>
      <c r="H11">
        <f>Tabelle1[[#This Row],[Menge]]*$O$1-Tabelle1[[#This Row],[Verfügbar]]</f>
        <v>20</v>
      </c>
      <c r="I11">
        <v>50</v>
      </c>
      <c r="J11" t="s">
        <v>34</v>
      </c>
      <c r="K11">
        <v>16</v>
      </c>
    </row>
    <row r="12" spans="1:15" x14ac:dyDescent="0.35">
      <c r="A12" t="s">
        <v>20</v>
      </c>
      <c r="B12">
        <v>1</v>
      </c>
      <c r="C12">
        <v>100</v>
      </c>
      <c r="D12">
        <v>23.53</v>
      </c>
      <c r="E12">
        <f>Tabelle1[[#This Row],[Bestellkosten]]/Tabelle1[[#This Row],[Bestellmenge]]</f>
        <v>0.23530000000000001</v>
      </c>
      <c r="F12" s="2">
        <f>Tabelle1[[#This Row],[Kalkulatorische Kosten pro Stück]]*Tabelle1[[#This Row],[Menge]]</f>
        <v>0.23530000000000001</v>
      </c>
      <c r="G12">
        <v>40</v>
      </c>
      <c r="H12">
        <f>Tabelle1[[#This Row],[Menge]]*$O$1-Tabelle1[[#This Row],[Verfügbar]]</f>
        <v>-10</v>
      </c>
      <c r="K12">
        <v>16</v>
      </c>
    </row>
    <row r="13" spans="1:15" x14ac:dyDescent="0.35">
      <c r="A13" t="s">
        <v>18</v>
      </c>
      <c r="B13">
        <v>1</v>
      </c>
      <c r="C13">
        <v>100</v>
      </c>
      <c r="D13">
        <v>17.41</v>
      </c>
      <c r="E13">
        <f>Tabelle1[[#This Row],[Bestellkosten]]/Tabelle1[[#This Row],[Bestellmenge]]</f>
        <v>0.1741</v>
      </c>
      <c r="F13" s="2">
        <f>Tabelle1[[#This Row],[Kalkulatorische Kosten pro Stück]]*Tabelle1[[#This Row],[Menge]]</f>
        <v>0.1741</v>
      </c>
      <c r="G13">
        <v>30</v>
      </c>
      <c r="H13">
        <f>Tabelle1[[#This Row],[Menge]]*$O$1-Tabelle1[[#This Row],[Verfügbar]]</f>
        <v>0</v>
      </c>
      <c r="K13">
        <v>16</v>
      </c>
    </row>
    <row r="14" spans="1:15" x14ac:dyDescent="0.35">
      <c r="A14" t="s">
        <v>21</v>
      </c>
      <c r="B14">
        <v>1</v>
      </c>
      <c r="C14">
        <v>100</v>
      </c>
      <c r="D14">
        <v>14.74</v>
      </c>
      <c r="E14">
        <f>Tabelle1[[#This Row],[Bestellkosten]]/Tabelle1[[#This Row],[Bestellmenge]]</f>
        <v>0.1474</v>
      </c>
      <c r="F14" s="2">
        <f>Tabelle1[[#This Row],[Kalkulatorische Kosten pro Stück]]*Tabelle1[[#This Row],[Menge]]</f>
        <v>0.1474</v>
      </c>
      <c r="G14">
        <v>29</v>
      </c>
      <c r="H14">
        <f>Tabelle1[[#This Row],[Menge]]*$O$1-Tabelle1[[#This Row],[Verfügbar]]</f>
        <v>1</v>
      </c>
      <c r="I14">
        <v>50</v>
      </c>
      <c r="J14" t="s">
        <v>33</v>
      </c>
      <c r="K14">
        <v>16</v>
      </c>
    </row>
    <row r="15" spans="1:15" x14ac:dyDescent="0.35">
      <c r="A15" t="s">
        <v>17</v>
      </c>
      <c r="B15">
        <v>1</v>
      </c>
      <c r="C15">
        <v>50</v>
      </c>
      <c r="D15">
        <f>5*1.1+1.85</f>
        <v>7.35</v>
      </c>
      <c r="E15">
        <f>Tabelle1[[#This Row],[Bestellkosten]]/Tabelle1[[#This Row],[Bestellmenge]]</f>
        <v>0.14699999999999999</v>
      </c>
      <c r="F15" s="2">
        <f>Tabelle1[[#This Row],[Kalkulatorische Kosten pro Stück]]*Tabelle1[[#This Row],[Menge]]</f>
        <v>0.14699999999999999</v>
      </c>
      <c r="G15">
        <v>50</v>
      </c>
      <c r="H15">
        <f>Tabelle1[[#This Row],[Menge]]*$O$1-Tabelle1[[#This Row],[Verfügbar]]</f>
        <v>-20</v>
      </c>
      <c r="K15">
        <v>16</v>
      </c>
    </row>
    <row r="16" spans="1:15" x14ac:dyDescent="0.35">
      <c r="A16" t="s">
        <v>37</v>
      </c>
      <c r="B16">
        <v>6</v>
      </c>
      <c r="C16">
        <v>500</v>
      </c>
      <c r="D16">
        <v>11.94</v>
      </c>
      <c r="E16">
        <f>Tabelle1[[#This Row],[Bestellkosten]]/Tabelle1[[#This Row],[Bestellmenge]]</f>
        <v>2.3879999999999998E-2</v>
      </c>
      <c r="F16" s="2">
        <f>Tabelle1[[#This Row],[Kalkulatorische Kosten pro Stück]]*Tabelle1[[#This Row],[Menge]]</f>
        <v>0.14327999999999999</v>
      </c>
      <c r="G16">
        <v>180</v>
      </c>
      <c r="H16">
        <f>Tabelle1[[#This Row],[Menge]]*$O$1-Tabelle1[[#This Row],[Verfügbar]]</f>
        <v>0</v>
      </c>
      <c r="K16">
        <v>12</v>
      </c>
    </row>
    <row r="17" spans="1:11" x14ac:dyDescent="0.35">
      <c r="A17" t="s">
        <v>25</v>
      </c>
      <c r="B17">
        <v>6</v>
      </c>
      <c r="C17">
        <v>100</v>
      </c>
      <c r="D17">
        <v>1.75</v>
      </c>
      <c r="E17">
        <f>Tabelle1[[#This Row],[Bestellkosten]]/Tabelle1[[#This Row],[Bestellmenge]]</f>
        <v>1.7500000000000002E-2</v>
      </c>
      <c r="F17" s="2">
        <f>Tabelle1[[#This Row],[Kalkulatorische Kosten pro Stück]]*Tabelle1[[#This Row],[Menge]]</f>
        <v>0.10500000000000001</v>
      </c>
      <c r="G17">
        <v>100</v>
      </c>
      <c r="H17">
        <f>Tabelle1[[#This Row],[Menge]]*$O$1-Tabelle1[[#This Row],[Verfügbar]]</f>
        <v>80</v>
      </c>
      <c r="K17">
        <v>16</v>
      </c>
    </row>
    <row r="18" spans="1:11" x14ac:dyDescent="0.35">
      <c r="A18" t="s">
        <v>14</v>
      </c>
      <c r="B18">
        <v>1</v>
      </c>
      <c r="C18">
        <v>100</v>
      </c>
      <c r="D18">
        <v>8.1</v>
      </c>
      <c r="E18">
        <f>Tabelle1[[#This Row],[Bestellkosten]]/Tabelle1[[#This Row],[Bestellmenge]]</f>
        <v>8.1000000000000003E-2</v>
      </c>
      <c r="F18" s="2">
        <f>Tabelle1[[#This Row],[Kalkulatorische Kosten pro Stück]]*Tabelle1[[#This Row],[Menge]]</f>
        <v>8.1000000000000003E-2</v>
      </c>
      <c r="G18">
        <v>19</v>
      </c>
      <c r="H18">
        <f>Tabelle1[[#This Row],[Menge]]*$O$1-Tabelle1[[#This Row],[Verfügbar]]</f>
        <v>11</v>
      </c>
      <c r="I18">
        <v>20</v>
      </c>
      <c r="J18" t="s">
        <v>34</v>
      </c>
      <c r="K18">
        <v>16</v>
      </c>
    </row>
    <row r="19" spans="1:11" x14ac:dyDescent="0.35">
      <c r="A19" t="s">
        <v>15</v>
      </c>
      <c r="B19">
        <v>4</v>
      </c>
      <c r="C19">
        <v>150</v>
      </c>
      <c r="D19">
        <v>2.91</v>
      </c>
      <c r="E19">
        <f>Tabelle1[[#This Row],[Bestellkosten]]/Tabelle1[[#This Row],[Bestellmenge]]</f>
        <v>1.9400000000000001E-2</v>
      </c>
      <c r="F19" s="2">
        <f>Tabelle1[[#This Row],[Kalkulatorische Kosten pro Stück]]*Tabelle1[[#This Row],[Menge]]</f>
        <v>7.7600000000000002E-2</v>
      </c>
      <c r="H19">
        <f>Tabelle1[[#This Row],[Menge]]*$O$1-Tabelle1[[#This Row],[Verfügbar]]</f>
        <v>120</v>
      </c>
      <c r="I19">
        <v>150</v>
      </c>
      <c r="J19" t="s">
        <v>34</v>
      </c>
      <c r="K19">
        <v>16</v>
      </c>
    </row>
    <row r="20" spans="1:11" x14ac:dyDescent="0.35">
      <c r="A20" t="s">
        <v>23</v>
      </c>
      <c r="B20">
        <v>2</v>
      </c>
      <c r="C20">
        <v>100</v>
      </c>
      <c r="D20">
        <v>3.45</v>
      </c>
      <c r="E20">
        <f>Tabelle1[[#This Row],[Bestellkosten]]/Tabelle1[[#This Row],[Bestellmenge]]</f>
        <v>3.4500000000000003E-2</v>
      </c>
      <c r="F20" s="2">
        <f>Tabelle1[[#This Row],[Kalkulatorische Kosten pro Stück]]*Tabelle1[[#This Row],[Menge]]</f>
        <v>6.9000000000000006E-2</v>
      </c>
      <c r="G20">
        <v>100</v>
      </c>
      <c r="H20">
        <f>Tabelle1[[#This Row],[Menge]]*$O$1-Tabelle1[[#This Row],[Verfügbar]]</f>
        <v>-40</v>
      </c>
      <c r="K20">
        <v>16</v>
      </c>
    </row>
    <row r="21" spans="1:11" x14ac:dyDescent="0.35">
      <c r="A21" t="s">
        <v>36</v>
      </c>
      <c r="B21">
        <v>4</v>
      </c>
      <c r="C21">
        <v>150</v>
      </c>
      <c r="D21">
        <v>2.4</v>
      </c>
      <c r="E21">
        <f>Tabelle1[[#This Row],[Bestellkosten]]/Tabelle1[[#This Row],[Bestellmenge]]</f>
        <v>1.6E-2</v>
      </c>
      <c r="F21" s="2">
        <f>Tabelle1[[#This Row],[Kalkulatorische Kosten pro Stück]]*Tabelle1[[#This Row],[Menge]]</f>
        <v>6.4000000000000001E-2</v>
      </c>
      <c r="H21">
        <f>Tabelle1[[#This Row],[Menge]]*$O$1-Tabelle1[[#This Row],[Verfügbar]]</f>
        <v>120</v>
      </c>
      <c r="I21">
        <v>150</v>
      </c>
      <c r="J21" t="s">
        <v>34</v>
      </c>
      <c r="K21">
        <v>16</v>
      </c>
    </row>
    <row r="22" spans="1:11" x14ac:dyDescent="0.35">
      <c r="A22" t="s">
        <v>43</v>
      </c>
      <c r="B22">
        <v>1</v>
      </c>
      <c r="C22">
        <v>50</v>
      </c>
      <c r="D22">
        <v>3.06</v>
      </c>
      <c r="E22">
        <f>Tabelle1[[#This Row],[Bestellkosten]]/Tabelle1[[#This Row],[Bestellmenge]]</f>
        <v>6.1200000000000004E-2</v>
      </c>
      <c r="F22" s="2">
        <f>Tabelle1[[#This Row],[Kalkulatorische Kosten pro Stück]]*Tabelle1[[#This Row],[Menge]]</f>
        <v>6.1200000000000004E-2</v>
      </c>
      <c r="H22">
        <f>Tabelle1[[#This Row],[Menge]]*$O$1-Tabelle1[[#This Row],[Verfügbar]]</f>
        <v>30</v>
      </c>
    </row>
    <row r="23" spans="1:11" x14ac:dyDescent="0.35">
      <c r="A23" t="s">
        <v>24</v>
      </c>
      <c r="B23">
        <v>2</v>
      </c>
      <c r="C23">
        <v>100</v>
      </c>
      <c r="D23">
        <v>2.6</v>
      </c>
      <c r="E23">
        <f>Tabelle1[[#This Row],[Bestellkosten]]/Tabelle1[[#This Row],[Bestellmenge]]</f>
        <v>2.6000000000000002E-2</v>
      </c>
      <c r="F23" s="2">
        <f>Tabelle1[[#This Row],[Kalkulatorische Kosten pro Stück]]*Tabelle1[[#This Row],[Menge]]</f>
        <v>5.2000000000000005E-2</v>
      </c>
      <c r="G23">
        <v>100</v>
      </c>
      <c r="H23">
        <f>Tabelle1[[#This Row],[Menge]]*$O$1-Tabelle1[[#This Row],[Verfügbar]]</f>
        <v>-40</v>
      </c>
      <c r="K23">
        <v>16</v>
      </c>
    </row>
    <row r="24" spans="1:11" x14ac:dyDescent="0.35">
      <c r="A24" t="s">
        <v>31</v>
      </c>
      <c r="B24">
        <v>1</v>
      </c>
      <c r="C24">
        <v>100</v>
      </c>
      <c r="D24">
        <v>4.5999999999999996</v>
      </c>
      <c r="E24">
        <f>Tabelle1[[#This Row],[Bestellkosten]]/Tabelle1[[#This Row],[Bestellmenge]]</f>
        <v>4.5999999999999999E-2</v>
      </c>
      <c r="F24" s="2">
        <f>Tabelle1[[#This Row],[Kalkulatorische Kosten pro Stück]]*Tabelle1[[#This Row],[Menge]]</f>
        <v>4.5999999999999999E-2</v>
      </c>
      <c r="G24">
        <v>15</v>
      </c>
      <c r="H24">
        <f>Tabelle1[[#This Row],[Menge]]*$O$1-Tabelle1[[#This Row],[Verfügbar]]</f>
        <v>15</v>
      </c>
      <c r="I24">
        <v>100</v>
      </c>
      <c r="J24" t="s">
        <v>34</v>
      </c>
      <c r="K24">
        <v>16</v>
      </c>
    </row>
    <row r="25" spans="1:11" x14ac:dyDescent="0.35">
      <c r="A25" t="s">
        <v>13</v>
      </c>
      <c r="B25">
        <v>1</v>
      </c>
      <c r="C25">
        <v>100</v>
      </c>
      <c r="D25">
        <v>4.53</v>
      </c>
      <c r="E25">
        <f>Tabelle1[[#This Row],[Bestellkosten]]/Tabelle1[[#This Row],[Bestellmenge]]</f>
        <v>4.53E-2</v>
      </c>
      <c r="F25" s="2">
        <f>Tabelle1[[#This Row],[Kalkulatorische Kosten pro Stück]]*Tabelle1[[#This Row],[Menge]]</f>
        <v>4.53E-2</v>
      </c>
      <c r="H25">
        <f>Tabelle1[[#This Row],[Menge]]*$O$1-Tabelle1[[#This Row],[Verfügbar]]</f>
        <v>30</v>
      </c>
      <c r="I25">
        <v>100</v>
      </c>
      <c r="J25" t="s">
        <v>34</v>
      </c>
      <c r="K25">
        <v>16</v>
      </c>
    </row>
    <row r="26" spans="1:11" x14ac:dyDescent="0.35">
      <c r="A26" t="s">
        <v>12</v>
      </c>
      <c r="B26">
        <v>1</v>
      </c>
      <c r="C26">
        <v>100</v>
      </c>
      <c r="D26">
        <v>4.47</v>
      </c>
      <c r="E26">
        <f>Tabelle1[[#This Row],[Bestellkosten]]/Tabelle1[[#This Row],[Bestellmenge]]</f>
        <v>4.4699999999999997E-2</v>
      </c>
      <c r="F26" s="2">
        <f>Tabelle1[[#This Row],[Kalkulatorische Kosten pro Stück]]*Tabelle1[[#This Row],[Menge]]</f>
        <v>4.4699999999999997E-2</v>
      </c>
      <c r="G26">
        <v>20</v>
      </c>
      <c r="H26">
        <f>Tabelle1[[#This Row],[Menge]]*$O$1-Tabelle1[[#This Row],[Verfügbar]]</f>
        <v>10</v>
      </c>
      <c r="I26">
        <v>100</v>
      </c>
      <c r="J26" t="s">
        <v>34</v>
      </c>
      <c r="K26">
        <v>16</v>
      </c>
    </row>
    <row r="27" spans="1:11" x14ac:dyDescent="0.35">
      <c r="A27" t="s">
        <v>44</v>
      </c>
      <c r="B27">
        <v>1</v>
      </c>
      <c r="C27">
        <v>200</v>
      </c>
      <c r="D27">
        <v>8.86</v>
      </c>
      <c r="E27">
        <f>Tabelle1[[#This Row],[Bestellkosten]]/Tabelle1[[#This Row],[Bestellmenge]]</f>
        <v>4.4299999999999999E-2</v>
      </c>
      <c r="F27" s="2">
        <f>Tabelle1[[#This Row],[Kalkulatorische Kosten pro Stück]]*Tabelle1[[#This Row],[Menge]]</f>
        <v>4.4299999999999999E-2</v>
      </c>
      <c r="G27">
        <v>44</v>
      </c>
      <c r="H27">
        <f>Tabelle1[[#This Row],[Menge]]*$O$1-Tabelle1[[#This Row],[Verfügbar]]</f>
        <v>-14</v>
      </c>
      <c r="K27">
        <v>16</v>
      </c>
    </row>
    <row r="28" spans="1:11" x14ac:dyDescent="0.35">
      <c r="A28" t="s">
        <v>11</v>
      </c>
      <c r="B28">
        <v>1</v>
      </c>
      <c r="C28">
        <v>100</v>
      </c>
      <c r="D28">
        <v>3.79</v>
      </c>
      <c r="E28">
        <f>Tabelle1[[#This Row],[Bestellkosten]]/Tabelle1[[#This Row],[Bestellmenge]]</f>
        <v>3.7900000000000003E-2</v>
      </c>
      <c r="F28" s="2">
        <f>Tabelle1[[#This Row],[Kalkulatorische Kosten pro Stück]]*Tabelle1[[#This Row],[Menge]]</f>
        <v>3.7900000000000003E-2</v>
      </c>
      <c r="H28">
        <f>Tabelle1[[#This Row],[Menge]]*$O$1-Tabelle1[[#This Row],[Verfügbar]]</f>
        <v>30</v>
      </c>
      <c r="I28">
        <v>100</v>
      </c>
      <c r="J28" t="s">
        <v>34</v>
      </c>
      <c r="K28">
        <v>16</v>
      </c>
    </row>
    <row r="29" spans="1:11" x14ac:dyDescent="0.35">
      <c r="A29" t="s">
        <v>9</v>
      </c>
      <c r="B29">
        <v>1</v>
      </c>
      <c r="C29">
        <v>200</v>
      </c>
      <c r="D29">
        <v>6</v>
      </c>
      <c r="E29">
        <f>Tabelle1[[#This Row],[Bestellkosten]]/Tabelle1[[#This Row],[Bestellmenge]]</f>
        <v>0.03</v>
      </c>
      <c r="F29" s="2">
        <f>Tabelle1[[#This Row],[Kalkulatorische Kosten pro Stück]]*Tabelle1[[#This Row],[Menge]]</f>
        <v>0.03</v>
      </c>
      <c r="G29">
        <v>45</v>
      </c>
      <c r="H29">
        <f>Tabelle1[[#This Row],[Menge]]*$O$1-Tabelle1[[#This Row],[Verfügbar]]</f>
        <v>-15</v>
      </c>
      <c r="K29">
        <v>16</v>
      </c>
    </row>
    <row r="30" spans="1:11" x14ac:dyDescent="0.35">
      <c r="A30" t="s">
        <v>10</v>
      </c>
      <c r="B30">
        <v>1</v>
      </c>
      <c r="C30">
        <v>200</v>
      </c>
      <c r="D30">
        <v>6</v>
      </c>
      <c r="E30">
        <f>Tabelle1[[#This Row],[Bestellkosten]]/Tabelle1[[#This Row],[Bestellmenge]]</f>
        <v>0.03</v>
      </c>
      <c r="F30" s="2">
        <f>Tabelle1[[#This Row],[Kalkulatorische Kosten pro Stück]]*Tabelle1[[#This Row],[Menge]]</f>
        <v>0.03</v>
      </c>
      <c r="G30">
        <v>45</v>
      </c>
      <c r="H30">
        <f>Tabelle1[[#This Row],[Menge]]*$O$1-Tabelle1[[#This Row],[Verfügbar]]</f>
        <v>-15</v>
      </c>
      <c r="K30">
        <v>16</v>
      </c>
    </row>
    <row r="31" spans="1:11" x14ac:dyDescent="0.35">
      <c r="A31" t="s">
        <v>26</v>
      </c>
      <c r="B31">
        <v>2</v>
      </c>
      <c r="C31">
        <v>500</v>
      </c>
      <c r="D31">
        <v>3.75</v>
      </c>
      <c r="E31">
        <f>Tabelle1[[#This Row],[Bestellkosten]]/Tabelle1[[#This Row],[Bestellmenge]]</f>
        <v>7.4999999999999997E-3</v>
      </c>
      <c r="F31" s="2">
        <f>Tabelle1[[#This Row],[Kalkulatorische Kosten pro Stück]]*Tabelle1[[#This Row],[Menge]]</f>
        <v>1.4999999999999999E-2</v>
      </c>
      <c r="G31">
        <v>100</v>
      </c>
      <c r="H31">
        <f>Tabelle1[[#This Row],[Menge]]*$O$1-Tabelle1[[#This Row],[Verfügbar]]</f>
        <v>-40</v>
      </c>
      <c r="K31">
        <v>16</v>
      </c>
    </row>
    <row r="32" spans="1:11" x14ac:dyDescent="0.35">
      <c r="A32" t="s">
        <v>27</v>
      </c>
      <c r="B32">
        <v>2</v>
      </c>
      <c r="C32">
        <v>500</v>
      </c>
      <c r="D32">
        <v>3.75</v>
      </c>
      <c r="E32">
        <f>Tabelle1[[#This Row],[Bestellkosten]]/Tabelle1[[#This Row],[Bestellmenge]]</f>
        <v>7.4999999999999997E-3</v>
      </c>
      <c r="F32" s="2">
        <f>Tabelle1[[#This Row],[Kalkulatorische Kosten pro Stück]]*Tabelle1[[#This Row],[Menge]]</f>
        <v>1.4999999999999999E-2</v>
      </c>
      <c r="G32">
        <v>100</v>
      </c>
      <c r="H32">
        <f>Tabelle1[[#This Row],[Menge]]*$O$1-Tabelle1[[#This Row],[Verfügbar]]</f>
        <v>-40</v>
      </c>
      <c r="K32">
        <v>16</v>
      </c>
    </row>
    <row r="33" spans="1:11" x14ac:dyDescent="0.35">
      <c r="A33" t="s">
        <v>8</v>
      </c>
      <c r="B33">
        <v>1</v>
      </c>
      <c r="C33">
        <v>1000</v>
      </c>
      <c r="D33">
        <v>11.13</v>
      </c>
      <c r="E33">
        <f>Tabelle1[[#This Row],[Bestellkosten]]/Tabelle1[[#This Row],[Bestellmenge]]</f>
        <v>1.1130000000000001E-2</v>
      </c>
      <c r="F33" s="2">
        <f>Tabelle1[[#This Row],[Kalkulatorische Kosten pro Stück]]*Tabelle1[[#This Row],[Menge]]</f>
        <v>1.1130000000000001E-2</v>
      </c>
      <c r="G33">
        <v>32</v>
      </c>
      <c r="H33">
        <f>Tabelle1[[#This Row],[Menge]]*$O$1-Tabelle1[[#This Row],[Verfügbar]]</f>
        <v>-2</v>
      </c>
      <c r="K33">
        <v>16</v>
      </c>
    </row>
    <row r="34" spans="1:11" x14ac:dyDescent="0.35">
      <c r="A34" t="s">
        <v>3</v>
      </c>
      <c r="B34">
        <v>1</v>
      </c>
      <c r="C34">
        <v>100</v>
      </c>
      <c r="D34">
        <v>1.1000000000000001</v>
      </c>
      <c r="E34">
        <f>Tabelle1[[#This Row],[Bestellkosten]]/Tabelle1[[#This Row],[Bestellmenge]]</f>
        <v>1.1000000000000001E-2</v>
      </c>
      <c r="F34" s="2">
        <f>Tabelle1[[#This Row],[Kalkulatorische Kosten pro Stück]]*Tabelle1[[#This Row],[Menge]]</f>
        <v>1.1000000000000001E-2</v>
      </c>
      <c r="G34">
        <v>100</v>
      </c>
      <c r="H34">
        <f>Tabelle1[[#This Row],[Menge]]*$O$1-Tabelle1[[#This Row],[Verfügbar]]</f>
        <v>-70</v>
      </c>
      <c r="K34">
        <v>16</v>
      </c>
    </row>
    <row r="35" spans="1:11" x14ac:dyDescent="0.35">
      <c r="A35" t="s">
        <v>4</v>
      </c>
      <c r="B35">
        <v>1</v>
      </c>
      <c r="C35">
        <v>100</v>
      </c>
      <c r="D35">
        <v>1.1000000000000001</v>
      </c>
      <c r="E35">
        <f>Tabelle1[[#This Row],[Bestellkosten]]/Tabelle1[[#This Row],[Bestellmenge]]</f>
        <v>1.1000000000000001E-2</v>
      </c>
      <c r="F35" s="2">
        <f>Tabelle1[[#This Row],[Kalkulatorische Kosten pro Stück]]*Tabelle1[[#This Row],[Menge]]</f>
        <v>1.1000000000000001E-2</v>
      </c>
      <c r="G35">
        <v>100</v>
      </c>
      <c r="H35">
        <f>Tabelle1[[#This Row],[Menge]]*$O$1-Tabelle1[[#This Row],[Verfügbar]]</f>
        <v>-70</v>
      </c>
      <c r="K35">
        <v>16</v>
      </c>
    </row>
    <row r="36" spans="1:11" x14ac:dyDescent="0.35">
      <c r="A36" t="s">
        <v>5</v>
      </c>
      <c r="B36">
        <v>1</v>
      </c>
      <c r="C36">
        <v>100</v>
      </c>
      <c r="D36">
        <v>1.1000000000000001</v>
      </c>
      <c r="E36">
        <f>Tabelle1[[#This Row],[Bestellkosten]]/Tabelle1[[#This Row],[Bestellmenge]]</f>
        <v>1.1000000000000001E-2</v>
      </c>
      <c r="F36" s="2">
        <f>Tabelle1[[#This Row],[Kalkulatorische Kosten pro Stück]]*Tabelle1[[#This Row],[Menge]]</f>
        <v>1.1000000000000001E-2</v>
      </c>
      <c r="G36">
        <v>40</v>
      </c>
      <c r="H36">
        <f>Tabelle1[[#This Row],[Menge]]*$O$1-Tabelle1[[#This Row],[Verfügbar]]</f>
        <v>-10</v>
      </c>
      <c r="K36">
        <v>16</v>
      </c>
    </row>
    <row r="37" spans="1:11" x14ac:dyDescent="0.35">
      <c r="A37" t="s">
        <v>6</v>
      </c>
      <c r="B37">
        <v>1</v>
      </c>
      <c r="C37">
        <v>100</v>
      </c>
      <c r="D37">
        <v>1.1000000000000001</v>
      </c>
      <c r="E37">
        <f>Tabelle1[[#This Row],[Bestellkosten]]/Tabelle1[[#This Row],[Bestellmenge]]</f>
        <v>1.1000000000000001E-2</v>
      </c>
      <c r="F37" s="2">
        <f>Tabelle1[[#This Row],[Kalkulatorische Kosten pro Stück]]*Tabelle1[[#This Row],[Menge]]</f>
        <v>1.1000000000000001E-2</v>
      </c>
      <c r="G37">
        <v>100</v>
      </c>
      <c r="H37">
        <f>Tabelle1[[#This Row],[Menge]]*$O$1-Tabelle1[[#This Row],[Verfügbar]]</f>
        <v>-70</v>
      </c>
      <c r="K37">
        <v>16</v>
      </c>
    </row>
    <row r="38" spans="1:11" x14ac:dyDescent="0.35">
      <c r="A38" t="s">
        <v>7</v>
      </c>
      <c r="B38">
        <v>1</v>
      </c>
      <c r="C38">
        <v>100</v>
      </c>
      <c r="D38">
        <v>1.1000000000000001</v>
      </c>
      <c r="E38">
        <f>Tabelle1[[#This Row],[Bestellkosten]]/Tabelle1[[#This Row],[Bestellmenge]]</f>
        <v>1.1000000000000001E-2</v>
      </c>
      <c r="F38" s="2">
        <f>Tabelle1[[#This Row],[Kalkulatorische Kosten pro Stück]]*Tabelle1[[#This Row],[Menge]]</f>
        <v>1.1000000000000001E-2</v>
      </c>
      <c r="G38">
        <v>100</v>
      </c>
      <c r="H38">
        <f>Tabelle1[[#This Row],[Menge]]*$O$1-Tabelle1[[#This Row],[Verfügbar]]</f>
        <v>-70</v>
      </c>
      <c r="K38">
        <v>16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Klaus Liebler</cp:lastModifiedBy>
  <dcterms:created xsi:type="dcterms:W3CDTF">2022-03-29T08:58:51Z</dcterms:created>
  <dcterms:modified xsi:type="dcterms:W3CDTF">2022-11-23T14:23:27Z</dcterms:modified>
</cp:coreProperties>
</file>