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ageningenur4-my.sharepoint.com/personal/jasper_bleijenberg_wur_nl/Documents/new_git_clones/RobinHood/Data/landings and indices/"/>
    </mc:Choice>
  </mc:AlternateContent>
  <xr:revisionPtr revIDLastSave="952" documentId="13_ncr:1_{E53DBBBD-A695-4406-B618-AC7389856004}" xr6:coauthVersionLast="47" xr6:coauthVersionMax="47" xr10:uidLastSave="{264D2686-C494-4ADC-813E-0133143A5B82}"/>
  <bookViews>
    <workbookView xWindow="-108" yWindow="-108" windowWidth="23256" windowHeight="14016" activeTab="2" xr2:uid="{0237CAE1-8F1C-4D66-B076-3A925128568D}"/>
  </bookViews>
  <sheets>
    <sheet name="Sheet1" sheetId="1" r:id="rId1"/>
    <sheet name="Turbot" sheetId="3" r:id="rId2"/>
    <sheet name="Witch" sheetId="6" r:id="rId3"/>
    <sheet name="lemon sole" sheetId="7" r:id="rId4"/>
    <sheet name="Dab" sheetId="8" r:id="rId5"/>
    <sheet name="brill" sheetId="5"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8" l="1"/>
  <c r="F81" i="8"/>
  <c r="E81" i="8"/>
  <c r="E80" i="8"/>
  <c r="D9" i="3"/>
  <c r="D10" i="3"/>
  <c r="D11" i="3"/>
  <c r="D12" i="3"/>
  <c r="D13" i="3"/>
  <c r="D14" i="3"/>
  <c r="D15" i="3"/>
  <c r="D16" i="3"/>
  <c r="D17" i="3"/>
  <c r="D18" i="3"/>
  <c r="D19" i="3"/>
  <c r="D20" i="3"/>
  <c r="D21" i="3"/>
  <c r="D22" i="3"/>
  <c r="D23" i="3"/>
  <c r="D24" i="3"/>
  <c r="D25" i="3"/>
  <c r="D26" i="3"/>
  <c r="D27" i="3"/>
  <c r="D28" i="3"/>
  <c r="D29" i="3"/>
  <c r="D30" i="3"/>
  <c r="D31" i="3"/>
  <c r="D32" i="3"/>
  <c r="D33" i="3"/>
  <c r="D34" i="3"/>
  <c r="E34" i="3" s="1"/>
  <c r="D35" i="3"/>
  <c r="E35" i="3" s="1"/>
  <c r="D36" i="3"/>
  <c r="E36" i="3" s="1"/>
  <c r="D37" i="3"/>
  <c r="E37" i="3" s="1"/>
  <c r="D38" i="3"/>
  <c r="E38" i="3" s="1"/>
  <c r="D39" i="3"/>
  <c r="E39" i="3" s="1"/>
  <c r="D40" i="3"/>
  <c r="E40" i="3" s="1"/>
  <c r="D41" i="3"/>
  <c r="D42" i="3"/>
  <c r="D43" i="3"/>
  <c r="D44" i="3"/>
  <c r="D45" i="3"/>
  <c r="D8" i="3"/>
  <c r="K57" i="3"/>
  <c r="J67" i="3"/>
  <c r="J66" i="3"/>
  <c r="J58" i="3"/>
  <c r="J59" i="3"/>
  <c r="J60" i="3"/>
  <c r="J61" i="3"/>
  <c r="J62" i="3"/>
  <c r="J63" i="3"/>
  <c r="J64" i="3"/>
  <c r="J65" i="3"/>
  <c r="J57" i="3"/>
  <c r="E26" i="8"/>
  <c r="F23" i="5"/>
  <c r="F57" i="5"/>
  <c r="X65" i="7"/>
  <c r="X47" i="7"/>
  <c r="H61"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27" i="6"/>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 i="8"/>
  <c r="E8" i="8"/>
  <c r="F82" i="5"/>
  <c r="F71" i="5"/>
  <c r="F72" i="5"/>
  <c r="F73" i="5"/>
  <c r="F74" i="5"/>
  <c r="F75" i="5"/>
  <c r="F76" i="5"/>
  <c r="F77" i="5"/>
  <c r="F78" i="5"/>
  <c r="F79" i="5"/>
  <c r="F80" i="5"/>
  <c r="F81" i="5"/>
  <c r="F10" i="5"/>
  <c r="F11" i="5"/>
  <c r="F12" i="5"/>
  <c r="F13" i="5"/>
  <c r="F14" i="5"/>
  <c r="F15" i="5"/>
  <c r="F16" i="5"/>
  <c r="F17" i="5"/>
  <c r="F18" i="5"/>
  <c r="F19" i="5"/>
  <c r="F20" i="5"/>
  <c r="F21" i="5"/>
  <c r="F22"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8" i="5"/>
  <c r="F59" i="5"/>
  <c r="F60" i="5"/>
  <c r="F61" i="5"/>
  <c r="F62" i="5"/>
  <c r="F63" i="5"/>
  <c r="F64" i="5"/>
  <c r="F65" i="5"/>
  <c r="F66" i="5"/>
  <c r="F67" i="5"/>
  <c r="F68" i="5"/>
  <c r="F69" i="5"/>
  <c r="F70" i="5"/>
  <c r="F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9" i="5"/>
  <c r="M98" i="5"/>
  <c r="L99" i="5"/>
  <c r="L100" i="5"/>
  <c r="L101" i="5"/>
  <c r="L102" i="5"/>
  <c r="L103" i="5"/>
  <c r="L104" i="5"/>
  <c r="L105" i="5"/>
  <c r="L106" i="5"/>
  <c r="L107" i="5"/>
  <c r="L98" i="5"/>
  <c r="E9" i="8"/>
  <c r="E10" i="8"/>
  <c r="E11" i="8"/>
  <c r="E12" i="8"/>
  <c r="E13" i="8"/>
  <c r="E14" i="8"/>
  <c r="E15" i="8"/>
  <c r="E16" i="8"/>
  <c r="E17" i="8"/>
  <c r="E18" i="8"/>
  <c r="E19" i="8"/>
  <c r="E20" i="8"/>
  <c r="E21" i="8"/>
  <c r="E22" i="8"/>
  <c r="E23" i="8"/>
  <c r="E24" i="8"/>
  <c r="E25"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L89" i="8"/>
  <c r="K106" i="8"/>
  <c r="K107" i="8"/>
  <c r="K108" i="8"/>
  <c r="K90" i="8"/>
  <c r="K91" i="8"/>
  <c r="K92" i="8"/>
  <c r="K93" i="8"/>
  <c r="K94" i="8"/>
  <c r="K95" i="8"/>
  <c r="K96" i="8"/>
  <c r="K97" i="8"/>
  <c r="K98" i="8"/>
  <c r="K99" i="8"/>
  <c r="K100" i="8"/>
  <c r="K101" i="8"/>
  <c r="K102" i="8"/>
  <c r="K103" i="8"/>
  <c r="K104" i="8"/>
  <c r="K105" i="8"/>
  <c r="K89" i="8"/>
  <c r="X62" i="7"/>
  <c r="X63" i="7"/>
  <c r="X64" i="7"/>
  <c r="X66" i="7"/>
  <c r="X67" i="7"/>
  <c r="X68" i="7"/>
  <c r="X69" i="7"/>
  <c r="X70" i="7"/>
  <c r="X71" i="7"/>
  <c r="X72" i="7"/>
  <c r="X73" i="7"/>
  <c r="X74" i="7"/>
  <c r="X75" i="7"/>
  <c r="X76" i="7"/>
  <c r="X77" i="7"/>
  <c r="X78" i="7"/>
  <c r="X79" i="7"/>
  <c r="X80" i="7"/>
  <c r="X81" i="7"/>
  <c r="X82" i="7"/>
  <c r="X61"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8" i="7"/>
  <c r="X49" i="7"/>
  <c r="X50" i="7"/>
  <c r="X51" i="7"/>
  <c r="X52" i="7"/>
  <c r="X53" i="7"/>
  <c r="X54" i="7"/>
  <c r="X55" i="7"/>
  <c r="X56" i="7"/>
  <c r="X57" i="7"/>
  <c r="X58" i="7"/>
  <c r="X59" i="7"/>
  <c r="X60" i="7"/>
  <c r="X9" i="7"/>
  <c r="X34" i="6"/>
  <c r="X35" i="6"/>
  <c r="X36" i="6"/>
  <c r="X37" i="6"/>
  <c r="X38" i="6"/>
  <c r="X39" i="6"/>
  <c r="X40" i="6"/>
  <c r="X41" i="6"/>
  <c r="X42" i="6"/>
  <c r="X43" i="6"/>
  <c r="X44" i="6"/>
  <c r="X45" i="6"/>
  <c r="X46" i="6"/>
  <c r="X47" i="6"/>
  <c r="X48" i="6"/>
  <c r="X16" i="6"/>
  <c r="X17" i="6"/>
  <c r="X18" i="6"/>
  <c r="X19" i="6"/>
  <c r="X20" i="6"/>
  <c r="X21" i="6"/>
  <c r="X22" i="6"/>
  <c r="X23" i="6"/>
  <c r="X24" i="6"/>
  <c r="X25" i="6"/>
  <c r="X26" i="6"/>
  <c r="X27" i="6"/>
  <c r="X28" i="6"/>
  <c r="X29" i="6"/>
  <c r="X15" i="6"/>
  <c r="H62" i="6"/>
  <c r="H63" i="6"/>
  <c r="H64" i="6"/>
  <c r="H65" i="6"/>
  <c r="H66" i="6"/>
  <c r="H67" i="6"/>
  <c r="H68" i="6"/>
  <c r="H69" i="6"/>
  <c r="H70" i="6"/>
  <c r="H71" i="6"/>
  <c r="H72" i="6"/>
  <c r="H73" i="6"/>
  <c r="H74" i="6"/>
  <c r="H75" i="6"/>
  <c r="H76" i="6"/>
  <c r="H77" i="6"/>
  <c r="H78" i="6"/>
  <c r="H79" i="6"/>
  <c r="H80" i="6"/>
  <c r="H81" i="6"/>
  <c r="H82" i="6"/>
  <c r="D109" i="6"/>
  <c r="D110" i="6"/>
  <c r="D90" i="6"/>
  <c r="D91" i="6"/>
  <c r="D92" i="6"/>
  <c r="D93" i="6"/>
  <c r="D94" i="6"/>
  <c r="D95" i="6"/>
  <c r="D96" i="6"/>
  <c r="D97" i="6"/>
  <c r="D98" i="6"/>
  <c r="D99" i="6"/>
  <c r="D100" i="6"/>
  <c r="D101" i="6"/>
  <c r="D102" i="6"/>
  <c r="D103" i="6"/>
  <c r="D104" i="6"/>
  <c r="D105" i="6"/>
  <c r="D106" i="6"/>
  <c r="D107" i="6"/>
  <c r="D108" i="6"/>
  <c r="D89" i="6"/>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10" i="7"/>
  <c r="E51" i="3"/>
  <c r="E52" i="3"/>
  <c r="E53" i="3"/>
  <c r="E54" i="3"/>
  <c r="E55" i="3"/>
  <c r="E56" i="3"/>
  <c r="E9" i="3"/>
  <c r="E10" i="3"/>
  <c r="E11" i="3"/>
  <c r="E12" i="3"/>
  <c r="E13" i="3"/>
  <c r="E14" i="3"/>
  <c r="E15" i="3"/>
  <c r="E16" i="3"/>
  <c r="E17" i="3"/>
  <c r="E18" i="3"/>
  <c r="E19" i="3"/>
  <c r="E20" i="3"/>
  <c r="E21" i="3"/>
  <c r="E22" i="3"/>
  <c r="E23" i="3"/>
  <c r="E24" i="3"/>
  <c r="E25" i="3"/>
  <c r="E26" i="3"/>
  <c r="E27" i="3"/>
  <c r="E28" i="3"/>
  <c r="E29" i="3"/>
  <c r="E30" i="3"/>
  <c r="E31" i="3"/>
  <c r="E32" i="3"/>
  <c r="E33" i="3"/>
  <c r="E41" i="3"/>
  <c r="E42" i="3"/>
  <c r="E43" i="3"/>
  <c r="E44" i="3"/>
  <c r="E45" i="3"/>
  <c r="E46" i="3"/>
  <c r="E47" i="3"/>
  <c r="E48" i="3"/>
  <c r="E49" i="3"/>
  <c r="E50" i="3"/>
  <c r="E8" i="3"/>
  <c r="D64" i="1"/>
  <c r="D65" i="1"/>
  <c r="D66" i="1"/>
  <c r="D67" i="1"/>
  <c r="D68" i="1"/>
  <c r="D69" i="1"/>
  <c r="D70" i="1"/>
  <c r="D71" i="1"/>
  <c r="D72" i="1"/>
  <c r="D73" i="1"/>
  <c r="D74" i="1"/>
  <c r="D75" i="1"/>
  <c r="D76" i="1"/>
  <c r="D77" i="1"/>
  <c r="D78" i="1"/>
  <c r="D79" i="1"/>
  <c r="D80" i="1"/>
  <c r="D63" i="1"/>
  <c r="Q7" i="1"/>
  <c r="E89" i="6" l="1"/>
  <c r="G34" i="6" s="1"/>
  <c r="G26" i="6"/>
  <c r="G25" i="6"/>
  <c r="G53" i="6"/>
  <c r="G35" i="6"/>
  <c r="G10" i="6"/>
  <c r="G23" i="6"/>
  <c r="G55" i="6"/>
  <c r="G29" i="6"/>
  <c r="G36" i="6"/>
  <c r="G11" i="6"/>
  <c r="G37" i="6"/>
  <c r="G12" i="6"/>
  <c r="G56" i="6"/>
  <c r="G38" i="6"/>
  <c r="G13" i="6"/>
  <c r="G22" i="6"/>
  <c r="G39" i="6"/>
  <c r="G14" i="6"/>
  <c r="G9" i="6"/>
  <c r="G54" i="6"/>
  <c r="G40" i="6"/>
  <c r="G15" i="6"/>
  <c r="G57" i="6"/>
  <c r="G28" i="6"/>
  <c r="G41" i="6"/>
  <c r="G16" i="6"/>
  <c r="G42" i="6"/>
  <c r="G17" i="6"/>
  <c r="G59" i="6"/>
  <c r="G33" i="6"/>
  <c r="G43" i="6"/>
  <c r="G18" i="6"/>
  <c r="G52" i="6"/>
  <c r="G44" i="6"/>
  <c r="G19" i="6"/>
  <c r="G21" i="6"/>
  <c r="G24" i="6"/>
  <c r="G58" i="6"/>
  <c r="G45" i="6"/>
  <c r="G20" i="6"/>
  <c r="G46" i="6"/>
  <c r="G60" i="6"/>
  <c r="G30" i="6"/>
  <c r="G47" i="6"/>
  <c r="G32" i="6"/>
  <c r="G48" i="6"/>
  <c r="G49" i="6"/>
  <c r="G50" i="6"/>
  <c r="G51" i="6"/>
  <c r="G31" i="6"/>
  <c r="G27" i="6"/>
  <c r="BL41" i="7"/>
  <c r="BK41" i="7"/>
  <c r="BJ41" i="7"/>
  <c r="BI41" i="7"/>
  <c r="BH41" i="7"/>
  <c r="BG41" i="7"/>
  <c r="BF41" i="7"/>
  <c r="BE41" i="7"/>
  <c r="BD41" i="7"/>
  <c r="BL40" i="7"/>
  <c r="BK40" i="7"/>
  <c r="BJ40" i="7"/>
  <c r="BI40" i="7"/>
  <c r="BH40" i="7"/>
  <c r="BG40" i="7"/>
  <c r="BF40" i="7"/>
  <c r="BE40" i="7"/>
  <c r="BD40" i="7"/>
  <c r="BL39" i="7"/>
  <c r="BK39" i="7"/>
  <c r="BJ39" i="7"/>
  <c r="BI39" i="7"/>
  <c r="BH39" i="7"/>
  <c r="BG39" i="7"/>
  <c r="BF39" i="7"/>
  <c r="BE39" i="7"/>
  <c r="BD39" i="7"/>
  <c r="BL38" i="7"/>
  <c r="BK38" i="7"/>
  <c r="BJ38" i="7"/>
  <c r="BI38" i="7"/>
  <c r="BH38" i="7"/>
  <c r="BG38" i="7"/>
  <c r="BF38" i="7"/>
  <c r="BE38" i="7"/>
  <c r="BD38" i="7"/>
  <c r="BL37" i="7"/>
  <c r="BK37" i="7"/>
  <c r="BJ37" i="7"/>
  <c r="BI37" i="7"/>
  <c r="BH37" i="7"/>
  <c r="BG37" i="7"/>
  <c r="BF37" i="7"/>
  <c r="BE37" i="7"/>
  <c r="BD37" i="7"/>
  <c r="BL36" i="7"/>
  <c r="BK36" i="7"/>
  <c r="BJ36" i="7"/>
  <c r="BI36" i="7"/>
  <c r="BH36" i="7"/>
  <c r="BG36" i="7"/>
  <c r="BF36" i="7"/>
  <c r="BE36" i="7"/>
  <c r="BD36" i="7"/>
  <c r="BL35" i="7"/>
  <c r="BK35" i="7"/>
  <c r="BJ35" i="7"/>
  <c r="BI35" i="7"/>
  <c r="BH35" i="7"/>
  <c r="BG35" i="7"/>
  <c r="BF35" i="7"/>
  <c r="BE35" i="7"/>
  <c r="BD35" i="7"/>
  <c r="BL34" i="7"/>
  <c r="BK34" i="7"/>
  <c r="BJ34" i="7"/>
  <c r="BI34" i="7"/>
  <c r="BH34" i="7"/>
  <c r="BG34" i="7"/>
  <c r="BF34" i="7"/>
  <c r="BE34" i="7"/>
  <c r="BD34" i="7"/>
  <c r="BL33" i="7"/>
  <c r="BK33" i="7"/>
  <c r="BJ33" i="7"/>
  <c r="BI33" i="7"/>
  <c r="BH33" i="7"/>
  <c r="BG33" i="7"/>
  <c r="BF33" i="7"/>
  <c r="BE33" i="7"/>
  <c r="BD33" i="7"/>
  <c r="BL32" i="7"/>
  <c r="BK32" i="7"/>
  <c r="BJ32" i="7"/>
  <c r="BI32" i="7"/>
  <c r="BH32" i="7"/>
  <c r="BG32" i="7"/>
  <c r="BF32" i="7"/>
  <c r="BE32" i="7"/>
  <c r="BD32" i="7"/>
  <c r="BL31" i="7"/>
  <c r="BK31" i="7"/>
  <c r="BJ31" i="7"/>
  <c r="BI31" i="7"/>
  <c r="BH31" i="7"/>
  <c r="BG31" i="7"/>
  <c r="BF31" i="7"/>
  <c r="BE31" i="7"/>
  <c r="BD31" i="7"/>
  <c r="BL30" i="7"/>
  <c r="BK30" i="7"/>
  <c r="BJ30" i="7"/>
  <c r="BI30" i="7"/>
  <c r="BH30" i="7"/>
  <c r="BG30" i="7"/>
  <c r="BF30" i="7"/>
  <c r="BE30" i="7"/>
  <c r="BD30" i="7"/>
  <c r="BL29" i="7"/>
  <c r="BK29" i="7"/>
  <c r="BJ29" i="7"/>
  <c r="BI29" i="7"/>
  <c r="BH29" i="7"/>
  <c r="BG29" i="7"/>
  <c r="BF29" i="7"/>
  <c r="BE29" i="7"/>
  <c r="BD29" i="7"/>
  <c r="BL28" i="7"/>
  <c r="BK28" i="7"/>
  <c r="BJ28" i="7"/>
  <c r="BI28" i="7"/>
  <c r="BH28" i="7"/>
  <c r="BG28" i="7"/>
  <c r="BF28" i="7"/>
  <c r="BE28" i="7"/>
  <c r="BD28" i="7"/>
  <c r="BG22" i="7"/>
  <c r="BF22" i="7"/>
  <c r="BE22" i="7"/>
  <c r="BD22" i="7"/>
  <c r="BG21" i="7"/>
  <c r="BF21" i="7"/>
  <c r="BE21" i="7"/>
  <c r="BD21" i="7"/>
  <c r="BG20" i="7"/>
  <c r="BF20" i="7"/>
  <c r="BE20" i="7"/>
  <c r="BD20" i="7"/>
  <c r="BG19" i="7"/>
  <c r="BF19" i="7"/>
  <c r="BE19" i="7"/>
  <c r="BD19" i="7"/>
  <c r="BG18" i="7"/>
  <c r="BF18" i="7"/>
  <c r="BE18" i="7"/>
  <c r="BD18" i="7"/>
  <c r="BG17" i="7"/>
  <c r="BF17" i="7"/>
  <c r="BE17" i="7"/>
  <c r="BD17" i="7"/>
  <c r="BG16" i="7"/>
  <c r="BF16" i="7"/>
  <c r="BE16" i="7"/>
  <c r="BD16" i="7"/>
  <c r="BG15" i="7"/>
  <c r="BF15" i="7"/>
  <c r="BE15" i="7"/>
  <c r="BD15" i="7"/>
  <c r="BG14" i="7"/>
  <c r="BF14" i="7"/>
  <c r="BE14" i="7"/>
  <c r="BD14" i="7"/>
  <c r="BG13" i="7"/>
  <c r="BF13" i="7"/>
  <c r="BE13" i="7"/>
  <c r="BD13" i="7"/>
  <c r="BG12" i="7"/>
  <c r="BF12" i="7"/>
  <c r="BE12" i="7"/>
  <c r="BD12" i="7"/>
  <c r="BG11" i="7"/>
  <c r="BF11" i="7"/>
  <c r="BE11" i="7"/>
  <c r="BD11" i="7"/>
  <c r="BO11" i="7" s="1"/>
  <c r="BO18" i="7" l="1"/>
  <c r="BO20" i="7"/>
  <c r="BO22" i="7"/>
  <c r="BO36" i="7"/>
  <c r="BO34" i="7"/>
  <c r="BO15" i="7"/>
  <c r="BO30" i="7"/>
  <c r="BO16" i="7"/>
  <c r="BO33" i="7"/>
  <c r="BO12" i="7"/>
  <c r="BO14" i="7"/>
  <c r="BO29" i="7"/>
  <c r="BO35" i="7"/>
  <c r="BO41" i="7"/>
  <c r="BO28" i="7"/>
  <c r="BO32" i="7"/>
  <c r="BO38" i="7"/>
  <c r="BO39" i="7"/>
  <c r="BO13" i="7"/>
  <c r="BO17" i="7"/>
  <c r="BO21" i="7"/>
  <c r="BO37" i="7"/>
  <c r="BO40" i="7"/>
  <c r="BO31" i="7"/>
  <c r="BO19" i="7"/>
  <c r="H26" i="6" l="1"/>
  <c r="H25" i="6"/>
  <c r="H24" i="6"/>
  <c r="H23" i="6"/>
  <c r="H22" i="6"/>
  <c r="H21" i="6"/>
  <c r="H20" i="6"/>
  <c r="H19" i="6"/>
  <c r="H18" i="6"/>
  <c r="H17" i="6"/>
  <c r="H16" i="6"/>
  <c r="H15" i="6"/>
  <c r="H14" i="6"/>
  <c r="H13" i="6"/>
  <c r="H12" i="6"/>
  <c r="H11" i="6"/>
  <c r="H10" i="6"/>
  <c r="H9" i="6"/>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D33" i="1" l="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32"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75" i="1"/>
  <c r="Q74"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 i="1"/>
  <c r="G101" i="7"/>
  <c r="H101" i="7"/>
  <c r="G96" i="7"/>
  <c r="H96" i="7"/>
  <c r="G93" i="7"/>
  <c r="H93" i="7"/>
  <c r="G95" i="7"/>
  <c r="H95" i="7"/>
  <c r="G94" i="7"/>
  <c r="H94" i="7"/>
  <c r="G98" i="7"/>
  <c r="H98" i="7"/>
  <c r="G97" i="7"/>
  <c r="H97" i="7"/>
  <c r="G92" i="7"/>
  <c r="H92" i="7"/>
  <c r="G89" i="7"/>
  <c r="H89" i="7"/>
  <c r="G88" i="7"/>
  <c r="H88" i="7"/>
  <c r="G87" i="7"/>
  <c r="H87" i="7"/>
  <c r="G86" i="7"/>
  <c r="H86" i="7"/>
  <c r="G85" i="7"/>
  <c r="H85" i="7"/>
  <c r="G84" i="7"/>
  <c r="H84" i="7"/>
  <c r="G83" i="7"/>
  <c r="H83" i="7"/>
  <c r="H91" i="7"/>
  <c r="G91" i="7"/>
  <c r="H90" i="7"/>
  <c r="G90" i="7"/>
  <c r="H82" i="7"/>
  <c r="G82" i="7"/>
  <c r="H81" i="7"/>
  <c r="G81" i="7"/>
  <c r="J80" i="7" s="1"/>
  <c r="W9" i="7" s="1"/>
  <c r="H80" i="7"/>
  <c r="G100" i="7"/>
  <c r="H100" i="7"/>
  <c r="G99" i="7"/>
  <c r="H99" i="7"/>
  <c r="G80" i="7"/>
</calcChain>
</file>

<file path=xl/sharedStrings.xml><?xml version="1.0" encoding="utf-8"?>
<sst xmlns="http://schemas.openxmlformats.org/spreadsheetml/2006/main" count="323" uniqueCount="124">
  <si>
    <t>year</t>
  </si>
  <si>
    <t>Ltur</t>
  </si>
  <si>
    <t>Dtur</t>
  </si>
  <si>
    <t>Ctur</t>
  </si>
  <si>
    <t>Itur</t>
  </si>
  <si>
    <t>Lbll</t>
  </si>
  <si>
    <t>Dbll</t>
  </si>
  <si>
    <t>Cbll</t>
  </si>
  <si>
    <t>Ibll</t>
  </si>
  <si>
    <t>Lwit</t>
  </si>
  <si>
    <t>Dwit</t>
  </si>
  <si>
    <t>Cwit</t>
  </si>
  <si>
    <t>Iwit</t>
  </si>
  <si>
    <t>Ldab</t>
  </si>
  <si>
    <t>Ddab</t>
  </si>
  <si>
    <t>Cdab</t>
  </si>
  <si>
    <t>Idab</t>
  </si>
  <si>
    <t>Llem</t>
  </si>
  <si>
    <t>Dlem</t>
  </si>
  <si>
    <t>Clem</t>
  </si>
  <si>
    <t>Ilem</t>
  </si>
  <si>
    <t>Subarea 4</t>
  </si>
  <si>
    <t>Subarea 4, div 3.a, div 7.d-e</t>
  </si>
  <si>
    <t>Subarea 4, div 3.a</t>
  </si>
  <si>
    <t>Subarea 4, div.3a, div 7.d</t>
  </si>
  <si>
    <t>Ices advice 2019*</t>
  </si>
  <si>
    <t>WGNSSK 2019</t>
  </si>
  <si>
    <t>ices advice 2018</t>
  </si>
  <si>
    <t>WGNSSK 2016</t>
  </si>
  <si>
    <t>ICES advice 2018*</t>
  </si>
  <si>
    <t>WGNSSK 2017</t>
  </si>
  <si>
    <t xml:space="preserve">Landings </t>
  </si>
  <si>
    <t xml:space="preserve">Discards </t>
  </si>
  <si>
    <t>Catches</t>
  </si>
  <si>
    <t>LpUE Dutch 80 mm beam trawl fleet (BT2)</t>
  </si>
  <si>
    <t>Landings</t>
  </si>
  <si>
    <t>Discards</t>
  </si>
  <si>
    <t>LPUE Dutch beam trawl fleet &gt; 221 kW</t>
  </si>
  <si>
    <t>ICES discards</t>
  </si>
  <si>
    <t>IBTS Q1</t>
  </si>
  <si>
    <t>IBTS Q3</t>
  </si>
  <si>
    <t>Catch</t>
  </si>
  <si>
    <t>IBTS–Q1  SCO/NED</t>
  </si>
  <si>
    <t>IBTS–Q1</t>
  </si>
  <si>
    <t>IBTS–Q3</t>
  </si>
  <si>
    <t>(tonnes)</t>
  </si>
  <si>
    <t>(kg/day)</t>
  </si>
  <si>
    <t>(kg/hr)</t>
  </si>
  <si>
    <t>Year</t>
  </si>
  <si>
    <t>Turbot (Scophthalmus maximus)</t>
  </si>
  <si>
    <t>Data type</t>
  </si>
  <si>
    <t>Area</t>
  </si>
  <si>
    <t>Source</t>
  </si>
  <si>
    <t>Species</t>
  </si>
  <si>
    <t>"</t>
  </si>
  <si>
    <t>(?)</t>
  </si>
  <si>
    <t>Unit</t>
  </si>
  <si>
    <t>Brill (scophthalmus rhombus)</t>
  </si>
  <si>
    <t>LPUE Dutch beam trawl fleet                &gt; 221 kW</t>
  </si>
  <si>
    <t xml:space="preserve">ICES Discards </t>
  </si>
  <si>
    <t>Witch flounder (Glyptocephalus cynoglossus)</t>
  </si>
  <si>
    <t>IBTS Q1  SCO/NED</t>
  </si>
  <si>
    <t>Lemon sole (Microstomus kitt)</t>
  </si>
  <si>
    <t>*doi: 10.17895/ices.pub.3153</t>
  </si>
  <si>
    <t>Dab (Limanda limanda)</t>
  </si>
  <si>
    <t>Ilem.1</t>
  </si>
  <si>
    <t>Ilem.2</t>
  </si>
  <si>
    <t>Iwit.1</t>
  </si>
  <si>
    <t>llem.3</t>
  </si>
  <si>
    <t>North</t>
  </si>
  <si>
    <t>Sea</t>
  </si>
  <si>
    <t>IBTS</t>
  </si>
  <si>
    <t>Q1</t>
  </si>
  <si>
    <t>(GAM)</t>
  </si>
  <si>
    <t>Numbers</t>
  </si>
  <si>
    <t>numbers per hpour</t>
  </si>
  <si>
    <t>IBTS+BTS</t>
  </si>
  <si>
    <t>Q3</t>
  </si>
  <si>
    <t>Below are the calculations that were done to derive lem 3. In short, these are the data that were received from Coby Needle, and are the age structured data used for the assessment combined with the mean weights at age.</t>
  </si>
  <si>
    <t xml:space="preserve">North Sea IBTS+BTS Q3 (GAM) </t>
  </si>
  <si>
    <t>(kg/100hr)?</t>
  </si>
  <si>
    <t>(kg/kwday)</t>
  </si>
  <si>
    <t>Ices advice 2019* (substituted with 2024 advice)</t>
  </si>
  <si>
    <t>Ices advice 2024*</t>
  </si>
  <si>
    <t>WGNSSK 2024</t>
  </si>
  <si>
    <t>WGNSSK 2024**</t>
  </si>
  <si>
    <t>*https://doi.org/10.17895/ices.advice.25019177.v1</t>
  </si>
  <si>
    <t>**https://doi.org/10.17895/ices.pub.25605639.v1</t>
  </si>
  <si>
    <t>*https://doi.org/10.17895/ices.advice.25019702.v1</t>
  </si>
  <si>
    <t>ices estimated Landings</t>
  </si>
  <si>
    <t xml:space="preserve">Official Landings </t>
  </si>
  <si>
    <t xml:space="preserve"> Survey exploitable biomass index Q1 with GOV_CL gear</t>
  </si>
  <si>
    <t xml:space="preserve"> Survey exploitable biomass index Q1</t>
  </si>
  <si>
    <t>Survey exploitable biomass index Q3-4</t>
  </si>
  <si>
    <t>combined exploitable biomass</t>
  </si>
  <si>
    <t>**https://doi.org/10.17895/ices.pub.25605639</t>
  </si>
  <si>
    <t>WGNSSK 2022^</t>
  </si>
  <si>
    <t>^http://doi.org/10.17895/ices.pub.19786285</t>
  </si>
  <si>
    <t xml:space="preserve">assessment summary Landings </t>
  </si>
  <si>
    <t>offical landings</t>
  </si>
  <si>
    <t>WGNSSK 2024^</t>
  </si>
  <si>
    <t>Index</t>
  </si>
  <si>
    <t>Ices advice 2023*</t>
  </si>
  <si>
    <t>Combined beam trawl survey index (BTS-Isis, BTS-Tridens, German BTS). Delta GAM Method by Berg et al. (2014). (tonnes)</t>
  </si>
  <si>
    <t>ices advice 2023*</t>
  </si>
  <si>
    <t>*https://doi.org/10.17895/ices.advice.22793633</t>
  </si>
  <si>
    <t>*https://doi.org/10.17895/ices.advice.25019732</t>
  </si>
  <si>
    <t>Advice 2024</t>
  </si>
  <si>
    <t xml:space="preserve">ICES estimated Discards </t>
  </si>
  <si>
    <t>Ices estimated Landings</t>
  </si>
  <si>
    <t>**https://doi.org/10.17895/ices.advice.25019732</t>
  </si>
  <si>
    <t>survey not updated anymore</t>
  </si>
  <si>
    <t>IBTS-Q1</t>
  </si>
  <si>
    <t>IBTS+BTSQ3</t>
  </si>
  <si>
    <t>2024 update</t>
  </si>
  <si>
    <t>ibtsq1</t>
  </si>
  <si>
    <t>bts+ibts q3</t>
  </si>
  <si>
    <t xml:space="preserve">2023  1 </t>
  </si>
  <si>
    <t>ICES estimated landings</t>
  </si>
  <si>
    <t>SSB</t>
  </si>
  <si>
    <t>IBTSQ1</t>
  </si>
  <si>
    <t>IBTSQ3</t>
  </si>
  <si>
    <t>method= geomean</t>
  </si>
  <si>
    <t>BTS + IBTS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</si>
</sst>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6100"/>
      <name val="Calibri"/>
      <family val="2"/>
      <scheme val="minor"/>
    </font>
    <font>
      <sz val="10"/>
      <color rgb="FF404040"/>
      <name val="Courier"/>
    </font>
    <font>
      <sz val="11"/>
      <color rgb="FF9C5700"/>
      <name val="Calibri"/>
      <family val="2"/>
      <scheme val="minor"/>
    </font>
    <font>
      <sz val="8.5"/>
      <color theme="1"/>
      <name val="Verdana"/>
      <family val="2"/>
    </font>
    <font>
      <sz val="11"/>
      <color rgb="FFFF0000"/>
      <name val="Calibri"/>
      <family val="2"/>
      <scheme val="minor"/>
    </font>
    <font>
      <sz val="8.5"/>
      <color rgb="FF000000"/>
      <name val="Calibri"/>
      <family val="2"/>
    </font>
    <font>
      <sz val="11"/>
      <name val="Calibri"/>
      <family val="2"/>
      <scheme val="minor"/>
    </font>
    <font>
      <b/>
      <sz val="8.5"/>
      <color rgb="FF000000"/>
      <name val="Calibri"/>
      <family val="2"/>
    </font>
  </fonts>
  <fills count="6">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EB9C"/>
      </patternFill>
    </fill>
    <fill>
      <patternFill patternType="solid">
        <fgColor rgb="FFB7D1C3"/>
        <bgColor indexed="64"/>
      </patternFill>
    </fill>
  </fills>
  <borders count="30">
    <border>
      <left/>
      <right/>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dashed">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auto="1"/>
      </right>
      <top style="thin">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auto="1"/>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auto="1"/>
      </right>
      <top style="dashed">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bottom/>
      <diagonal/>
    </border>
    <border>
      <left style="thin">
        <color indexed="64"/>
      </left>
      <right/>
      <top/>
      <bottom style="thin">
        <color indexed="64"/>
      </bottom>
      <diagonal/>
    </border>
    <border>
      <left/>
      <right/>
      <top style="medium">
        <color rgb="FF000000"/>
      </top>
      <bottom style="medium">
        <color rgb="FF000000"/>
      </bottom>
      <diagonal/>
    </border>
    <border>
      <left/>
      <right/>
      <top/>
      <bottom style="medium">
        <color rgb="FF000000"/>
      </bottom>
      <diagonal/>
    </border>
  </borders>
  <cellStyleXfs count="3">
    <xf numFmtId="0" fontId="0" fillId="0" borderId="0"/>
    <xf numFmtId="0" fontId="1" fillId="2" borderId="0" applyNumberFormat="0" applyBorder="0" applyAlignment="0" applyProtection="0"/>
    <xf numFmtId="0" fontId="3" fillId="4" borderId="0" applyNumberFormat="0" applyBorder="0" applyAlignment="0" applyProtection="0"/>
  </cellStyleXfs>
  <cellXfs count="95">
    <xf numFmtId="0" fontId="0" fillId="0" borderId="0" xfId="0"/>
    <xf numFmtId="0" fontId="2" fillId="0" borderId="0" xfId="0" applyFont="1" applyAlignment="1">
      <alignment vertical="center"/>
    </xf>
    <xf numFmtId="0" fontId="0" fillId="3" borderId="2" xfId="0" applyFill="1" applyBorder="1"/>
    <xf numFmtId="0" fontId="0" fillId="0" borderId="3" xfId="0" applyBorder="1"/>
    <xf numFmtId="0" fontId="0" fillId="3" borderId="4" xfId="0" applyFill="1" applyBorder="1"/>
    <xf numFmtId="0" fontId="0" fillId="3" borderId="5" xfId="0" applyFill="1" applyBorder="1"/>
    <xf numFmtId="0" fontId="0" fillId="0" borderId="8"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xf>
    <xf numFmtId="0" fontId="0" fillId="3" borderId="10" xfId="0" applyFill="1" applyBorder="1"/>
    <xf numFmtId="0" fontId="0" fillId="0" borderId="15" xfId="0" applyBorder="1" applyAlignment="1">
      <alignment vertical="top"/>
    </xf>
    <xf numFmtId="0" fontId="0" fillId="0" borderId="16" xfId="0" applyBorder="1" applyAlignment="1">
      <alignment vertical="top"/>
    </xf>
    <xf numFmtId="0" fontId="0" fillId="3" borderId="23" xfId="0" applyFill="1" applyBorder="1" applyAlignment="1">
      <alignment vertical="top"/>
    </xf>
    <xf numFmtId="0" fontId="0" fillId="3" borderId="24" xfId="0" applyFill="1" applyBorder="1"/>
    <xf numFmtId="0" fontId="0" fillId="3" borderId="23" xfId="0" applyFill="1"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top" wrapText="1"/>
    </xf>
    <xf numFmtId="0" fontId="0" fillId="0" borderId="21" xfId="0" applyBorder="1" applyAlignment="1">
      <alignment horizontal="center"/>
    </xf>
    <xf numFmtId="0" fontId="0" fillId="3" borderId="25" xfId="0" applyFill="1" applyBorder="1" applyAlignment="1">
      <alignment vertical="top"/>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0" fontId="0" fillId="0" borderId="14" xfId="0" applyBorder="1"/>
    <xf numFmtId="0" fontId="0" fillId="3" borderId="23" xfId="0" applyFill="1" applyBorder="1" applyAlignment="1">
      <alignment vertical="center"/>
    </xf>
    <xf numFmtId="0" fontId="0" fillId="3" borderId="24" xfId="0" applyFill="1" applyBorder="1" applyAlignment="1">
      <alignment vertical="center"/>
    </xf>
    <xf numFmtId="0" fontId="0" fillId="0" borderId="1"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xf>
    <xf numFmtId="0" fontId="0" fillId="3" borderId="23" xfId="0" applyFill="1" applyBorder="1" applyAlignment="1">
      <alignment horizontal="left" vertical="center" wrapText="1"/>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horizontal="left" vertical="center"/>
    </xf>
    <xf numFmtId="164" fontId="0" fillId="0" borderId="6" xfId="0" applyNumberFormat="1" applyBorder="1" applyAlignment="1">
      <alignment horizontal="center"/>
    </xf>
    <xf numFmtId="0" fontId="1" fillId="2" borderId="0" xfId="1" applyBorder="1" applyAlignment="1">
      <alignment horizontal="center"/>
    </xf>
    <xf numFmtId="0" fontId="1" fillId="2" borderId="0" xfId="1" applyAlignment="1">
      <alignment horizontal="center"/>
    </xf>
    <xf numFmtId="0" fontId="0" fillId="0" borderId="9" xfId="0" applyBorder="1" applyAlignment="1">
      <alignment horizont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26" xfId="0" applyBorder="1"/>
    <xf numFmtId="0" fontId="0" fillId="0" borderId="10" xfId="0" applyBorder="1"/>
    <xf numFmtId="0" fontId="1" fillId="2" borderId="4" xfId="1" applyBorder="1"/>
    <xf numFmtId="0" fontId="0" fillId="0" borderId="0" xfId="0" applyBorder="1"/>
    <xf numFmtId="0" fontId="0" fillId="0" borderId="6" xfId="0" applyBorder="1"/>
    <xf numFmtId="0" fontId="3" fillId="4" borderId="0" xfId="2" applyBorder="1"/>
    <xf numFmtId="0" fontId="1" fillId="2" borderId="0" xfId="1" applyBorder="1"/>
    <xf numFmtId="0" fontId="0" fillId="0" borderId="27" xfId="0" applyBorder="1"/>
    <xf numFmtId="0" fontId="0" fillId="0" borderId="1" xfId="0" applyBorder="1"/>
    <xf numFmtId="0" fontId="1" fillId="2" borderId="1" xfId="1" applyBorder="1"/>
    <xf numFmtId="0" fontId="0" fillId="0" borderId="9" xfId="0" applyBorder="1"/>
    <xf numFmtId="0" fontId="0" fillId="0" borderId="0" xfId="0" applyFill="1" applyBorder="1"/>
    <xf numFmtId="0" fontId="4" fillId="0" borderId="0" xfId="0" applyFont="1" applyAlignment="1">
      <alignment vertical="center"/>
    </xf>
    <xf numFmtId="1" fontId="0" fillId="0" borderId="0" xfId="0" applyNumberFormat="1" applyBorder="1"/>
    <xf numFmtId="1" fontId="3" fillId="4" borderId="0" xfId="2" applyNumberFormat="1" applyAlignment="1">
      <alignment horizontal="left" vertical="center"/>
    </xf>
    <xf numFmtId="1" fontId="3" fillId="4" borderId="0" xfId="2" applyNumberFormat="1"/>
    <xf numFmtId="1" fontId="0" fillId="0" borderId="1" xfId="0" applyNumberFormat="1" applyBorder="1"/>
    <xf numFmtId="0" fontId="5" fillId="0" borderId="0" xfId="0" applyFont="1" applyBorder="1"/>
    <xf numFmtId="0" fontId="5" fillId="4" borderId="0" xfId="2" applyFont="1" applyBorder="1"/>
    <xf numFmtId="0" fontId="0" fillId="0" borderId="0" xfId="0" applyFont="1" applyBorder="1"/>
    <xf numFmtId="0" fontId="0" fillId="0" borderId="26" xfId="0" applyFill="1" applyBorder="1"/>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6" fillId="0" borderId="0" xfId="0" applyFont="1" applyBorder="1" applyAlignment="1">
      <alignment horizontal="left" vertical="center" wrapText="1"/>
    </xf>
    <xf numFmtId="0" fontId="0" fillId="0" borderId="15" xfId="0" applyBorder="1"/>
    <xf numFmtId="0" fontId="5" fillId="0" borderId="0" xfId="0" applyFont="1" applyAlignment="1">
      <alignment horizontal="center"/>
    </xf>
    <xf numFmtId="0" fontId="7" fillId="0" borderId="0" xfId="0" applyFont="1" applyAlignment="1">
      <alignment horizontal="center"/>
    </xf>
    <xf numFmtId="0" fontId="0" fillId="0" borderId="5" xfId="0" applyBorder="1"/>
    <xf numFmtId="0" fontId="5" fillId="0" borderId="6" xfId="0" applyFont="1" applyBorder="1" applyAlignment="1">
      <alignment horizontal="center"/>
    </xf>
    <xf numFmtId="0" fontId="7" fillId="2" borderId="0" xfId="1" applyFont="1" applyAlignment="1">
      <alignment horizontal="center"/>
    </xf>
    <xf numFmtId="0" fontId="8" fillId="5" borderId="28" xfId="0" applyFont="1" applyFill="1" applyBorder="1" applyAlignment="1">
      <alignment horizontal="left" vertical="center" wrapText="1"/>
    </xf>
    <xf numFmtId="1" fontId="7" fillId="0" borderId="0" xfId="0" applyNumberFormat="1" applyFont="1" applyAlignment="1">
      <alignment horizontal="center"/>
    </xf>
    <xf numFmtId="1" fontId="7" fillId="4" borderId="0" xfId="2" applyNumberFormat="1" applyFont="1" applyAlignment="1">
      <alignment horizontal="center"/>
    </xf>
    <xf numFmtId="1" fontId="7" fillId="4" borderId="0" xfId="2" applyNumberFormat="1" applyFont="1" applyBorder="1" applyAlignment="1">
      <alignment horizontal="center"/>
    </xf>
    <xf numFmtId="1" fontId="7" fillId="0" borderId="0" xfId="0" applyNumberFormat="1" applyFont="1" applyBorder="1" applyAlignment="1">
      <alignment horizontal="center"/>
    </xf>
    <xf numFmtId="0" fontId="7" fillId="0" borderId="0" xfId="0" applyFont="1" applyBorder="1" applyAlignment="1">
      <alignment horizontal="center"/>
    </xf>
    <xf numFmtId="1" fontId="3" fillId="4" borderId="0" xfId="2" applyNumberFormat="1" applyAlignment="1">
      <alignment horizontal="center"/>
    </xf>
    <xf numFmtId="1" fontId="0" fillId="0" borderId="0" xfId="0" applyNumberFormat="1" applyAlignment="1">
      <alignment horizontal="center"/>
    </xf>
    <xf numFmtId="1" fontId="3" fillId="4" borderId="0" xfId="2" applyNumberFormat="1" applyBorder="1" applyAlignment="1">
      <alignment horizontal="center"/>
    </xf>
    <xf numFmtId="1" fontId="0" fillId="0" borderId="0" xfId="0" applyNumberFormat="1" applyBorder="1" applyAlignment="1">
      <alignment horizont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Turbot!$C$46:$C$56</c:f>
              <c:numCache>
                <c:formatCode>General</c:formatCode>
                <c:ptCount val="11"/>
                <c:pt idx="0">
                  <c:v>3085</c:v>
                </c:pt>
                <c:pt idx="1">
                  <c:v>2872</c:v>
                </c:pt>
                <c:pt idx="2">
                  <c:v>2978</c:v>
                </c:pt>
                <c:pt idx="3">
                  <c:v>3422</c:v>
                </c:pt>
                <c:pt idx="4">
                  <c:v>3641</c:v>
                </c:pt>
                <c:pt idx="5">
                  <c:v>3231</c:v>
                </c:pt>
                <c:pt idx="6">
                  <c:v>3121</c:v>
                </c:pt>
                <c:pt idx="7">
                  <c:v>3192</c:v>
                </c:pt>
                <c:pt idx="8">
                  <c:v>2696</c:v>
                </c:pt>
                <c:pt idx="9">
                  <c:v>1697</c:v>
                </c:pt>
                <c:pt idx="10">
                  <c:v>1648</c:v>
                </c:pt>
              </c:numCache>
            </c:numRef>
          </c:xVal>
          <c:yVal>
            <c:numRef>
              <c:f>Turbot!$D$46:$D$56</c:f>
              <c:numCache>
                <c:formatCode>General</c:formatCode>
                <c:ptCount val="11"/>
                <c:pt idx="0">
                  <c:v>97</c:v>
                </c:pt>
                <c:pt idx="1">
                  <c:v>159</c:v>
                </c:pt>
                <c:pt idx="2">
                  <c:v>112</c:v>
                </c:pt>
                <c:pt idx="3">
                  <c:v>666</c:v>
                </c:pt>
                <c:pt idx="4">
                  <c:v>496</c:v>
                </c:pt>
                <c:pt idx="5">
                  <c:v>486</c:v>
                </c:pt>
                <c:pt idx="6">
                  <c:v>230</c:v>
                </c:pt>
                <c:pt idx="7">
                  <c:v>199</c:v>
                </c:pt>
                <c:pt idx="8">
                  <c:v>129</c:v>
                </c:pt>
                <c:pt idx="9">
                  <c:v>49</c:v>
                </c:pt>
                <c:pt idx="10">
                  <c:v>187</c:v>
                </c:pt>
              </c:numCache>
            </c:numRef>
          </c:yVal>
          <c:smooth val="0"/>
          <c:extLst>
            <c:ext xmlns:c16="http://schemas.microsoft.com/office/drawing/2014/chart" uri="{C3380CC4-5D6E-409C-BE32-E72D297353CC}">
              <c16:uniqueId val="{00000000-959C-4A51-9CBE-0444F4675947}"/>
            </c:ext>
          </c:extLst>
        </c:ser>
        <c:dLbls>
          <c:showLegendKey val="0"/>
          <c:showVal val="0"/>
          <c:showCatName val="0"/>
          <c:showSerName val="0"/>
          <c:showPercent val="0"/>
          <c:showBubbleSize val="0"/>
        </c:dLbls>
        <c:axId val="1104708104"/>
        <c:axId val="784663496"/>
      </c:scatterChart>
      <c:valAx>
        <c:axId val="1104708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63496"/>
        <c:crosses val="autoZero"/>
        <c:crossBetween val="midCat"/>
      </c:valAx>
      <c:valAx>
        <c:axId val="7846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08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Witch!$E$61:$E$82</c:f>
              <c:numCache>
                <c:formatCode>General</c:formatCode>
                <c:ptCount val="22"/>
                <c:pt idx="0">
                  <c:v>3813</c:v>
                </c:pt>
                <c:pt idx="1">
                  <c:v>3308</c:v>
                </c:pt>
                <c:pt idx="2">
                  <c:v>3059</c:v>
                </c:pt>
                <c:pt idx="3">
                  <c:v>2960</c:v>
                </c:pt>
                <c:pt idx="4">
                  <c:v>2335</c:v>
                </c:pt>
                <c:pt idx="5">
                  <c:v>2271</c:v>
                </c:pt>
                <c:pt idx="6">
                  <c:v>1999</c:v>
                </c:pt>
                <c:pt idx="7">
                  <c:v>1863</c:v>
                </c:pt>
                <c:pt idx="8">
                  <c:v>1531</c:v>
                </c:pt>
                <c:pt idx="9">
                  <c:v>1567</c:v>
                </c:pt>
                <c:pt idx="10">
                  <c:v>1952</c:v>
                </c:pt>
                <c:pt idx="11">
                  <c:v>2013</c:v>
                </c:pt>
                <c:pt idx="12">
                  <c:v>2685</c:v>
                </c:pt>
                <c:pt idx="13">
                  <c:v>2240</c:v>
                </c:pt>
                <c:pt idx="14">
                  <c:v>2744</c:v>
                </c:pt>
                <c:pt idx="15">
                  <c:v>2850</c:v>
                </c:pt>
                <c:pt idx="16">
                  <c:v>3010</c:v>
                </c:pt>
                <c:pt idx="17">
                  <c:v>2580</c:v>
                </c:pt>
                <c:pt idx="18">
                  <c:v>1937</c:v>
                </c:pt>
                <c:pt idx="19">
                  <c:v>1827</c:v>
                </c:pt>
                <c:pt idx="20">
                  <c:v>1593</c:v>
                </c:pt>
                <c:pt idx="21">
                  <c:v>1463</c:v>
                </c:pt>
              </c:numCache>
            </c:numRef>
          </c:xVal>
          <c:yVal>
            <c:numRef>
              <c:f>Witch!$G$61:$G$82</c:f>
              <c:numCache>
                <c:formatCode>General</c:formatCode>
                <c:ptCount val="22"/>
                <c:pt idx="0">
                  <c:v>1529</c:v>
                </c:pt>
                <c:pt idx="1">
                  <c:v>349</c:v>
                </c:pt>
                <c:pt idx="2">
                  <c:v>369</c:v>
                </c:pt>
                <c:pt idx="3">
                  <c:v>419</c:v>
                </c:pt>
                <c:pt idx="4">
                  <c:v>296</c:v>
                </c:pt>
                <c:pt idx="5">
                  <c:v>199</c:v>
                </c:pt>
                <c:pt idx="6">
                  <c:v>318</c:v>
                </c:pt>
                <c:pt idx="7">
                  <c:v>455</c:v>
                </c:pt>
                <c:pt idx="8">
                  <c:v>559</c:v>
                </c:pt>
                <c:pt idx="9">
                  <c:v>547</c:v>
                </c:pt>
                <c:pt idx="10">
                  <c:v>555</c:v>
                </c:pt>
                <c:pt idx="11">
                  <c:v>254</c:v>
                </c:pt>
                <c:pt idx="12">
                  <c:v>307</c:v>
                </c:pt>
                <c:pt idx="13">
                  <c:v>449</c:v>
                </c:pt>
                <c:pt idx="14">
                  <c:v>390</c:v>
                </c:pt>
                <c:pt idx="15">
                  <c:v>236</c:v>
                </c:pt>
                <c:pt idx="16">
                  <c:v>199</c:v>
                </c:pt>
                <c:pt idx="17">
                  <c:v>216</c:v>
                </c:pt>
                <c:pt idx="18">
                  <c:v>198</c:v>
                </c:pt>
                <c:pt idx="19">
                  <c:v>279</c:v>
                </c:pt>
                <c:pt idx="20">
                  <c:v>200</c:v>
                </c:pt>
                <c:pt idx="21">
                  <c:v>172</c:v>
                </c:pt>
              </c:numCache>
            </c:numRef>
          </c:yVal>
          <c:smooth val="0"/>
          <c:extLst>
            <c:ext xmlns:c16="http://schemas.microsoft.com/office/drawing/2014/chart" uri="{C3380CC4-5D6E-409C-BE32-E72D297353CC}">
              <c16:uniqueId val="{00000000-1B78-43B7-A6FC-B3155D9FA8C2}"/>
            </c:ext>
          </c:extLst>
        </c:ser>
        <c:dLbls>
          <c:showLegendKey val="0"/>
          <c:showVal val="0"/>
          <c:showCatName val="0"/>
          <c:showSerName val="0"/>
          <c:showPercent val="0"/>
          <c:showBubbleSize val="0"/>
        </c:dLbls>
        <c:axId val="1134527096"/>
        <c:axId val="1131224560"/>
      </c:scatterChart>
      <c:valAx>
        <c:axId val="113452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24560"/>
        <c:crosses val="autoZero"/>
        <c:crossBetween val="midCat"/>
      </c:valAx>
      <c:valAx>
        <c:axId val="11312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27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[1]Sheet1!$AG$9:$AG$20</c:f>
              <c:strCache>
                <c:ptCount val="12"/>
                <c:pt idx="0">
                  <c:v>-</c:v>
                </c:pt>
                <c:pt idx="1">
                  <c:v>-</c:v>
                </c:pt>
                <c:pt idx="2">
                  <c:v>-</c:v>
                </c:pt>
                <c:pt idx="3">
                  <c:v>1</c:v>
                </c:pt>
                <c:pt idx="4">
                  <c:v>116</c:v>
                </c:pt>
                <c:pt idx="5">
                  <c:v>513</c:v>
                </c:pt>
                <c:pt idx="6">
                  <c:v>.</c:v>
                </c:pt>
                <c:pt idx="7">
                  <c:v>.</c:v>
                </c:pt>
                <c:pt idx="8">
                  <c:v>.</c:v>
                </c:pt>
                <c:pt idx="9">
                  <c:v>-</c:v>
                </c:pt>
                <c:pt idx="10">
                  <c:v>1</c:v>
                </c:pt>
                <c:pt idx="11">
                  <c:v>77</c:v>
                </c:pt>
              </c:strCache>
            </c:strRef>
          </c:xVal>
          <c:yVal>
            <c:numRef>
              <c:f>[1]Sheet1!$AH$9:$AH$20</c:f>
              <c:numCache>
                <c:formatCode>General</c:formatCode>
                <c:ptCount val="12"/>
                <c:pt idx="0">
                  <c:v>0</c:v>
                </c:pt>
                <c:pt idx="1">
                  <c:v>0</c:v>
                </c:pt>
                <c:pt idx="2">
                  <c:v>0</c:v>
                </c:pt>
                <c:pt idx="3">
                  <c:v>1</c:v>
                </c:pt>
                <c:pt idx="4">
                  <c:v>78</c:v>
                </c:pt>
                <c:pt idx="5">
                  <c:v>560</c:v>
                </c:pt>
                <c:pt idx="6">
                  <c:v>0</c:v>
                </c:pt>
                <c:pt idx="7">
                  <c:v>0</c:v>
                </c:pt>
                <c:pt idx="8">
                  <c:v>0</c:v>
                </c:pt>
                <c:pt idx="9">
                  <c:v>0</c:v>
                </c:pt>
                <c:pt idx="10">
                  <c:v>1</c:v>
                </c:pt>
                <c:pt idx="11">
                  <c:v>23</c:v>
                </c:pt>
              </c:numCache>
            </c:numRef>
          </c:yVal>
          <c:smooth val="0"/>
          <c:extLst>
            <c:ext xmlns:c16="http://schemas.microsoft.com/office/drawing/2014/chart" uri="{C3380CC4-5D6E-409C-BE32-E72D297353CC}">
              <c16:uniqueId val="{00000000-1DE6-42A9-82BC-6E8760A9F486}"/>
            </c:ext>
          </c:extLst>
        </c:ser>
        <c:ser>
          <c:idx val="1"/>
          <c:order val="1"/>
          <c:tx>
            <c:v>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[1]Sheet1!$AG$26:$AG$39</c:f>
              <c:strCache>
                <c:ptCount val="14"/>
                <c:pt idx="0">
                  <c:v>3073</c:v>
                </c:pt>
                <c:pt idx="1">
                  <c:v>-</c:v>
                </c:pt>
                <c:pt idx="2">
                  <c:v>-</c:v>
                </c:pt>
                <c:pt idx="3">
                  <c:v>-</c:v>
                </c:pt>
                <c:pt idx="4">
                  <c:v>-</c:v>
                </c:pt>
                <c:pt idx="5">
                  <c:v>-</c:v>
                </c:pt>
                <c:pt idx="6">
                  <c:v>-</c:v>
                </c:pt>
                <c:pt idx="7">
                  <c:v>1</c:v>
                </c:pt>
                <c:pt idx="8">
                  <c:v>.</c:v>
                </c:pt>
                <c:pt idx="9">
                  <c:v>.</c:v>
                </c:pt>
                <c:pt idx="10">
                  <c:v>.</c:v>
                </c:pt>
                <c:pt idx="11">
                  <c:v>11</c:v>
                </c:pt>
                <c:pt idx="12">
                  <c:v>305</c:v>
                </c:pt>
                <c:pt idx="13">
                  <c:v>86</c:v>
                </c:pt>
              </c:strCache>
            </c:strRef>
          </c:xVal>
          <c:yVal>
            <c:numRef>
              <c:f>[1]Sheet1!$AH$26:$AH$39</c:f>
              <c:numCache>
                <c:formatCode>General</c:formatCode>
                <c:ptCount val="14"/>
                <c:pt idx="0">
                  <c:v>3527</c:v>
                </c:pt>
                <c:pt idx="1">
                  <c:v>0</c:v>
                </c:pt>
                <c:pt idx="2">
                  <c:v>0</c:v>
                </c:pt>
                <c:pt idx="3">
                  <c:v>0</c:v>
                </c:pt>
                <c:pt idx="4">
                  <c:v>0</c:v>
                </c:pt>
                <c:pt idx="5">
                  <c:v>0</c:v>
                </c:pt>
                <c:pt idx="6">
                  <c:v>0</c:v>
                </c:pt>
                <c:pt idx="7">
                  <c:v>0</c:v>
                </c:pt>
                <c:pt idx="8">
                  <c:v>0</c:v>
                </c:pt>
                <c:pt idx="9">
                  <c:v>0</c:v>
                </c:pt>
                <c:pt idx="10">
                  <c:v>0</c:v>
                </c:pt>
                <c:pt idx="11">
                  <c:v>0</c:v>
                </c:pt>
                <c:pt idx="12">
                  <c:v>208</c:v>
                </c:pt>
                <c:pt idx="13">
                  <c:v>77</c:v>
                </c:pt>
              </c:numCache>
            </c:numRef>
          </c:yVal>
          <c:smooth val="0"/>
          <c:extLst>
            <c:ext xmlns:c16="http://schemas.microsoft.com/office/drawing/2014/chart" uri="{C3380CC4-5D6E-409C-BE32-E72D297353CC}">
              <c16:uniqueId val="{00000001-1DE6-42A9-82BC-6E8760A9F486}"/>
            </c:ext>
          </c:extLst>
        </c:ser>
        <c:dLbls>
          <c:showLegendKey val="0"/>
          <c:showVal val="0"/>
          <c:showCatName val="0"/>
          <c:showSerName val="0"/>
          <c:showPercent val="0"/>
          <c:showBubbleSize val="0"/>
        </c:dLbls>
        <c:axId val="687041488"/>
        <c:axId val="687041160"/>
      </c:scatterChart>
      <c:valAx>
        <c:axId val="68704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160"/>
        <c:crosses val="autoZero"/>
        <c:crossBetween val="midCat"/>
      </c:valAx>
      <c:valAx>
        <c:axId val="68704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 sole'!$U$61:$U$82</c:f>
              <c:numCache>
                <c:formatCode>General</c:formatCode>
                <c:ptCount val="22"/>
                <c:pt idx="0">
                  <c:v>4823</c:v>
                </c:pt>
                <c:pt idx="1">
                  <c:v>4722</c:v>
                </c:pt>
                <c:pt idx="2">
                  <c:v>4574</c:v>
                </c:pt>
                <c:pt idx="3">
                  <c:v>4468</c:v>
                </c:pt>
                <c:pt idx="4">
                  <c:v>4290</c:v>
                </c:pt>
                <c:pt idx="5">
                  <c:v>4488</c:v>
                </c:pt>
                <c:pt idx="6">
                  <c:v>3975</c:v>
                </c:pt>
                <c:pt idx="7">
                  <c:v>3394</c:v>
                </c:pt>
                <c:pt idx="8">
                  <c:v>3200</c:v>
                </c:pt>
                <c:pt idx="9">
                  <c:v>4045</c:v>
                </c:pt>
                <c:pt idx="10">
                  <c:v>4071</c:v>
                </c:pt>
                <c:pt idx="11">
                  <c:v>3763</c:v>
                </c:pt>
                <c:pt idx="12">
                  <c:v>3692</c:v>
                </c:pt>
                <c:pt idx="13">
                  <c:v>3480</c:v>
                </c:pt>
                <c:pt idx="14">
                  <c:v>3807</c:v>
                </c:pt>
                <c:pt idx="15">
                  <c:v>3343</c:v>
                </c:pt>
                <c:pt idx="16">
                  <c:v>3021</c:v>
                </c:pt>
                <c:pt idx="17">
                  <c:v>3241</c:v>
                </c:pt>
                <c:pt idx="18">
                  <c:v>2656</c:v>
                </c:pt>
                <c:pt idx="19">
                  <c:v>2092</c:v>
                </c:pt>
                <c:pt idx="20">
                  <c:v>1513</c:v>
                </c:pt>
                <c:pt idx="21">
                  <c:v>1478</c:v>
                </c:pt>
              </c:numCache>
            </c:numRef>
          </c:xVal>
          <c:yVal>
            <c:numRef>
              <c:f>'lemon sole'!$W$61:$W$82</c:f>
              <c:numCache>
                <c:formatCode>General</c:formatCode>
                <c:ptCount val="22"/>
                <c:pt idx="0">
                  <c:v>511</c:v>
                </c:pt>
                <c:pt idx="1">
                  <c:v>1037</c:v>
                </c:pt>
                <c:pt idx="2">
                  <c:v>635</c:v>
                </c:pt>
                <c:pt idx="3">
                  <c:v>527</c:v>
                </c:pt>
                <c:pt idx="4">
                  <c:v>1515</c:v>
                </c:pt>
                <c:pt idx="5">
                  <c:v>451</c:v>
                </c:pt>
                <c:pt idx="6">
                  <c:v>898</c:v>
                </c:pt>
                <c:pt idx="7">
                  <c:v>996</c:v>
                </c:pt>
                <c:pt idx="8">
                  <c:v>673</c:v>
                </c:pt>
                <c:pt idx="9">
                  <c:v>1024</c:v>
                </c:pt>
                <c:pt idx="10">
                  <c:v>2461</c:v>
                </c:pt>
                <c:pt idx="11">
                  <c:v>5938</c:v>
                </c:pt>
                <c:pt idx="12">
                  <c:v>1690</c:v>
                </c:pt>
                <c:pt idx="13">
                  <c:v>1636</c:v>
                </c:pt>
                <c:pt idx="14">
                  <c:v>1167</c:v>
                </c:pt>
                <c:pt idx="15">
                  <c:v>651</c:v>
                </c:pt>
                <c:pt idx="16">
                  <c:v>331</c:v>
                </c:pt>
                <c:pt idx="17">
                  <c:v>605</c:v>
                </c:pt>
                <c:pt idx="18">
                  <c:v>391</c:v>
                </c:pt>
                <c:pt idx="19">
                  <c:v>501</c:v>
                </c:pt>
                <c:pt idx="20">
                  <c:v>345</c:v>
                </c:pt>
                <c:pt idx="21">
                  <c:v>300</c:v>
                </c:pt>
              </c:numCache>
            </c:numRef>
          </c:yVal>
          <c:smooth val="0"/>
          <c:extLst>
            <c:ext xmlns:c16="http://schemas.microsoft.com/office/drawing/2014/chart" uri="{C3380CC4-5D6E-409C-BE32-E72D297353CC}">
              <c16:uniqueId val="{00000000-54D0-4949-8C6A-C216DE236EF2}"/>
            </c:ext>
          </c:extLst>
        </c:ser>
        <c:dLbls>
          <c:showLegendKey val="0"/>
          <c:showVal val="0"/>
          <c:showCatName val="0"/>
          <c:showSerName val="0"/>
          <c:showPercent val="0"/>
          <c:showBubbleSize val="0"/>
        </c:dLbls>
        <c:axId val="317634112"/>
        <c:axId val="317637712"/>
      </c:scatterChart>
      <c:valAx>
        <c:axId val="31763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7712"/>
        <c:crosses val="autoZero"/>
        <c:crossBetween val="midCat"/>
      </c:valAx>
      <c:valAx>
        <c:axId val="3176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Dab!$D$60:$D$81</c:f>
              <c:numCache>
                <c:formatCode>General</c:formatCode>
                <c:ptCount val="22"/>
                <c:pt idx="0">
                  <c:v>9655</c:v>
                </c:pt>
                <c:pt idx="1">
                  <c:v>9873</c:v>
                </c:pt>
                <c:pt idx="2">
                  <c:v>9387</c:v>
                </c:pt>
                <c:pt idx="3">
                  <c:v>10238</c:v>
                </c:pt>
                <c:pt idx="4">
                  <c:v>9915</c:v>
                </c:pt>
                <c:pt idx="5">
                  <c:v>10128</c:v>
                </c:pt>
                <c:pt idx="6">
                  <c:v>8551</c:v>
                </c:pt>
                <c:pt idx="7">
                  <c:v>7059</c:v>
                </c:pt>
                <c:pt idx="8">
                  <c:v>7829</c:v>
                </c:pt>
                <c:pt idx="9">
                  <c:v>7369</c:v>
                </c:pt>
                <c:pt idx="10">
                  <c:v>6748</c:v>
                </c:pt>
                <c:pt idx="11">
                  <c:v>6085</c:v>
                </c:pt>
                <c:pt idx="12">
                  <c:v>4958</c:v>
                </c:pt>
                <c:pt idx="13">
                  <c:v>5157</c:v>
                </c:pt>
                <c:pt idx="14">
                  <c:v>5485</c:v>
                </c:pt>
                <c:pt idx="15">
                  <c:v>3918</c:v>
                </c:pt>
                <c:pt idx="16">
                  <c:v>4770</c:v>
                </c:pt>
                <c:pt idx="17">
                  <c:v>5342</c:v>
                </c:pt>
                <c:pt idx="18">
                  <c:v>4252</c:v>
                </c:pt>
                <c:pt idx="19">
                  <c:v>3620</c:v>
                </c:pt>
                <c:pt idx="20">
                  <c:v>2183</c:v>
                </c:pt>
                <c:pt idx="21">
                  <c:v>1731</c:v>
                </c:pt>
              </c:numCache>
            </c:numRef>
          </c:xVal>
          <c:yVal>
            <c:numRef>
              <c:f>Dab!$E$60:$E$81</c:f>
              <c:numCache>
                <c:formatCode>General</c:formatCode>
                <c:ptCount val="22"/>
                <c:pt idx="0">
                  <c:v>26631</c:v>
                </c:pt>
                <c:pt idx="1">
                  <c:v>44930</c:v>
                </c:pt>
                <c:pt idx="2">
                  <c:v>34273</c:v>
                </c:pt>
                <c:pt idx="3">
                  <c:v>35291</c:v>
                </c:pt>
                <c:pt idx="4">
                  <c:v>37977</c:v>
                </c:pt>
                <c:pt idx="5">
                  <c:v>33328</c:v>
                </c:pt>
                <c:pt idx="6">
                  <c:v>27379</c:v>
                </c:pt>
                <c:pt idx="7">
                  <c:v>33421</c:v>
                </c:pt>
                <c:pt idx="8">
                  <c:v>42486</c:v>
                </c:pt>
                <c:pt idx="9">
                  <c:v>44460</c:v>
                </c:pt>
                <c:pt idx="10">
                  <c:v>52632</c:v>
                </c:pt>
                <c:pt idx="11">
                  <c:v>53476</c:v>
                </c:pt>
                <c:pt idx="12">
                  <c:v>53733</c:v>
                </c:pt>
                <c:pt idx="13">
                  <c:v>47372</c:v>
                </c:pt>
                <c:pt idx="14">
                  <c:v>44811</c:v>
                </c:pt>
                <c:pt idx="15">
                  <c:v>31515</c:v>
                </c:pt>
                <c:pt idx="16">
                  <c:v>40559</c:v>
                </c:pt>
                <c:pt idx="17">
                  <c:v>35734</c:v>
                </c:pt>
                <c:pt idx="18">
                  <c:v>38866</c:v>
                </c:pt>
                <c:pt idx="19">
                  <c:v>34303</c:v>
                </c:pt>
                <c:pt idx="20" formatCode="0">
                  <c:v>12764.685119363245</c:v>
                </c:pt>
                <c:pt idx="21" formatCode="0">
                  <c:v>10121.699469362244</c:v>
                </c:pt>
              </c:numCache>
            </c:numRef>
          </c:yVal>
          <c:smooth val="0"/>
          <c:extLst>
            <c:ext xmlns:c16="http://schemas.microsoft.com/office/drawing/2014/chart" uri="{C3380CC4-5D6E-409C-BE32-E72D297353CC}">
              <c16:uniqueId val="{00000000-F8A6-40BA-8D2F-2E7CB7C99049}"/>
            </c:ext>
          </c:extLst>
        </c:ser>
        <c:dLbls>
          <c:showLegendKey val="0"/>
          <c:showVal val="0"/>
          <c:showCatName val="0"/>
          <c:showSerName val="0"/>
          <c:showPercent val="0"/>
          <c:showBubbleSize val="0"/>
        </c:dLbls>
        <c:axId val="1103588352"/>
        <c:axId val="1103588712"/>
      </c:scatterChart>
      <c:valAx>
        <c:axId val="110358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712"/>
        <c:crosses val="autoZero"/>
        <c:crossBetween val="midCat"/>
      </c:valAx>
      <c:valAx>
        <c:axId val="11035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brill!$D$73:$D$82</c:f>
              <c:numCache>
                <c:formatCode>General</c:formatCode>
                <c:ptCount val="10"/>
                <c:pt idx="0">
                  <c:v>1978</c:v>
                </c:pt>
                <c:pt idx="1">
                  <c:v>2537</c:v>
                </c:pt>
                <c:pt idx="2">
                  <c:v>2415</c:v>
                </c:pt>
                <c:pt idx="3">
                  <c:v>2292</c:v>
                </c:pt>
                <c:pt idx="4">
                  <c:v>2017</c:v>
                </c:pt>
                <c:pt idx="5">
                  <c:v>2186</c:v>
                </c:pt>
                <c:pt idx="6">
                  <c:v>1903</c:v>
                </c:pt>
                <c:pt idx="7">
                  <c:v>151</c:v>
                </c:pt>
                <c:pt idx="8">
                  <c:v>1083</c:v>
                </c:pt>
                <c:pt idx="9">
                  <c:v>1073</c:v>
                </c:pt>
              </c:numCache>
            </c:numRef>
          </c:xVal>
          <c:yVal>
            <c:numRef>
              <c:f>brill!$E$73:$E$82</c:f>
              <c:numCache>
                <c:formatCode>General</c:formatCode>
                <c:ptCount val="10"/>
                <c:pt idx="0">
                  <c:v>217</c:v>
                </c:pt>
                <c:pt idx="1">
                  <c:v>207</c:v>
                </c:pt>
                <c:pt idx="2">
                  <c:v>216</c:v>
                </c:pt>
                <c:pt idx="3">
                  <c:v>210</c:v>
                </c:pt>
                <c:pt idx="4">
                  <c:v>343</c:v>
                </c:pt>
                <c:pt idx="5">
                  <c:v>392</c:v>
                </c:pt>
                <c:pt idx="6">
                  <c:v>182</c:v>
                </c:pt>
                <c:pt idx="7">
                  <c:v>62</c:v>
                </c:pt>
                <c:pt idx="8">
                  <c:v>35</c:v>
                </c:pt>
                <c:pt idx="9">
                  <c:v>92</c:v>
                </c:pt>
              </c:numCache>
            </c:numRef>
          </c:yVal>
          <c:smooth val="0"/>
          <c:extLst>
            <c:ext xmlns:c16="http://schemas.microsoft.com/office/drawing/2014/chart" uri="{C3380CC4-5D6E-409C-BE32-E72D297353CC}">
              <c16:uniqueId val="{00000000-E198-4E17-A09B-90FE4F327646}"/>
            </c:ext>
          </c:extLst>
        </c:ser>
        <c:dLbls>
          <c:showLegendKey val="0"/>
          <c:showVal val="0"/>
          <c:showCatName val="0"/>
          <c:showSerName val="0"/>
          <c:showPercent val="0"/>
          <c:showBubbleSize val="0"/>
        </c:dLbls>
        <c:axId val="1097995768"/>
        <c:axId val="1097992888"/>
      </c:scatterChart>
      <c:valAx>
        <c:axId val="1097995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2888"/>
        <c:crosses val="autoZero"/>
        <c:crossBetween val="midCat"/>
      </c:valAx>
      <c:valAx>
        <c:axId val="109799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5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1160281057155556"/>
                  <c:y val="1.27030475357247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brill!$C$9:$C$50</c:f>
              <c:numCache>
                <c:formatCode>General</c:formatCode>
                <c:ptCount val="42"/>
                <c:pt idx="0">
                  <c:v>827</c:v>
                </c:pt>
                <c:pt idx="1">
                  <c:v>963</c:v>
                </c:pt>
                <c:pt idx="2">
                  <c:v>922</c:v>
                </c:pt>
                <c:pt idx="3">
                  <c:v>947</c:v>
                </c:pt>
                <c:pt idx="4">
                  <c:v>867</c:v>
                </c:pt>
                <c:pt idx="5">
                  <c:v>896</c:v>
                </c:pt>
                <c:pt idx="6">
                  <c:v>842</c:v>
                </c:pt>
                <c:pt idx="7">
                  <c:v>727</c:v>
                </c:pt>
                <c:pt idx="8">
                  <c:v>791</c:v>
                </c:pt>
                <c:pt idx="9">
                  <c:v>758</c:v>
                </c:pt>
                <c:pt idx="10">
                  <c:v>907</c:v>
                </c:pt>
                <c:pt idx="11">
                  <c:v>987</c:v>
                </c:pt>
                <c:pt idx="12">
                  <c:v>921</c:v>
                </c:pt>
                <c:pt idx="13">
                  <c:v>845</c:v>
                </c:pt>
                <c:pt idx="14">
                  <c:v>776</c:v>
                </c:pt>
                <c:pt idx="15">
                  <c:v>774</c:v>
                </c:pt>
                <c:pt idx="16">
                  <c:v>813</c:v>
                </c:pt>
                <c:pt idx="17">
                  <c:v>611</c:v>
                </c:pt>
                <c:pt idx="18">
                  <c:v>777</c:v>
                </c:pt>
                <c:pt idx="19">
                  <c:v>986</c:v>
                </c:pt>
                <c:pt idx="20">
                  <c:v>810</c:v>
                </c:pt>
                <c:pt idx="21">
                  <c:v>1289</c:v>
                </c:pt>
                <c:pt idx="22">
                  <c:v>1205</c:v>
                </c:pt>
                <c:pt idx="23">
                  <c:v>1226</c:v>
                </c:pt>
                <c:pt idx="24">
                  <c:v>1450</c:v>
                </c:pt>
                <c:pt idx="25">
                  <c:v>1568</c:v>
                </c:pt>
                <c:pt idx="26">
                  <c:v>1735</c:v>
                </c:pt>
                <c:pt idx="27">
                  <c:v>2159</c:v>
                </c:pt>
                <c:pt idx="28">
                  <c:v>2047</c:v>
                </c:pt>
                <c:pt idx="29">
                  <c:v>2036</c:v>
                </c:pt>
                <c:pt idx="30">
                  <c:v>1538</c:v>
                </c:pt>
                <c:pt idx="31">
                  <c:v>1775</c:v>
                </c:pt>
                <c:pt idx="32">
                  <c:v>1861</c:v>
                </c:pt>
                <c:pt idx="33">
                  <c:v>2064</c:v>
                </c:pt>
                <c:pt idx="34">
                  <c:v>2161</c:v>
                </c:pt>
                <c:pt idx="35">
                  <c:v>2316</c:v>
                </c:pt>
                <c:pt idx="36">
                  <c:v>1774</c:v>
                </c:pt>
                <c:pt idx="37">
                  <c:v>1571</c:v>
                </c:pt>
                <c:pt idx="38">
                  <c:v>1648</c:v>
                </c:pt>
                <c:pt idx="39">
                  <c:v>1839</c:v>
                </c:pt>
                <c:pt idx="40">
                  <c:v>1593</c:v>
                </c:pt>
                <c:pt idx="41">
                  <c:v>2251</c:v>
                </c:pt>
              </c:numCache>
            </c:numRef>
          </c:xVal>
          <c:yVal>
            <c:numRef>
              <c:f>brill!$E$9:$E$50</c:f>
              <c:numCache>
                <c:formatCode>0</c:formatCode>
                <c:ptCount val="42"/>
                <c:pt idx="0">
                  <c:v>83.288942924022606</c:v>
                </c:pt>
                <c:pt idx="1">
                  <c:v>101.21464717538706</c:v>
                </c:pt>
                <c:pt idx="2">
                  <c:v>95.421584216104648</c:v>
                </c:pt>
                <c:pt idx="3">
                  <c:v>98.044858008987248</c:v>
                </c:pt>
                <c:pt idx="4">
                  <c:v>89.956430480932553</c:v>
                </c:pt>
                <c:pt idx="5">
                  <c:v>92.251795049704839</c:v>
                </c:pt>
                <c:pt idx="6">
                  <c:v>86.240125941015535</c:v>
                </c:pt>
                <c:pt idx="7">
                  <c:v>74.981909246561045</c:v>
                </c:pt>
                <c:pt idx="8">
                  <c:v>81.977306027581307</c:v>
                </c:pt>
                <c:pt idx="9">
                  <c:v>78.261001487664288</c:v>
                </c:pt>
                <c:pt idx="10">
                  <c:v>93.563431946146139</c:v>
                </c:pt>
                <c:pt idx="11">
                  <c:v>101.97976869831115</c:v>
                </c:pt>
                <c:pt idx="12">
                  <c:v>93.23552272203581</c:v>
                </c:pt>
                <c:pt idx="13">
                  <c:v>86.45873209042243</c:v>
                </c:pt>
                <c:pt idx="14">
                  <c:v>79.900547608215916</c:v>
                </c:pt>
                <c:pt idx="15">
                  <c:v>80.665669131140007</c:v>
                </c:pt>
                <c:pt idx="16">
                  <c:v>85.91221671690522</c:v>
                </c:pt>
                <c:pt idx="17">
                  <c:v>63.614389477403101</c:v>
                </c:pt>
                <c:pt idx="18">
                  <c:v>80.447062981733126</c:v>
                </c:pt>
                <c:pt idx="19">
                  <c:v>103.51001174415934</c:v>
                </c:pt>
                <c:pt idx="20">
                  <c:v>84.600579820463921</c:v>
                </c:pt>
                <c:pt idx="21">
                  <c:v>135.86372185637811</c:v>
                </c:pt>
                <c:pt idx="22">
                  <c:v>129.96135582239225</c:v>
                </c:pt>
                <c:pt idx="23">
                  <c:v>132.25672039116452</c:v>
                </c:pt>
                <c:pt idx="24">
                  <c:v>156.63130605003204</c:v>
                </c:pt>
                <c:pt idx="25">
                  <c:v>168.98255349152095</c:v>
                </c:pt>
                <c:pt idx="26">
                  <c:v>187.67337926580947</c:v>
                </c:pt>
                <c:pt idx="27">
                  <c:v>231.83182144599996</c:v>
                </c:pt>
                <c:pt idx="28">
                  <c:v>218.82475555629037</c:v>
                </c:pt>
                <c:pt idx="29">
                  <c:v>219.26196785510416</c:v>
                </c:pt>
                <c:pt idx="30">
                  <c:v>165.81276432512112</c:v>
                </c:pt>
                <c:pt idx="31">
                  <c:v>193.13853300098157</c:v>
                </c:pt>
                <c:pt idx="32">
                  <c:v>202.75720357488444</c:v>
                </c:pt>
                <c:pt idx="33">
                  <c:v>224.83642466497969</c:v>
                </c:pt>
                <c:pt idx="34">
                  <c:v>235.00161061239976</c:v>
                </c:pt>
                <c:pt idx="35">
                  <c:v>252.81801178906076</c:v>
                </c:pt>
                <c:pt idx="36">
                  <c:v>193.4664422250919</c:v>
                </c:pt>
                <c:pt idx="37">
                  <c:v>171.38722113499665</c:v>
                </c:pt>
                <c:pt idx="38">
                  <c:v>179.03843636423758</c:v>
                </c:pt>
                <c:pt idx="39">
                  <c:v>199.36880825907775</c:v>
                </c:pt>
                <c:pt idx="40">
                  <c:v>170.95000883618289</c:v>
                </c:pt>
                <c:pt idx="41">
                  <c:v>246.04122115744738</c:v>
                </c:pt>
              </c:numCache>
            </c:numRef>
          </c:yVal>
          <c:smooth val="0"/>
          <c:extLst>
            <c:ext xmlns:c16="http://schemas.microsoft.com/office/drawing/2014/chart" uri="{C3380CC4-5D6E-409C-BE32-E72D297353CC}">
              <c16:uniqueId val="{00000000-1314-43DA-95A6-7147F8BAAE74}"/>
            </c:ext>
          </c:extLst>
        </c:ser>
        <c:dLbls>
          <c:showLegendKey val="0"/>
          <c:showVal val="0"/>
          <c:showCatName val="0"/>
          <c:showSerName val="0"/>
          <c:showPercent val="0"/>
          <c:showBubbleSize val="0"/>
        </c:dLbls>
        <c:axId val="1185033120"/>
        <c:axId val="1185033840"/>
      </c:scatterChart>
      <c:valAx>
        <c:axId val="11850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840"/>
        <c:crosses val="autoZero"/>
        <c:crossBetween val="midCat"/>
      </c:valAx>
      <c:valAx>
        <c:axId val="1185033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242887</xdr:colOff>
      <xdr:row>35</xdr:row>
      <xdr:rowOff>138112</xdr:rowOff>
    </xdr:from>
    <xdr:to>
      <xdr:col>14</xdr:col>
      <xdr:colOff>547687</xdr:colOff>
      <xdr:row>50</xdr:row>
      <xdr:rowOff>23812</xdr:rowOff>
    </xdr:to>
    <xdr:graphicFrame macro="">
      <xdr:nvGraphicFramePr>
        <xdr:cNvPr id="2" name="Chart 1">
          <a:extLst>
            <a:ext uri="{FF2B5EF4-FFF2-40B4-BE49-F238E27FC236}">
              <a16:creationId xmlns:a16="http://schemas.microsoft.com/office/drawing/2014/main" id="{695D1E6F-9FB0-E06C-AB90-085CC208C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659946</xdr:colOff>
      <xdr:row>90</xdr:row>
      <xdr:rowOff>16329</xdr:rowOff>
    </xdr:from>
    <xdr:to>
      <xdr:col>17</xdr:col>
      <xdr:colOff>47625</xdr:colOff>
      <xdr:row>104</xdr:row>
      <xdr:rowOff>92529</xdr:rowOff>
    </xdr:to>
    <xdr:graphicFrame macro="">
      <xdr:nvGraphicFramePr>
        <xdr:cNvPr id="2" name="Chart 1">
          <a:extLst>
            <a:ext uri="{FF2B5EF4-FFF2-40B4-BE49-F238E27FC236}">
              <a16:creationId xmlns:a16="http://schemas.microsoft.com/office/drawing/2014/main" id="{C959D644-EDC5-B1F0-41BF-CF8825304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59</xdr:col>
      <xdr:colOff>125185</xdr:colOff>
      <xdr:row>47</xdr:row>
      <xdr:rowOff>36058</xdr:rowOff>
    </xdr:from>
    <xdr:to>
      <xdr:col>66</xdr:col>
      <xdr:colOff>432707</xdr:colOff>
      <xdr:row>61</xdr:row>
      <xdr:rowOff>44222</xdr:rowOff>
    </xdr:to>
    <xdr:graphicFrame macro="">
      <xdr:nvGraphicFramePr>
        <xdr:cNvPr id="2" name="Chart 1">
          <a:extLst>
            <a:ext uri="{FF2B5EF4-FFF2-40B4-BE49-F238E27FC236}">
              <a16:creationId xmlns:a16="http://schemas.microsoft.com/office/drawing/2014/main" id="{59D0DBF6-DB61-4E3F-A387-8D1A752BA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197302</xdr:colOff>
      <xdr:row>63</xdr:row>
      <xdr:rowOff>125186</xdr:rowOff>
    </xdr:from>
    <xdr:to>
      <xdr:col>14</xdr:col>
      <xdr:colOff>483052</xdr:colOff>
      <xdr:row>77</xdr:row>
      <xdr:rowOff>10886</xdr:rowOff>
    </xdr:to>
    <xdr:graphicFrame macro="">
      <xdr:nvGraphicFramePr>
        <xdr:cNvPr id="4" name="Chart 3">
          <a:extLst>
            <a:ext uri="{FF2B5EF4-FFF2-40B4-BE49-F238E27FC236}">
              <a16:creationId xmlns:a16="http://schemas.microsoft.com/office/drawing/2014/main" id="{4FC210AA-BF19-333E-D884-2D897C227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485775</xdr:colOff>
      <xdr:row>86</xdr:row>
      <xdr:rowOff>4762</xdr:rowOff>
    </xdr:from>
    <xdr:to>
      <xdr:col>7</xdr:col>
      <xdr:colOff>790575</xdr:colOff>
      <xdr:row>100</xdr:row>
      <xdr:rowOff>80962</xdr:rowOff>
    </xdr:to>
    <xdr:graphicFrame macro="">
      <xdr:nvGraphicFramePr>
        <xdr:cNvPr id="2" name="Chart 1">
          <a:extLst>
            <a:ext uri="{FF2B5EF4-FFF2-40B4-BE49-F238E27FC236}">
              <a16:creationId xmlns:a16="http://schemas.microsoft.com/office/drawing/2014/main" id="{29370E53-39D8-DEE6-BEDB-5116FF116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74839</xdr:colOff>
      <xdr:row>90</xdr:row>
      <xdr:rowOff>97972</xdr:rowOff>
    </xdr:from>
    <xdr:to>
      <xdr:col>9</xdr:col>
      <xdr:colOff>401410</xdr:colOff>
      <xdr:row>104</xdr:row>
      <xdr:rowOff>174172</xdr:rowOff>
    </xdr:to>
    <xdr:graphicFrame macro="">
      <xdr:nvGraphicFramePr>
        <xdr:cNvPr id="2" name="Chart 1">
          <a:extLst>
            <a:ext uri="{FF2B5EF4-FFF2-40B4-BE49-F238E27FC236}">
              <a16:creationId xmlns:a16="http://schemas.microsoft.com/office/drawing/2014/main" id="{D9C3E4EF-DE32-31BC-6FBF-B72ECD270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469446</xdr:colOff>
      <xdr:row>25</xdr:row>
      <xdr:rowOff>29936</xdr:rowOff>
    </xdr:from>
    <xdr:to>
      <xdr:col>19</xdr:col>
      <xdr:colOff>142874</xdr:colOff>
      <xdr:row>39</xdr:row>
      <xdr:rowOff>106136</xdr:rowOff>
    </xdr:to>
    <xdr:graphicFrame macro="">
      <xdr:nvGraphicFramePr>
        <xdr:cNvPr id="3" name="Chart 2">
          <a:extLst>
            <a:ext uri="{FF2B5EF4-FFF2-40B4-BE49-F238E27FC236}">
              <a16:creationId xmlns:a16="http://schemas.microsoft.com/office/drawing/2014/main" id="{0C1F6674-1AF9-6178-E64F-233FE1037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9">
          <cell r="AG9" t="str">
            <v>-</v>
          </cell>
          <cell r="AH9" t="str">
            <v>-</v>
          </cell>
        </row>
        <row r="10">
          <cell r="AG10" t="str">
            <v>-</v>
          </cell>
          <cell r="AH10" t="str">
            <v>-</v>
          </cell>
        </row>
        <row r="11">
          <cell r="AG11" t="str">
            <v>-</v>
          </cell>
          <cell r="AH11" t="str">
            <v>-</v>
          </cell>
        </row>
        <row r="12">
          <cell r="AG12">
            <v>1</v>
          </cell>
          <cell r="AH12">
            <v>1</v>
          </cell>
        </row>
        <row r="13">
          <cell r="AG13">
            <v>116</v>
          </cell>
          <cell r="AH13">
            <v>78</v>
          </cell>
        </row>
        <row r="14">
          <cell r="AG14">
            <v>513</v>
          </cell>
          <cell r="AH14">
            <v>560</v>
          </cell>
        </row>
        <row r="15">
          <cell r="AG15" t="str">
            <v>.</v>
          </cell>
          <cell r="AH15" t="str">
            <v>.</v>
          </cell>
        </row>
        <row r="16">
          <cell r="AG16" t="str">
            <v>.</v>
          </cell>
          <cell r="AH16" t="str">
            <v>.</v>
          </cell>
        </row>
        <row r="17">
          <cell r="AG17" t="str">
            <v>.</v>
          </cell>
          <cell r="AH17" t="str">
            <v>.</v>
          </cell>
        </row>
        <row r="18">
          <cell r="AG18" t="str">
            <v>-</v>
          </cell>
          <cell r="AH18" t="str">
            <v>-</v>
          </cell>
        </row>
        <row r="19">
          <cell r="AG19">
            <v>1</v>
          </cell>
          <cell r="AH19">
            <v>1</v>
          </cell>
        </row>
        <row r="20">
          <cell r="AG20">
            <v>77</v>
          </cell>
          <cell r="AH20">
            <v>23</v>
          </cell>
        </row>
        <row r="26">
          <cell r="AG26">
            <v>3073</v>
          </cell>
          <cell r="AH26">
            <v>3527</v>
          </cell>
        </row>
        <row r="27">
          <cell r="AG27" t="str">
            <v>-</v>
          </cell>
          <cell r="AH27" t="str">
            <v>-</v>
          </cell>
        </row>
        <row r="28">
          <cell r="AG28" t="str">
            <v>-</v>
          </cell>
          <cell r="AH28" t="str">
            <v>-</v>
          </cell>
        </row>
        <row r="29">
          <cell r="AG29" t="str">
            <v>-</v>
          </cell>
          <cell r="AH29" t="str">
            <v>-</v>
          </cell>
        </row>
        <row r="30">
          <cell r="AG30" t="str">
            <v>-</v>
          </cell>
          <cell r="AH30" t="str">
            <v>-</v>
          </cell>
        </row>
        <row r="31">
          <cell r="AG31" t="str">
            <v>-</v>
          </cell>
          <cell r="AH31" t="str">
            <v>-</v>
          </cell>
        </row>
        <row r="32">
          <cell r="AG32" t="str">
            <v>-</v>
          </cell>
          <cell r="AH32" t="str">
            <v>-</v>
          </cell>
        </row>
        <row r="33">
          <cell r="AG33">
            <v>1</v>
          </cell>
          <cell r="AH33" t="str">
            <v>-</v>
          </cell>
        </row>
        <row r="34">
          <cell r="AG34" t="str">
            <v>.</v>
          </cell>
          <cell r="AH34" t="str">
            <v>.</v>
          </cell>
        </row>
        <row r="35">
          <cell r="AG35" t="str">
            <v>.</v>
          </cell>
          <cell r="AH35" t="str">
            <v>.</v>
          </cell>
        </row>
        <row r="36">
          <cell r="AG36" t="str">
            <v>.</v>
          </cell>
          <cell r="AH36" t="str">
            <v>.</v>
          </cell>
        </row>
        <row r="37">
          <cell r="AG37">
            <v>11</v>
          </cell>
          <cell r="AH37" t="str">
            <v>-</v>
          </cell>
        </row>
        <row r="38">
          <cell r="AG38">
            <v>305</v>
          </cell>
          <cell r="AH38">
            <v>208</v>
          </cell>
        </row>
        <row r="39">
          <cell r="AG39">
            <v>86</v>
          </cell>
          <cell r="AH39">
            <v>77</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3540-E6AE-4D1F-B4AC-DD35D762754B}">
  <dimension ref="A1:AO82"/>
  <sheetViews>
    <sheetView workbookViewId="0">
      <pane xSplit="1" topLeftCell="R1" activePane="topRight" state="frozen"/>
      <selection activeCell="A40" sqref="A40"/>
      <selection pane="topRight" activeCell="O59" sqref="O59:O75"/>
    </sheetView>
  </sheetViews>
  <sheetFormatPr defaultRowHeight="14.4" x14ac:dyDescent="0.3"/>
  <cols>
    <col min="11" max="11" width="13.44140625" customWidth="1"/>
    <col min="12" max="12" width="10.5546875" bestFit="1" customWidth="1"/>
    <col min="22" max="22" width="18.109375" customWidth="1"/>
    <col min="23" max="23" width="15" customWidth="1"/>
  </cols>
  <sheetData>
    <row r="1" spans="1:25" x14ac:dyDescent="0.3">
      <c r="A1" s="56" t="s">
        <v>0</v>
      </c>
      <c r="B1" s="7" t="s">
        <v>1</v>
      </c>
      <c r="C1" s="57" t="s">
        <v>2</v>
      </c>
      <c r="D1" s="7" t="s">
        <v>3</v>
      </c>
      <c r="E1" s="7" t="s">
        <v>4</v>
      </c>
      <c r="F1" s="56" t="s">
        <v>5</v>
      </c>
      <c r="G1" s="57" t="s">
        <v>6</v>
      </c>
      <c r="H1" s="7" t="s">
        <v>7</v>
      </c>
      <c r="I1" s="7" t="s">
        <v>8</v>
      </c>
      <c r="J1" s="56" t="s">
        <v>9</v>
      </c>
      <c r="K1" s="57" t="s">
        <v>10</v>
      </c>
      <c r="L1" s="7" t="s">
        <v>11</v>
      </c>
      <c r="M1" s="7" t="s">
        <v>12</v>
      </c>
      <c r="N1" s="7" t="s">
        <v>67</v>
      </c>
      <c r="O1" s="56" t="s">
        <v>13</v>
      </c>
      <c r="P1" s="57" t="s">
        <v>14</v>
      </c>
      <c r="Q1" s="7" t="s">
        <v>15</v>
      </c>
      <c r="R1" s="7" t="s">
        <v>16</v>
      </c>
      <c r="S1" s="56" t="s">
        <v>17</v>
      </c>
      <c r="T1" s="57" t="s">
        <v>18</v>
      </c>
      <c r="U1" s="7" t="s">
        <v>19</v>
      </c>
      <c r="V1" s="7" t="s">
        <v>20</v>
      </c>
      <c r="W1" s="7" t="s">
        <v>65</v>
      </c>
      <c r="X1" s="7" t="s">
        <v>66</v>
      </c>
      <c r="Y1" s="66" t="s">
        <v>68</v>
      </c>
    </row>
    <row r="2" spans="1:25" x14ac:dyDescent="0.3">
      <c r="A2" s="55"/>
      <c r="B2" s="58" t="s">
        <v>21</v>
      </c>
      <c r="C2" s="58" t="s">
        <v>21</v>
      </c>
      <c r="D2" s="58" t="s">
        <v>21</v>
      </c>
      <c r="E2" s="58" t="s">
        <v>21</v>
      </c>
      <c r="F2" s="55" t="s">
        <v>22</v>
      </c>
      <c r="G2" s="58" t="s">
        <v>22</v>
      </c>
      <c r="H2" s="58" t="s">
        <v>22</v>
      </c>
      <c r="I2" s="58" t="s">
        <v>21</v>
      </c>
      <c r="J2" s="55" t="s">
        <v>23</v>
      </c>
      <c r="K2" s="58" t="s">
        <v>23</v>
      </c>
      <c r="L2" s="58" t="s">
        <v>23</v>
      </c>
      <c r="M2" s="58" t="s">
        <v>23</v>
      </c>
      <c r="N2" s="58" t="s">
        <v>23</v>
      </c>
      <c r="O2" s="55" t="s">
        <v>23</v>
      </c>
      <c r="P2" s="58" t="s">
        <v>23</v>
      </c>
      <c r="Q2" s="58" t="s">
        <v>23</v>
      </c>
      <c r="R2" s="58" t="s">
        <v>23</v>
      </c>
      <c r="S2" s="55" t="s">
        <v>24</v>
      </c>
      <c r="T2" s="58" t="s">
        <v>24</v>
      </c>
      <c r="U2" s="58" t="s">
        <v>24</v>
      </c>
      <c r="V2" s="58" t="s">
        <v>24</v>
      </c>
      <c r="W2" s="58" t="s">
        <v>24</v>
      </c>
      <c r="X2" s="59" t="s">
        <v>24</v>
      </c>
      <c r="Y2" s="58" t="s">
        <v>24</v>
      </c>
    </row>
    <row r="3" spans="1:25" x14ac:dyDescent="0.3">
      <c r="A3" s="55"/>
      <c r="B3" s="58" t="s">
        <v>82</v>
      </c>
      <c r="C3" s="58" t="s">
        <v>25</v>
      </c>
      <c r="D3" s="58" t="s">
        <v>25</v>
      </c>
      <c r="E3" s="58" t="s">
        <v>26</v>
      </c>
      <c r="F3" s="55" t="s">
        <v>25</v>
      </c>
      <c r="G3" s="58" t="s">
        <v>25</v>
      </c>
      <c r="H3" s="58"/>
      <c r="I3" s="58" t="s">
        <v>26</v>
      </c>
      <c r="J3" s="55" t="s">
        <v>26</v>
      </c>
      <c r="K3" s="58" t="s">
        <v>26</v>
      </c>
      <c r="L3" s="58"/>
      <c r="M3" s="58" t="s">
        <v>26</v>
      </c>
      <c r="N3" s="58" t="s">
        <v>26</v>
      </c>
      <c r="O3" s="55" t="s">
        <v>26</v>
      </c>
      <c r="P3" s="58" t="s">
        <v>27</v>
      </c>
      <c r="Q3" s="58"/>
      <c r="R3" s="58" t="s">
        <v>28</v>
      </c>
      <c r="S3" s="55" t="s">
        <v>26</v>
      </c>
      <c r="T3" s="58" t="s">
        <v>26</v>
      </c>
      <c r="U3" s="58"/>
      <c r="V3" s="58" t="s">
        <v>29</v>
      </c>
      <c r="W3" s="58" t="s">
        <v>30</v>
      </c>
      <c r="X3" s="59" t="s">
        <v>30</v>
      </c>
      <c r="Y3" s="66" t="s">
        <v>26</v>
      </c>
    </row>
    <row r="4" spans="1:25" x14ac:dyDescent="0.3">
      <c r="A4" s="55"/>
      <c r="B4" s="58" t="s">
        <v>31</v>
      </c>
      <c r="C4" s="58" t="s">
        <v>32</v>
      </c>
      <c r="D4" s="58" t="s">
        <v>33</v>
      </c>
      <c r="E4" s="58" t="s">
        <v>34</v>
      </c>
      <c r="F4" s="55" t="s">
        <v>35</v>
      </c>
      <c r="G4" s="58" t="s">
        <v>36</v>
      </c>
      <c r="H4" s="58" t="s">
        <v>33</v>
      </c>
      <c r="I4" s="58" t="s">
        <v>37</v>
      </c>
      <c r="J4" s="55" t="s">
        <v>35</v>
      </c>
      <c r="K4" s="58" t="s">
        <v>38</v>
      </c>
      <c r="L4" s="58" t="s">
        <v>33</v>
      </c>
      <c r="M4" s="58" t="s">
        <v>39</v>
      </c>
      <c r="N4" s="58" t="s">
        <v>40</v>
      </c>
      <c r="O4" s="55" t="s">
        <v>31</v>
      </c>
      <c r="P4" s="58" t="s">
        <v>36</v>
      </c>
      <c r="Q4" s="58" t="s">
        <v>41</v>
      </c>
      <c r="R4" s="58" t="s">
        <v>39</v>
      </c>
      <c r="S4" s="55" t="s">
        <v>31</v>
      </c>
      <c r="T4" s="58" t="s">
        <v>38</v>
      </c>
      <c r="U4" s="58" t="s">
        <v>41</v>
      </c>
      <c r="V4" s="58" t="s">
        <v>42</v>
      </c>
      <c r="W4" s="58" t="s">
        <v>43</v>
      </c>
      <c r="X4" s="59" t="s">
        <v>44</v>
      </c>
      <c r="Y4" s="66" t="s">
        <v>79</v>
      </c>
    </row>
    <row r="5" spans="1:25" x14ac:dyDescent="0.3">
      <c r="A5" s="55"/>
      <c r="B5" s="58" t="s">
        <v>45</v>
      </c>
      <c r="C5" s="58" t="s">
        <v>45</v>
      </c>
      <c r="D5" s="58" t="s">
        <v>45</v>
      </c>
      <c r="E5" s="66" t="s">
        <v>81</v>
      </c>
      <c r="F5" s="55" t="s">
        <v>45</v>
      </c>
      <c r="G5" s="58" t="s">
        <v>45</v>
      </c>
      <c r="H5" s="58" t="s">
        <v>45</v>
      </c>
      <c r="I5" s="58" t="s">
        <v>46</v>
      </c>
      <c r="J5" s="55" t="s">
        <v>45</v>
      </c>
      <c r="K5" s="58" t="s">
        <v>45</v>
      </c>
      <c r="L5" s="58" t="s">
        <v>45</v>
      </c>
      <c r="M5" s="58" t="s">
        <v>47</v>
      </c>
      <c r="N5" s="58" t="s">
        <v>46</v>
      </c>
      <c r="O5" s="55" t="s">
        <v>45</v>
      </c>
      <c r="P5" s="58" t="s">
        <v>45</v>
      </c>
      <c r="Q5" s="58" t="s">
        <v>45</v>
      </c>
      <c r="R5" s="58" t="s">
        <v>47</v>
      </c>
      <c r="S5" s="55" t="s">
        <v>45</v>
      </c>
      <c r="T5" s="58" t="s">
        <v>45</v>
      </c>
      <c r="U5" s="58" t="s">
        <v>45</v>
      </c>
      <c r="V5" s="58" t="s">
        <v>47</v>
      </c>
      <c r="W5" s="58" t="s">
        <v>47</v>
      </c>
      <c r="X5" s="59" t="s">
        <v>47</v>
      </c>
      <c r="Y5" s="66" t="s">
        <v>80</v>
      </c>
    </row>
    <row r="6" spans="1:25" x14ac:dyDescent="0.3">
      <c r="A6" s="55"/>
      <c r="B6" s="58"/>
      <c r="C6" s="58"/>
      <c r="D6" s="58"/>
      <c r="E6" s="58"/>
      <c r="F6" s="55"/>
      <c r="G6" s="58"/>
      <c r="H6" s="58"/>
      <c r="I6" s="58"/>
      <c r="J6" s="55"/>
      <c r="K6" s="58"/>
      <c r="L6" s="58"/>
      <c r="M6" s="58"/>
      <c r="N6" s="58"/>
      <c r="O6" s="55"/>
      <c r="P6" s="58"/>
      <c r="Q6" s="58"/>
      <c r="R6" s="58"/>
      <c r="S6" s="55"/>
      <c r="T6" s="58"/>
      <c r="U6" s="58"/>
      <c r="V6" s="58"/>
      <c r="W6" s="58"/>
      <c r="X6" s="59"/>
    </row>
    <row r="7" spans="1:25" x14ac:dyDescent="0.3">
      <c r="A7" s="55">
        <v>1950</v>
      </c>
      <c r="B7" s="58"/>
      <c r="C7" s="58"/>
      <c r="D7" s="58"/>
      <c r="E7" s="58"/>
      <c r="F7" s="55">
        <v>762</v>
      </c>
      <c r="G7" s="60">
        <v>89</v>
      </c>
      <c r="H7" s="58">
        <f>F7+G7</f>
        <v>851</v>
      </c>
      <c r="I7" s="58"/>
      <c r="J7" s="55">
        <v>2379</v>
      </c>
      <c r="K7" s="69">
        <v>446.2516</v>
      </c>
      <c r="L7" s="68">
        <f t="shared" ref="L7:L57" si="0">K7+J7</f>
        <v>2825.2516000000001</v>
      </c>
      <c r="M7" s="58"/>
      <c r="N7" s="58"/>
      <c r="O7" s="55">
        <v>7258</v>
      </c>
      <c r="P7" s="70">
        <v>41470.18</v>
      </c>
      <c r="Q7" s="68">
        <f>P7+O7</f>
        <v>48728.18</v>
      </c>
      <c r="R7" s="58"/>
      <c r="S7" s="55">
        <v>4269</v>
      </c>
      <c r="T7" s="60">
        <v>1175</v>
      </c>
      <c r="U7" s="58">
        <f t="shared" ref="U7:U57" si="1">T7+S7</f>
        <v>5444</v>
      </c>
      <c r="V7" s="58"/>
      <c r="W7" s="58"/>
      <c r="X7" s="59"/>
    </row>
    <row r="8" spans="1:25" x14ac:dyDescent="0.3">
      <c r="A8" s="55">
        <v>1951</v>
      </c>
      <c r="B8" s="58"/>
      <c r="C8" s="58"/>
      <c r="D8" s="58"/>
      <c r="E8" s="58"/>
      <c r="F8" s="55">
        <v>926</v>
      </c>
      <c r="G8" s="60">
        <v>108</v>
      </c>
      <c r="H8" s="58">
        <f t="shared" ref="H8:H70" si="2">F8+G8</f>
        <v>1034</v>
      </c>
      <c r="I8" s="58"/>
      <c r="J8" s="55">
        <v>2568</v>
      </c>
      <c r="K8" s="70">
        <v>481.70409999999998</v>
      </c>
      <c r="L8" s="68">
        <f t="shared" si="0"/>
        <v>3049.7040999999999</v>
      </c>
      <c r="M8" s="58"/>
      <c r="N8" s="58"/>
      <c r="O8" s="55">
        <v>9522</v>
      </c>
      <c r="P8" s="70">
        <v>54406.05</v>
      </c>
      <c r="Q8" s="68">
        <f t="shared" ref="Q8:Q57" si="3">P8+O8</f>
        <v>63928.05</v>
      </c>
      <c r="R8" s="58"/>
      <c r="S8" s="55">
        <v>5272</v>
      </c>
      <c r="T8" s="60">
        <v>1451</v>
      </c>
      <c r="U8" s="58">
        <f t="shared" si="1"/>
        <v>6723</v>
      </c>
      <c r="V8" s="58"/>
      <c r="W8" s="58"/>
      <c r="X8" s="59"/>
    </row>
    <row r="9" spans="1:25" x14ac:dyDescent="0.3">
      <c r="A9" s="55">
        <v>1952</v>
      </c>
      <c r="B9" s="58"/>
      <c r="C9" s="58"/>
      <c r="D9" s="58"/>
      <c r="E9" s="58"/>
      <c r="F9" s="55">
        <v>873</v>
      </c>
      <c r="G9" s="60">
        <v>102</v>
      </c>
      <c r="H9" s="58">
        <f t="shared" si="2"/>
        <v>975</v>
      </c>
      <c r="I9" s="58"/>
      <c r="J9" s="55">
        <v>2554</v>
      </c>
      <c r="K9" s="70">
        <v>479.07799999999997</v>
      </c>
      <c r="L9" s="68">
        <f t="shared" si="0"/>
        <v>3033.078</v>
      </c>
      <c r="M9" s="58"/>
      <c r="N9" s="58"/>
      <c r="O9" s="55">
        <v>9270</v>
      </c>
      <c r="P9" s="70">
        <v>52966.19</v>
      </c>
      <c r="Q9" s="68">
        <f t="shared" si="3"/>
        <v>62236.19</v>
      </c>
      <c r="R9" s="58"/>
      <c r="S9" s="55">
        <v>5463</v>
      </c>
      <c r="T9" s="60">
        <v>1503</v>
      </c>
      <c r="U9" s="58">
        <f t="shared" si="1"/>
        <v>6966</v>
      </c>
      <c r="V9" s="58"/>
      <c r="W9" s="58"/>
      <c r="X9" s="59"/>
    </row>
    <row r="10" spans="1:25" x14ac:dyDescent="0.3">
      <c r="A10" s="55">
        <v>1953</v>
      </c>
      <c r="B10" s="58"/>
      <c r="C10" s="58"/>
      <c r="D10" s="58"/>
      <c r="E10" s="58"/>
      <c r="F10" s="55">
        <v>897</v>
      </c>
      <c r="G10" s="60">
        <v>105</v>
      </c>
      <c r="H10" s="58">
        <f t="shared" si="2"/>
        <v>1002</v>
      </c>
      <c r="I10" s="58"/>
      <c r="J10" s="55">
        <v>2263</v>
      </c>
      <c r="K10" s="70">
        <v>424.49239999999998</v>
      </c>
      <c r="L10" s="68">
        <f t="shared" si="0"/>
        <v>2687.4924000000001</v>
      </c>
      <c r="M10" s="58"/>
      <c r="N10" s="58"/>
      <c r="O10" s="55">
        <v>7038</v>
      </c>
      <c r="P10" s="70">
        <v>40213.17</v>
      </c>
      <c r="Q10" s="68">
        <f t="shared" si="3"/>
        <v>47251.17</v>
      </c>
      <c r="R10" s="58"/>
      <c r="S10" s="55">
        <v>5958</v>
      </c>
      <c r="T10" s="60">
        <v>1640</v>
      </c>
      <c r="U10" s="58">
        <f t="shared" si="1"/>
        <v>7598</v>
      </c>
      <c r="V10" s="58"/>
      <c r="W10" s="58"/>
      <c r="X10" s="59"/>
    </row>
    <row r="11" spans="1:25" x14ac:dyDescent="0.3">
      <c r="A11" s="55">
        <v>1954</v>
      </c>
      <c r="B11" s="58"/>
      <c r="C11" s="58"/>
      <c r="D11" s="58"/>
      <c r="E11" s="58"/>
      <c r="F11" s="55">
        <v>823</v>
      </c>
      <c r="G11" s="60">
        <v>96</v>
      </c>
      <c r="H11" s="58">
        <f t="shared" si="2"/>
        <v>919</v>
      </c>
      <c r="I11" s="58"/>
      <c r="J11" s="55">
        <v>1590</v>
      </c>
      <c r="K11" s="70">
        <v>298.25139999999999</v>
      </c>
      <c r="L11" s="68">
        <f t="shared" si="0"/>
        <v>1888.2514000000001</v>
      </c>
      <c r="M11" s="58"/>
      <c r="N11" s="58"/>
      <c r="O11" s="55">
        <v>6889</v>
      </c>
      <c r="P11" s="70">
        <v>39361.82</v>
      </c>
      <c r="Q11" s="68">
        <f t="shared" si="3"/>
        <v>46250.82</v>
      </c>
      <c r="R11" s="58"/>
      <c r="S11" s="55">
        <v>4634</v>
      </c>
      <c r="T11" s="60">
        <v>1275</v>
      </c>
      <c r="U11" s="58">
        <f t="shared" si="1"/>
        <v>5909</v>
      </c>
      <c r="V11" s="58"/>
      <c r="W11" s="58"/>
      <c r="X11" s="59"/>
    </row>
    <row r="12" spans="1:25" x14ac:dyDescent="0.3">
      <c r="A12" s="55">
        <v>1955</v>
      </c>
      <c r="B12" s="58"/>
      <c r="C12" s="58"/>
      <c r="D12" s="58"/>
      <c r="E12" s="58"/>
      <c r="F12" s="55">
        <v>844</v>
      </c>
      <c r="G12" s="60">
        <v>99</v>
      </c>
      <c r="H12" s="58">
        <f t="shared" si="2"/>
        <v>943</v>
      </c>
      <c r="I12" s="58"/>
      <c r="J12" s="55">
        <v>2027</v>
      </c>
      <c r="K12" s="70">
        <v>380.22359999999998</v>
      </c>
      <c r="L12" s="68">
        <f t="shared" si="0"/>
        <v>2407.2235999999998</v>
      </c>
      <c r="M12" s="58"/>
      <c r="N12" s="58"/>
      <c r="O12" s="55">
        <v>7880</v>
      </c>
      <c r="P12" s="70">
        <v>45024.12</v>
      </c>
      <c r="Q12" s="68">
        <f t="shared" si="3"/>
        <v>52904.12</v>
      </c>
      <c r="R12" s="58"/>
      <c r="S12" s="55">
        <v>4079</v>
      </c>
      <c r="T12" s="60">
        <v>1122</v>
      </c>
      <c r="U12" s="58">
        <f t="shared" si="1"/>
        <v>5201</v>
      </c>
      <c r="V12" s="58"/>
      <c r="W12" s="58"/>
      <c r="X12" s="59"/>
    </row>
    <row r="13" spans="1:25" x14ac:dyDescent="0.3">
      <c r="A13" s="55">
        <v>1956</v>
      </c>
      <c r="B13" s="58"/>
      <c r="C13" s="58"/>
      <c r="D13" s="58"/>
      <c r="E13" s="58"/>
      <c r="F13" s="55">
        <v>789</v>
      </c>
      <c r="G13" s="60">
        <v>92</v>
      </c>
      <c r="H13" s="58">
        <f t="shared" si="2"/>
        <v>881</v>
      </c>
      <c r="I13" s="58"/>
      <c r="J13" s="55">
        <v>1936</v>
      </c>
      <c r="K13" s="70">
        <v>363.15390000000002</v>
      </c>
      <c r="L13" s="68">
        <f t="shared" si="0"/>
        <v>2299.1539000000002</v>
      </c>
      <c r="M13" s="58"/>
      <c r="N13" s="58"/>
      <c r="O13" s="55">
        <v>7549</v>
      </c>
      <c r="P13" s="70">
        <v>43132.88</v>
      </c>
      <c r="Q13" s="68">
        <f t="shared" si="3"/>
        <v>50681.88</v>
      </c>
      <c r="R13" s="58"/>
      <c r="S13" s="55">
        <v>3594</v>
      </c>
      <c r="T13" s="60">
        <v>989</v>
      </c>
      <c r="U13" s="58">
        <f t="shared" si="1"/>
        <v>4583</v>
      </c>
      <c r="V13" s="58"/>
      <c r="W13" s="58"/>
      <c r="X13" s="59"/>
    </row>
    <row r="14" spans="1:25" x14ac:dyDescent="0.3">
      <c r="A14" s="55">
        <v>1957</v>
      </c>
      <c r="B14" s="58"/>
      <c r="C14" s="58"/>
      <c r="D14" s="58"/>
      <c r="E14" s="58"/>
      <c r="F14" s="55">
        <v>686</v>
      </c>
      <c r="G14" s="60">
        <v>80</v>
      </c>
      <c r="H14" s="58">
        <f t="shared" si="2"/>
        <v>766</v>
      </c>
      <c r="I14" s="58"/>
      <c r="J14" s="55">
        <v>1991</v>
      </c>
      <c r="K14" s="70">
        <v>373.4708</v>
      </c>
      <c r="L14" s="68">
        <f t="shared" si="0"/>
        <v>2364.4708000000001</v>
      </c>
      <c r="M14" s="58"/>
      <c r="N14" s="58"/>
      <c r="O14" s="55">
        <v>8851</v>
      </c>
      <c r="P14" s="70">
        <v>50572.14</v>
      </c>
      <c r="Q14" s="68">
        <f t="shared" si="3"/>
        <v>59423.14</v>
      </c>
      <c r="R14" s="58"/>
      <c r="S14" s="55">
        <v>3599</v>
      </c>
      <c r="T14" s="60">
        <v>990</v>
      </c>
      <c r="U14" s="58">
        <f t="shared" si="1"/>
        <v>4589</v>
      </c>
      <c r="V14" s="58"/>
      <c r="W14" s="58"/>
      <c r="X14" s="59"/>
    </row>
    <row r="15" spans="1:25" x14ac:dyDescent="0.3">
      <c r="A15" s="55">
        <v>1958</v>
      </c>
      <c r="B15" s="58"/>
      <c r="C15" s="58"/>
      <c r="D15" s="58"/>
      <c r="E15" s="58"/>
      <c r="F15" s="55">
        <v>750</v>
      </c>
      <c r="G15" s="60">
        <v>88</v>
      </c>
      <c r="H15" s="58">
        <f t="shared" si="2"/>
        <v>838</v>
      </c>
      <c r="I15" s="58"/>
      <c r="J15" s="55">
        <v>2678</v>
      </c>
      <c r="K15" s="70">
        <v>502.33789999999999</v>
      </c>
      <c r="L15" s="68">
        <f t="shared" si="0"/>
        <v>3180.3379</v>
      </c>
      <c r="M15" s="58"/>
      <c r="N15" s="58"/>
      <c r="O15" s="55">
        <v>8552</v>
      </c>
      <c r="P15" s="70">
        <v>48863.74</v>
      </c>
      <c r="Q15" s="68">
        <f t="shared" si="3"/>
        <v>57415.74</v>
      </c>
      <c r="R15" s="58"/>
      <c r="S15" s="55">
        <v>3280</v>
      </c>
      <c r="T15" s="60">
        <v>902</v>
      </c>
      <c r="U15" s="58">
        <f t="shared" si="1"/>
        <v>4182</v>
      </c>
      <c r="V15" s="58"/>
      <c r="W15" s="58"/>
      <c r="X15" s="59"/>
    </row>
    <row r="16" spans="1:25" x14ac:dyDescent="0.3">
      <c r="A16" s="55">
        <v>1959</v>
      </c>
      <c r="B16" s="58"/>
      <c r="C16" s="58"/>
      <c r="D16" s="58"/>
      <c r="E16" s="58"/>
      <c r="F16" s="55">
        <v>716</v>
      </c>
      <c r="G16" s="60">
        <v>84</v>
      </c>
      <c r="H16" s="58">
        <f t="shared" si="2"/>
        <v>800</v>
      </c>
      <c r="I16" s="58"/>
      <c r="J16" s="55">
        <v>2333</v>
      </c>
      <c r="K16" s="70">
        <v>437.62299999999999</v>
      </c>
      <c r="L16" s="68">
        <f t="shared" si="0"/>
        <v>2770.623</v>
      </c>
      <c r="M16" s="58"/>
      <c r="N16" s="58"/>
      <c r="O16" s="55">
        <v>7182</v>
      </c>
      <c r="P16" s="70">
        <v>41035.94</v>
      </c>
      <c r="Q16" s="68">
        <f t="shared" si="3"/>
        <v>48217.94</v>
      </c>
      <c r="R16" s="58"/>
      <c r="S16" s="55">
        <v>3859</v>
      </c>
      <c r="T16" s="60">
        <v>1062</v>
      </c>
      <c r="U16" s="58">
        <f t="shared" si="1"/>
        <v>4921</v>
      </c>
      <c r="V16" s="58"/>
      <c r="W16" s="58"/>
      <c r="X16" s="59"/>
    </row>
    <row r="17" spans="1:24" x14ac:dyDescent="0.3">
      <c r="A17" s="55">
        <v>1960</v>
      </c>
      <c r="B17" s="58"/>
      <c r="C17" s="58"/>
      <c r="D17" s="58"/>
      <c r="E17" s="58"/>
      <c r="F17" s="55">
        <v>856</v>
      </c>
      <c r="G17" s="60">
        <v>100</v>
      </c>
      <c r="H17" s="58">
        <f t="shared" si="2"/>
        <v>956</v>
      </c>
      <c r="I17" s="58"/>
      <c r="J17" s="55">
        <v>2563</v>
      </c>
      <c r="K17" s="70">
        <v>480.76620000000003</v>
      </c>
      <c r="L17" s="68">
        <f t="shared" si="0"/>
        <v>3043.7662</v>
      </c>
      <c r="M17" s="58"/>
      <c r="N17" s="58"/>
      <c r="O17" s="55">
        <v>6482</v>
      </c>
      <c r="P17" s="70">
        <v>37036.339999999997</v>
      </c>
      <c r="Q17" s="68">
        <f t="shared" si="3"/>
        <v>43518.34</v>
      </c>
      <c r="R17" s="58"/>
      <c r="S17" s="55">
        <v>4254</v>
      </c>
      <c r="T17" s="60">
        <v>1171</v>
      </c>
      <c r="U17" s="58">
        <f t="shared" si="1"/>
        <v>5425</v>
      </c>
      <c r="V17" s="58"/>
      <c r="W17" s="58"/>
      <c r="X17" s="59"/>
    </row>
    <row r="18" spans="1:24" x14ac:dyDescent="0.3">
      <c r="A18" s="55">
        <v>1961</v>
      </c>
      <c r="B18" s="58"/>
      <c r="C18" s="58"/>
      <c r="D18" s="58"/>
      <c r="E18" s="58"/>
      <c r="F18" s="55">
        <v>933</v>
      </c>
      <c r="G18" s="60">
        <v>109</v>
      </c>
      <c r="H18" s="58">
        <f t="shared" si="2"/>
        <v>1042</v>
      </c>
      <c r="I18" s="58"/>
      <c r="J18" s="55">
        <v>2093</v>
      </c>
      <c r="K18" s="70">
        <v>392.60390000000001</v>
      </c>
      <c r="L18" s="68">
        <f t="shared" si="0"/>
        <v>2485.6039000000001</v>
      </c>
      <c r="M18" s="58"/>
      <c r="N18" s="58"/>
      <c r="O18" s="55">
        <v>5969</v>
      </c>
      <c r="P18" s="70">
        <v>34105.199999999997</v>
      </c>
      <c r="Q18" s="68">
        <f t="shared" si="3"/>
        <v>40074.199999999997</v>
      </c>
      <c r="R18" s="58"/>
      <c r="S18" s="55">
        <v>5169</v>
      </c>
      <c r="T18" s="60">
        <v>1423</v>
      </c>
      <c r="U18" s="58">
        <f t="shared" si="1"/>
        <v>6592</v>
      </c>
      <c r="V18" s="58"/>
      <c r="W18" s="58"/>
      <c r="X18" s="59"/>
    </row>
    <row r="19" spans="1:24" x14ac:dyDescent="0.3">
      <c r="A19" s="55">
        <v>1962</v>
      </c>
      <c r="B19" s="58"/>
      <c r="C19" s="58"/>
      <c r="D19" s="58"/>
      <c r="E19" s="58"/>
      <c r="F19" s="55">
        <v>853</v>
      </c>
      <c r="G19" s="60">
        <v>100</v>
      </c>
      <c r="H19" s="58">
        <f t="shared" si="2"/>
        <v>953</v>
      </c>
      <c r="I19" s="58"/>
      <c r="J19" s="55">
        <v>1419</v>
      </c>
      <c r="K19" s="70">
        <v>266.17529999999999</v>
      </c>
      <c r="L19" s="68">
        <f t="shared" si="0"/>
        <v>1685.1752999999999</v>
      </c>
      <c r="M19" s="58"/>
      <c r="N19" s="58"/>
      <c r="O19" s="55">
        <v>5765</v>
      </c>
      <c r="P19" s="70">
        <v>32939.599999999999</v>
      </c>
      <c r="Q19" s="68">
        <f t="shared" si="3"/>
        <v>38704.6</v>
      </c>
      <c r="R19" s="58"/>
      <c r="S19" s="55">
        <v>4824</v>
      </c>
      <c r="T19" s="60">
        <v>1328</v>
      </c>
      <c r="U19" s="58">
        <f t="shared" si="1"/>
        <v>6152</v>
      </c>
      <c r="V19" s="58"/>
      <c r="W19" s="58"/>
      <c r="X19" s="59"/>
    </row>
    <row r="20" spans="1:24" x14ac:dyDescent="0.3">
      <c r="A20" s="55">
        <v>1963</v>
      </c>
      <c r="B20" s="58"/>
      <c r="C20" s="58"/>
      <c r="D20" s="58"/>
      <c r="E20" s="58"/>
      <c r="F20" s="55">
        <v>791</v>
      </c>
      <c r="G20" s="60">
        <v>92</v>
      </c>
      <c r="H20" s="58">
        <f t="shared" si="2"/>
        <v>883</v>
      </c>
      <c r="I20" s="58"/>
      <c r="J20" s="55">
        <v>1523</v>
      </c>
      <c r="K20" s="70">
        <v>285.68360000000001</v>
      </c>
      <c r="L20" s="68">
        <f t="shared" si="0"/>
        <v>1808.6836000000001</v>
      </c>
      <c r="M20" s="58"/>
      <c r="N20" s="58"/>
      <c r="O20" s="55">
        <v>6180</v>
      </c>
      <c r="P20" s="70">
        <v>35310.79</v>
      </c>
      <c r="Q20" s="68">
        <f t="shared" si="3"/>
        <v>41490.79</v>
      </c>
      <c r="R20" s="58"/>
      <c r="S20" s="55">
        <v>3956</v>
      </c>
      <c r="T20" s="60">
        <v>1089</v>
      </c>
      <c r="U20" s="58">
        <f t="shared" si="1"/>
        <v>5045</v>
      </c>
      <c r="V20" s="58"/>
      <c r="W20" s="58"/>
      <c r="X20" s="59"/>
    </row>
    <row r="21" spans="1:24" x14ac:dyDescent="0.3">
      <c r="A21" s="55">
        <v>1964</v>
      </c>
      <c r="B21" s="58"/>
      <c r="C21" s="58"/>
      <c r="D21" s="58"/>
      <c r="E21" s="58"/>
      <c r="F21" s="55">
        <v>731</v>
      </c>
      <c r="G21" s="60">
        <v>85</v>
      </c>
      <c r="H21" s="58">
        <f t="shared" si="2"/>
        <v>816</v>
      </c>
      <c r="I21" s="58"/>
      <c r="J21" s="55">
        <v>1760</v>
      </c>
      <c r="K21" s="70">
        <v>330.13990000000001</v>
      </c>
      <c r="L21" s="68">
        <f t="shared" si="0"/>
        <v>2090.1399000000001</v>
      </c>
      <c r="M21" s="58"/>
      <c r="N21" s="58"/>
      <c r="O21" s="55">
        <v>6557</v>
      </c>
      <c r="P21" s="70">
        <v>37464.870000000003</v>
      </c>
      <c r="Q21" s="68">
        <f t="shared" si="3"/>
        <v>44021.87</v>
      </c>
      <c r="R21" s="58"/>
      <c r="S21" s="55">
        <v>4332</v>
      </c>
      <c r="T21" s="60">
        <v>1192</v>
      </c>
      <c r="U21" s="58">
        <f t="shared" si="1"/>
        <v>5524</v>
      </c>
      <c r="V21" s="58"/>
      <c r="W21" s="58"/>
      <c r="X21" s="59"/>
    </row>
    <row r="22" spans="1:24" x14ac:dyDescent="0.3">
      <c r="A22" s="55">
        <v>1965</v>
      </c>
      <c r="B22" s="58"/>
      <c r="C22" s="58"/>
      <c r="D22" s="58"/>
      <c r="E22" s="58"/>
      <c r="F22" s="55">
        <v>738</v>
      </c>
      <c r="G22" s="60">
        <v>86</v>
      </c>
      <c r="H22" s="58">
        <f t="shared" si="2"/>
        <v>824</v>
      </c>
      <c r="I22" s="58"/>
      <c r="J22" s="55">
        <v>1356</v>
      </c>
      <c r="K22" s="70">
        <v>254.3578</v>
      </c>
      <c r="L22" s="68">
        <f t="shared" si="0"/>
        <v>1610.3578</v>
      </c>
      <c r="M22" s="58"/>
      <c r="N22" s="58"/>
      <c r="O22" s="55">
        <v>7571</v>
      </c>
      <c r="P22" s="70">
        <v>43258.58</v>
      </c>
      <c r="Q22" s="68">
        <f t="shared" si="3"/>
        <v>50829.58</v>
      </c>
      <c r="R22" s="58"/>
      <c r="S22" s="55">
        <v>5218</v>
      </c>
      <c r="T22" s="60">
        <v>1436</v>
      </c>
      <c r="U22" s="58">
        <f t="shared" si="1"/>
        <v>6654</v>
      </c>
      <c r="V22" s="58"/>
      <c r="W22" s="58"/>
      <c r="X22" s="59"/>
    </row>
    <row r="23" spans="1:24" x14ac:dyDescent="0.3">
      <c r="A23" s="55">
        <v>1966</v>
      </c>
      <c r="B23" s="58"/>
      <c r="C23" s="58"/>
      <c r="D23" s="58"/>
      <c r="E23" s="58"/>
      <c r="F23" s="55">
        <v>786</v>
      </c>
      <c r="G23" s="60">
        <v>92</v>
      </c>
      <c r="H23" s="58">
        <f t="shared" si="2"/>
        <v>878</v>
      </c>
      <c r="I23" s="58"/>
      <c r="J23" s="55">
        <v>1137</v>
      </c>
      <c r="K23" s="70">
        <v>213.27789999999999</v>
      </c>
      <c r="L23" s="68">
        <f t="shared" si="0"/>
        <v>1350.2779</v>
      </c>
      <c r="M23" s="58"/>
      <c r="N23" s="58"/>
      <c r="O23" s="55">
        <v>7617</v>
      </c>
      <c r="P23" s="70">
        <v>43521.41</v>
      </c>
      <c r="Q23" s="68">
        <f t="shared" si="3"/>
        <v>51138.41</v>
      </c>
      <c r="R23" s="58"/>
      <c r="S23" s="55">
        <v>5775</v>
      </c>
      <c r="T23" s="60">
        <v>1589</v>
      </c>
      <c r="U23" s="58">
        <f t="shared" si="1"/>
        <v>7364</v>
      </c>
      <c r="V23" s="58"/>
      <c r="W23" s="58">
        <v>0.32700000000000001</v>
      </c>
      <c r="X23" s="59"/>
    </row>
    <row r="24" spans="1:24" x14ac:dyDescent="0.3">
      <c r="A24" s="55">
        <v>1967</v>
      </c>
      <c r="B24" s="58"/>
      <c r="C24" s="58"/>
      <c r="D24" s="58"/>
      <c r="E24" s="58"/>
      <c r="F24" s="55">
        <v>582</v>
      </c>
      <c r="G24" s="60">
        <v>68</v>
      </c>
      <c r="H24" s="58">
        <f t="shared" si="2"/>
        <v>650</v>
      </c>
      <c r="I24" s="58"/>
      <c r="J24" s="55">
        <v>1125</v>
      </c>
      <c r="K24" s="70">
        <v>211.02690000000001</v>
      </c>
      <c r="L24" s="68">
        <f t="shared" si="0"/>
        <v>1336.0269000000001</v>
      </c>
      <c r="M24" s="58"/>
      <c r="N24" s="58"/>
      <c r="O24" s="55">
        <v>5439</v>
      </c>
      <c r="P24" s="70">
        <v>31076.93</v>
      </c>
      <c r="Q24" s="68">
        <f t="shared" si="3"/>
        <v>36515.93</v>
      </c>
      <c r="R24" s="58"/>
      <c r="S24" s="55">
        <v>6710</v>
      </c>
      <c r="T24" s="60">
        <v>1847</v>
      </c>
      <c r="U24" s="58">
        <f t="shared" si="1"/>
        <v>8557</v>
      </c>
      <c r="V24" s="58"/>
      <c r="W24" s="58">
        <v>0.25900000000000001</v>
      </c>
      <c r="X24" s="59"/>
    </row>
    <row r="25" spans="1:24" x14ac:dyDescent="0.3">
      <c r="A25" s="55">
        <v>1968</v>
      </c>
      <c r="B25" s="58"/>
      <c r="C25" s="58"/>
      <c r="D25" s="58"/>
      <c r="E25" s="58"/>
      <c r="F25" s="55">
        <v>736</v>
      </c>
      <c r="G25" s="60">
        <v>86</v>
      </c>
      <c r="H25" s="58">
        <f t="shared" si="2"/>
        <v>822</v>
      </c>
      <c r="I25" s="58"/>
      <c r="J25" s="55">
        <v>1174</v>
      </c>
      <c r="K25" s="70">
        <v>220.2183</v>
      </c>
      <c r="L25" s="68">
        <f t="shared" si="0"/>
        <v>1394.2183</v>
      </c>
      <c r="M25" s="58"/>
      <c r="N25" s="58"/>
      <c r="O25" s="55">
        <v>5543</v>
      </c>
      <c r="P25" s="70">
        <v>31671.15</v>
      </c>
      <c r="Q25" s="68">
        <f t="shared" si="3"/>
        <v>37214.15</v>
      </c>
      <c r="R25" s="58"/>
      <c r="S25" s="55">
        <v>6792</v>
      </c>
      <c r="T25" s="60">
        <v>1869</v>
      </c>
      <c r="U25" s="58">
        <f t="shared" si="1"/>
        <v>8661</v>
      </c>
      <c r="V25" s="58">
        <v>1.0680000000000001</v>
      </c>
      <c r="W25" s="58">
        <v>0.45300000000000001</v>
      </c>
      <c r="X25" s="59"/>
    </row>
    <row r="26" spans="1:24" x14ac:dyDescent="0.3">
      <c r="A26" s="55">
        <v>1969</v>
      </c>
      <c r="B26" s="58"/>
      <c r="C26" s="58"/>
      <c r="D26" s="58"/>
      <c r="E26" s="58"/>
      <c r="F26" s="55">
        <v>947</v>
      </c>
      <c r="G26" s="60">
        <v>111</v>
      </c>
      <c r="H26" s="58">
        <f t="shared" si="2"/>
        <v>1058</v>
      </c>
      <c r="I26" s="58"/>
      <c r="J26" s="55">
        <v>891</v>
      </c>
      <c r="K26" s="70">
        <v>167.13329999999999</v>
      </c>
      <c r="L26" s="68">
        <f t="shared" si="0"/>
        <v>1058.1333</v>
      </c>
      <c r="M26" s="58"/>
      <c r="N26" s="58"/>
      <c r="O26" s="55">
        <v>5552</v>
      </c>
      <c r="P26" s="70">
        <v>31722.58</v>
      </c>
      <c r="Q26" s="68">
        <f t="shared" si="3"/>
        <v>37274.58</v>
      </c>
      <c r="R26" s="58"/>
      <c r="S26" s="55">
        <v>5000</v>
      </c>
      <c r="T26" s="60">
        <v>1376</v>
      </c>
      <c r="U26" s="58">
        <f t="shared" si="1"/>
        <v>6376</v>
      </c>
      <c r="V26" s="58">
        <v>1.4870000000000001</v>
      </c>
      <c r="W26" s="58">
        <v>0.66400000000000003</v>
      </c>
      <c r="X26" s="59"/>
    </row>
    <row r="27" spans="1:24" x14ac:dyDescent="0.3">
      <c r="A27" s="55">
        <v>1970</v>
      </c>
      <c r="B27" s="58"/>
      <c r="C27" s="58"/>
      <c r="D27" s="58"/>
      <c r="E27" s="58"/>
      <c r="F27" s="55">
        <v>774</v>
      </c>
      <c r="G27" s="60">
        <v>90</v>
      </c>
      <c r="H27" s="58">
        <f t="shared" si="2"/>
        <v>864</v>
      </c>
      <c r="I27" s="58"/>
      <c r="J27" s="55">
        <v>597</v>
      </c>
      <c r="K27" s="70">
        <v>111.985</v>
      </c>
      <c r="L27" s="68">
        <f t="shared" si="0"/>
        <v>708.98500000000001</v>
      </c>
      <c r="M27" s="58"/>
      <c r="N27" s="58"/>
      <c r="O27" s="55">
        <v>6262</v>
      </c>
      <c r="P27" s="70">
        <v>35779.32</v>
      </c>
      <c r="Q27" s="68">
        <f t="shared" si="3"/>
        <v>42041.32</v>
      </c>
      <c r="R27" s="58"/>
      <c r="S27" s="55">
        <v>3859</v>
      </c>
      <c r="T27" s="60">
        <v>1062</v>
      </c>
      <c r="U27" s="58">
        <f t="shared" si="1"/>
        <v>4921</v>
      </c>
      <c r="V27" s="58">
        <v>0.93500000000000005</v>
      </c>
      <c r="W27" s="58">
        <v>0.44</v>
      </c>
      <c r="X27" s="59"/>
    </row>
    <row r="28" spans="1:24" x14ac:dyDescent="0.3">
      <c r="A28" s="55">
        <v>1971</v>
      </c>
      <c r="B28" s="58"/>
      <c r="C28" s="58"/>
      <c r="D28" s="58"/>
      <c r="E28" s="58"/>
      <c r="F28" s="55">
        <v>1243</v>
      </c>
      <c r="G28" s="60">
        <v>146</v>
      </c>
      <c r="H28" s="58">
        <f t="shared" si="2"/>
        <v>1389</v>
      </c>
      <c r="I28" s="58"/>
      <c r="J28" s="55">
        <v>843</v>
      </c>
      <c r="K28" s="70">
        <v>158.12950000000001</v>
      </c>
      <c r="L28" s="68">
        <f t="shared" si="0"/>
        <v>1001.1295</v>
      </c>
      <c r="M28" s="58"/>
      <c r="N28" s="58"/>
      <c r="O28" s="55">
        <v>7788</v>
      </c>
      <c r="P28" s="70">
        <v>44498.46</v>
      </c>
      <c r="Q28" s="68">
        <f t="shared" si="3"/>
        <v>52286.46</v>
      </c>
      <c r="R28" s="58"/>
      <c r="S28" s="55">
        <v>4497</v>
      </c>
      <c r="T28" s="60">
        <v>1238</v>
      </c>
      <c r="U28" s="58">
        <f t="shared" si="1"/>
        <v>5735</v>
      </c>
      <c r="V28" s="58">
        <v>8.3000000000000004E-2</v>
      </c>
      <c r="W28" s="58">
        <v>7.1999999999999995E-2</v>
      </c>
      <c r="X28" s="59"/>
    </row>
    <row r="29" spans="1:24" x14ac:dyDescent="0.3">
      <c r="A29" s="55">
        <v>1972</v>
      </c>
      <c r="B29" s="58"/>
      <c r="C29" s="58"/>
      <c r="D29" s="58"/>
      <c r="E29" s="58"/>
      <c r="F29" s="55">
        <v>1189</v>
      </c>
      <c r="G29" s="60">
        <v>139</v>
      </c>
      <c r="H29" s="58">
        <f t="shared" si="2"/>
        <v>1328</v>
      </c>
      <c r="I29" s="58"/>
      <c r="J29" s="55">
        <v>908</v>
      </c>
      <c r="K29" s="70">
        <v>170.32220000000001</v>
      </c>
      <c r="L29" s="68">
        <f t="shared" si="0"/>
        <v>1078.3222000000001</v>
      </c>
      <c r="M29" s="58"/>
      <c r="N29" s="58"/>
      <c r="O29" s="55">
        <v>9570</v>
      </c>
      <c r="P29" s="70">
        <v>54680.31</v>
      </c>
      <c r="Q29" s="68">
        <f t="shared" si="3"/>
        <v>64250.31</v>
      </c>
      <c r="R29" s="58"/>
      <c r="S29" s="55">
        <v>4315</v>
      </c>
      <c r="T29" s="60">
        <v>1187</v>
      </c>
      <c r="U29" s="58">
        <f t="shared" si="1"/>
        <v>5502</v>
      </c>
      <c r="V29" s="58">
        <v>0.34100000000000003</v>
      </c>
      <c r="W29" s="58">
        <v>0.18099999999999999</v>
      </c>
      <c r="X29" s="59"/>
    </row>
    <row r="30" spans="1:24" x14ac:dyDescent="0.3">
      <c r="A30" s="55">
        <v>1973</v>
      </c>
      <c r="B30" s="58"/>
      <c r="C30" s="58"/>
      <c r="D30" s="58"/>
      <c r="E30" s="58"/>
      <c r="F30" s="55">
        <v>1210</v>
      </c>
      <c r="G30" s="60">
        <v>142</v>
      </c>
      <c r="H30" s="58">
        <f t="shared" si="2"/>
        <v>1352</v>
      </c>
      <c r="I30" s="58"/>
      <c r="J30" s="55">
        <v>1494</v>
      </c>
      <c r="K30" s="70">
        <v>280.24380000000002</v>
      </c>
      <c r="L30" s="68">
        <f t="shared" si="0"/>
        <v>1774.2438</v>
      </c>
      <c r="M30" s="58"/>
      <c r="N30" s="58"/>
      <c r="O30" s="55">
        <v>11106</v>
      </c>
      <c r="P30" s="70">
        <v>63456.58</v>
      </c>
      <c r="Q30" s="68">
        <f t="shared" si="3"/>
        <v>74562.58</v>
      </c>
      <c r="R30" s="58"/>
      <c r="S30" s="55">
        <v>5233</v>
      </c>
      <c r="T30" s="60">
        <v>1440</v>
      </c>
      <c r="U30" s="58">
        <f t="shared" si="1"/>
        <v>6673</v>
      </c>
      <c r="V30" s="58">
        <v>1.367</v>
      </c>
      <c r="W30" s="58">
        <v>0.97499999999999998</v>
      </c>
      <c r="X30" s="59"/>
    </row>
    <row r="31" spans="1:24" x14ac:dyDescent="0.3">
      <c r="A31" s="55">
        <v>1974</v>
      </c>
      <c r="B31" s="58"/>
      <c r="C31" s="58"/>
      <c r="D31" s="58"/>
      <c r="E31" s="58"/>
      <c r="F31" s="55">
        <v>1433</v>
      </c>
      <c r="G31" s="60">
        <v>168</v>
      </c>
      <c r="H31" s="58">
        <f t="shared" si="2"/>
        <v>1601</v>
      </c>
      <c r="I31" s="58"/>
      <c r="J31" s="55">
        <v>1138</v>
      </c>
      <c r="K31" s="70">
        <v>213.46549999999999</v>
      </c>
      <c r="L31" s="68">
        <f t="shared" si="0"/>
        <v>1351.4655</v>
      </c>
      <c r="M31" s="58"/>
      <c r="N31" s="58"/>
      <c r="O31" s="55">
        <v>9149</v>
      </c>
      <c r="P31" s="70">
        <v>52274.83</v>
      </c>
      <c r="Q31" s="68">
        <f t="shared" si="3"/>
        <v>61423.83</v>
      </c>
      <c r="R31" s="58"/>
      <c r="S31" s="55">
        <v>4761</v>
      </c>
      <c r="T31" s="60">
        <v>1310</v>
      </c>
      <c r="U31" s="58">
        <f t="shared" si="1"/>
        <v>6071</v>
      </c>
      <c r="V31" s="58">
        <v>1.552</v>
      </c>
      <c r="W31" s="58">
        <v>0.57299999999999995</v>
      </c>
      <c r="X31" s="59"/>
    </row>
    <row r="32" spans="1:24" x14ac:dyDescent="0.3">
      <c r="A32" s="55">
        <v>1975</v>
      </c>
      <c r="B32" s="72">
        <v>4589</v>
      </c>
      <c r="C32" s="73">
        <v>367</v>
      </c>
      <c r="D32" s="72">
        <f>C32+B32</f>
        <v>4956</v>
      </c>
      <c r="E32" s="58"/>
      <c r="F32" s="55">
        <v>1546</v>
      </c>
      <c r="G32" s="60">
        <v>181</v>
      </c>
      <c r="H32" s="58">
        <f t="shared" si="2"/>
        <v>1727</v>
      </c>
      <c r="I32" s="58"/>
      <c r="J32" s="55">
        <v>1841</v>
      </c>
      <c r="K32" s="70">
        <v>345.3338</v>
      </c>
      <c r="L32" s="68">
        <f t="shared" si="0"/>
        <v>2186.3337999999999</v>
      </c>
      <c r="M32" s="58"/>
      <c r="N32" s="58"/>
      <c r="O32" s="55">
        <v>9082</v>
      </c>
      <c r="P32" s="70">
        <v>51892.01</v>
      </c>
      <c r="Q32" s="68">
        <f t="shared" si="3"/>
        <v>60974.01</v>
      </c>
      <c r="R32" s="58"/>
      <c r="S32" s="55">
        <v>5379</v>
      </c>
      <c r="T32" s="60">
        <v>1480</v>
      </c>
      <c r="U32" s="58">
        <f t="shared" si="1"/>
        <v>6859</v>
      </c>
      <c r="V32" s="58">
        <v>1.653</v>
      </c>
      <c r="W32" s="58">
        <v>0.40200000000000002</v>
      </c>
      <c r="X32" s="59"/>
    </row>
    <row r="33" spans="1:24" x14ac:dyDescent="0.3">
      <c r="A33" s="55">
        <v>1976</v>
      </c>
      <c r="B33" s="72">
        <v>4816</v>
      </c>
      <c r="C33" s="73">
        <v>344</v>
      </c>
      <c r="D33" s="72">
        <f t="shared" ref="D33:D62" si="4">C33+B33</f>
        <v>5160</v>
      </c>
      <c r="E33" s="58"/>
      <c r="F33" s="55">
        <v>1717</v>
      </c>
      <c r="G33" s="60">
        <v>201</v>
      </c>
      <c r="H33" s="58">
        <f t="shared" si="2"/>
        <v>1918</v>
      </c>
      <c r="I33" s="58"/>
      <c r="J33" s="55">
        <v>1496</v>
      </c>
      <c r="K33" s="70">
        <v>280.6189</v>
      </c>
      <c r="L33" s="68">
        <f t="shared" si="0"/>
        <v>1776.6188999999999</v>
      </c>
      <c r="M33" s="58"/>
      <c r="N33" s="58"/>
      <c r="O33" s="55">
        <v>7500</v>
      </c>
      <c r="P33" s="70">
        <v>42852.91</v>
      </c>
      <c r="Q33" s="68">
        <f t="shared" si="3"/>
        <v>50352.91</v>
      </c>
      <c r="R33" s="58"/>
      <c r="S33" s="55">
        <v>5233</v>
      </c>
      <c r="T33" s="60">
        <v>1440</v>
      </c>
      <c r="U33" s="58">
        <f t="shared" si="1"/>
        <v>6673</v>
      </c>
      <c r="V33" s="58">
        <v>0.97099999999999997</v>
      </c>
      <c r="W33" s="58">
        <v>0.27900000000000003</v>
      </c>
      <c r="X33" s="59"/>
    </row>
    <row r="34" spans="1:24" x14ac:dyDescent="0.3">
      <c r="A34" s="55">
        <v>1977</v>
      </c>
      <c r="B34" s="72">
        <v>4486</v>
      </c>
      <c r="C34" s="73">
        <v>346</v>
      </c>
      <c r="D34" s="72">
        <f t="shared" si="4"/>
        <v>4832</v>
      </c>
      <c r="E34" s="58"/>
      <c r="F34" s="55">
        <v>2121</v>
      </c>
      <c r="G34" s="60">
        <v>249</v>
      </c>
      <c r="H34" s="58">
        <f t="shared" si="2"/>
        <v>2370</v>
      </c>
      <c r="I34" s="58"/>
      <c r="J34" s="55">
        <v>1618</v>
      </c>
      <c r="K34" s="70">
        <v>303.50360000000001</v>
      </c>
      <c r="L34" s="68">
        <f t="shared" si="0"/>
        <v>1921.5036</v>
      </c>
      <c r="M34" s="58"/>
      <c r="N34" s="58"/>
      <c r="O34" s="55">
        <v>9020</v>
      </c>
      <c r="P34" s="70">
        <v>51537.760000000002</v>
      </c>
      <c r="Q34" s="68">
        <f t="shared" si="3"/>
        <v>60557.760000000002</v>
      </c>
      <c r="R34" s="58"/>
      <c r="S34" s="55">
        <v>6325</v>
      </c>
      <c r="T34" s="60">
        <v>1741</v>
      </c>
      <c r="U34" s="58">
        <f t="shared" si="1"/>
        <v>8066</v>
      </c>
      <c r="V34" s="58">
        <v>0.75900000000000001</v>
      </c>
      <c r="W34" s="58">
        <v>0.59599999999999997</v>
      </c>
      <c r="X34" s="59"/>
    </row>
    <row r="35" spans="1:24" x14ac:dyDescent="0.3">
      <c r="A35" s="55">
        <v>1978</v>
      </c>
      <c r="B35" s="72">
        <v>5036</v>
      </c>
      <c r="C35" s="73">
        <v>380</v>
      </c>
      <c r="D35" s="72">
        <f t="shared" si="4"/>
        <v>5416</v>
      </c>
      <c r="E35" s="58"/>
      <c r="F35" s="55">
        <v>2002</v>
      </c>
      <c r="G35" s="60">
        <v>235</v>
      </c>
      <c r="H35" s="58">
        <f t="shared" si="2"/>
        <v>2237</v>
      </c>
      <c r="I35" s="58"/>
      <c r="J35" s="55">
        <v>1664</v>
      </c>
      <c r="K35" s="70">
        <v>312.13229999999999</v>
      </c>
      <c r="L35" s="68">
        <f t="shared" si="0"/>
        <v>1976.1323</v>
      </c>
      <c r="M35" s="58"/>
      <c r="N35" s="58"/>
      <c r="O35" s="55">
        <v>9037</v>
      </c>
      <c r="P35" s="70">
        <v>51634.89</v>
      </c>
      <c r="Q35" s="68">
        <f t="shared" si="3"/>
        <v>60671.89</v>
      </c>
      <c r="R35" s="58"/>
      <c r="S35" s="55">
        <v>6954</v>
      </c>
      <c r="T35" s="60">
        <v>1914</v>
      </c>
      <c r="U35" s="58">
        <f t="shared" si="1"/>
        <v>8868</v>
      </c>
      <c r="V35" s="58">
        <v>1.25</v>
      </c>
      <c r="W35" s="58">
        <v>0.56499999999999995</v>
      </c>
      <c r="X35" s="59"/>
    </row>
    <row r="36" spans="1:24" x14ac:dyDescent="0.3">
      <c r="A36" s="55">
        <v>1979</v>
      </c>
      <c r="B36" s="72">
        <v>6365</v>
      </c>
      <c r="C36" s="73">
        <v>459</v>
      </c>
      <c r="D36" s="72">
        <f t="shared" si="4"/>
        <v>6824</v>
      </c>
      <c r="E36" s="58"/>
      <c r="F36" s="55">
        <v>2006</v>
      </c>
      <c r="G36" s="60">
        <v>235</v>
      </c>
      <c r="H36" s="58">
        <f t="shared" si="2"/>
        <v>2241</v>
      </c>
      <c r="I36" s="58"/>
      <c r="J36" s="55">
        <v>1572</v>
      </c>
      <c r="K36" s="70">
        <v>294.875</v>
      </c>
      <c r="L36" s="68">
        <f t="shared" si="0"/>
        <v>1866.875</v>
      </c>
      <c r="M36" s="58"/>
      <c r="N36" s="58"/>
      <c r="O36" s="55">
        <v>10959</v>
      </c>
      <c r="P36" s="70">
        <v>62616.66</v>
      </c>
      <c r="Q36" s="68">
        <f t="shared" si="3"/>
        <v>73575.66</v>
      </c>
      <c r="R36" s="58"/>
      <c r="S36" s="55">
        <v>7521</v>
      </c>
      <c r="T36" s="60">
        <v>2070</v>
      </c>
      <c r="U36" s="58">
        <f t="shared" si="1"/>
        <v>9591</v>
      </c>
      <c r="V36" s="58">
        <v>1.1659999999999999</v>
      </c>
      <c r="W36" s="58">
        <v>0.48799999999999999</v>
      </c>
      <c r="X36" s="59"/>
    </row>
    <row r="37" spans="1:24" x14ac:dyDescent="0.3">
      <c r="A37" s="55">
        <v>1980</v>
      </c>
      <c r="B37" s="72">
        <v>5486</v>
      </c>
      <c r="C37" s="73">
        <v>408</v>
      </c>
      <c r="D37" s="72">
        <f t="shared" si="4"/>
        <v>5894</v>
      </c>
      <c r="E37" s="58"/>
      <c r="F37" s="55">
        <v>1517</v>
      </c>
      <c r="G37" s="60">
        <v>178</v>
      </c>
      <c r="H37" s="58">
        <f t="shared" si="2"/>
        <v>1695</v>
      </c>
      <c r="I37" s="58"/>
      <c r="J37" s="55">
        <v>1883</v>
      </c>
      <c r="K37" s="70">
        <v>353.2122</v>
      </c>
      <c r="L37" s="68">
        <f t="shared" si="0"/>
        <v>2236.2121999999999</v>
      </c>
      <c r="M37" s="58"/>
      <c r="N37" s="58"/>
      <c r="O37" s="55">
        <v>10690</v>
      </c>
      <c r="P37" s="70">
        <v>61079.67</v>
      </c>
      <c r="Q37" s="68">
        <f t="shared" si="3"/>
        <v>71769.67</v>
      </c>
      <c r="R37" s="58"/>
      <c r="S37" s="55">
        <v>7298</v>
      </c>
      <c r="T37" s="60">
        <v>2009</v>
      </c>
      <c r="U37" s="58">
        <f t="shared" si="1"/>
        <v>9307</v>
      </c>
      <c r="V37" s="58">
        <v>0.629</v>
      </c>
      <c r="W37" s="58">
        <v>0.32100000000000001</v>
      </c>
      <c r="X37" s="59"/>
    </row>
    <row r="38" spans="1:24" x14ac:dyDescent="0.3">
      <c r="A38" s="55">
        <v>1981</v>
      </c>
      <c r="B38" s="58">
        <v>4755</v>
      </c>
      <c r="C38" s="60">
        <v>419</v>
      </c>
      <c r="D38" s="58">
        <f t="shared" si="4"/>
        <v>5174</v>
      </c>
      <c r="E38" s="58"/>
      <c r="F38" s="55">
        <v>1767</v>
      </c>
      <c r="G38" s="60">
        <v>207</v>
      </c>
      <c r="H38" s="58">
        <f t="shared" si="2"/>
        <v>1974</v>
      </c>
      <c r="I38" s="58"/>
      <c r="J38" s="55">
        <v>1933</v>
      </c>
      <c r="K38" s="70">
        <v>362.59120000000001</v>
      </c>
      <c r="L38" s="68">
        <f t="shared" si="0"/>
        <v>2295.5911999999998</v>
      </c>
      <c r="M38" s="58"/>
      <c r="N38" s="58"/>
      <c r="O38" s="55">
        <v>11133</v>
      </c>
      <c r="P38" s="70">
        <v>63610.85</v>
      </c>
      <c r="Q38" s="68">
        <f t="shared" si="3"/>
        <v>74743.850000000006</v>
      </c>
      <c r="R38" s="58"/>
      <c r="S38" s="55">
        <v>7016</v>
      </c>
      <c r="T38" s="60">
        <v>1931</v>
      </c>
      <c r="U38" s="58">
        <f t="shared" si="1"/>
        <v>8947</v>
      </c>
      <c r="V38" s="58">
        <v>1.6679999999999999</v>
      </c>
      <c r="W38" s="58">
        <v>0.96299999999999997</v>
      </c>
      <c r="X38" s="59"/>
    </row>
    <row r="39" spans="1:24" x14ac:dyDescent="0.3">
      <c r="A39" s="55">
        <v>1982</v>
      </c>
      <c r="B39" s="58">
        <v>4453</v>
      </c>
      <c r="C39" s="60">
        <v>412</v>
      </c>
      <c r="D39" s="58">
        <f t="shared" si="4"/>
        <v>4865</v>
      </c>
      <c r="E39" s="58"/>
      <c r="F39" s="55">
        <v>1855</v>
      </c>
      <c r="G39" s="60">
        <v>217</v>
      </c>
      <c r="H39" s="58">
        <f t="shared" si="2"/>
        <v>2072</v>
      </c>
      <c r="I39" s="58"/>
      <c r="J39" s="55">
        <v>3155</v>
      </c>
      <c r="K39" s="70">
        <v>591.81330000000003</v>
      </c>
      <c r="L39" s="68">
        <f t="shared" si="0"/>
        <v>3746.8132999999998</v>
      </c>
      <c r="M39" s="58"/>
      <c r="N39" s="58"/>
      <c r="O39" s="55">
        <v>12467</v>
      </c>
      <c r="P39" s="70">
        <v>71232.960000000006</v>
      </c>
      <c r="Q39" s="68">
        <f t="shared" si="3"/>
        <v>83699.960000000006</v>
      </c>
      <c r="R39" s="58"/>
      <c r="S39" s="55">
        <v>8487</v>
      </c>
      <c r="T39" s="60">
        <v>2336</v>
      </c>
      <c r="U39" s="58">
        <f t="shared" si="1"/>
        <v>10823</v>
      </c>
      <c r="V39" s="58">
        <v>1.6659999999999999</v>
      </c>
      <c r="W39" s="58">
        <v>0.85299999999999998</v>
      </c>
      <c r="X39" s="59"/>
    </row>
    <row r="40" spans="1:24" x14ac:dyDescent="0.3">
      <c r="A40" s="55">
        <v>1983</v>
      </c>
      <c r="B40" s="58">
        <v>4575</v>
      </c>
      <c r="C40" s="60">
        <v>331</v>
      </c>
      <c r="D40" s="58">
        <f t="shared" si="4"/>
        <v>4906</v>
      </c>
      <c r="E40" s="58"/>
      <c r="F40" s="55">
        <v>2057</v>
      </c>
      <c r="G40" s="60">
        <v>241</v>
      </c>
      <c r="H40" s="58">
        <f t="shared" si="2"/>
        <v>2298</v>
      </c>
      <c r="I40" s="58"/>
      <c r="J40" s="55">
        <v>3606</v>
      </c>
      <c r="K40" s="70">
        <v>676.41160000000002</v>
      </c>
      <c r="L40" s="68">
        <f t="shared" si="0"/>
        <v>4282.4116000000004</v>
      </c>
      <c r="M40" s="58">
        <v>0.26</v>
      </c>
      <c r="N40" s="58"/>
      <c r="O40" s="55">
        <v>14771</v>
      </c>
      <c r="P40" s="70">
        <v>84397.37</v>
      </c>
      <c r="Q40" s="68">
        <f t="shared" si="3"/>
        <v>99168.37</v>
      </c>
      <c r="R40" s="58">
        <v>12.15</v>
      </c>
      <c r="S40" s="55">
        <v>9507</v>
      </c>
      <c r="T40" s="60">
        <v>2617</v>
      </c>
      <c r="U40" s="58">
        <f t="shared" si="1"/>
        <v>12124</v>
      </c>
      <c r="V40" s="58">
        <v>1.4179999999999999</v>
      </c>
      <c r="W40" s="58">
        <v>1.61</v>
      </c>
      <c r="X40" s="59"/>
    </row>
    <row r="41" spans="1:24" x14ac:dyDescent="0.3">
      <c r="A41" s="55">
        <v>1984</v>
      </c>
      <c r="B41" s="58">
        <v>5297</v>
      </c>
      <c r="C41" s="60">
        <v>372</v>
      </c>
      <c r="D41" s="58">
        <f t="shared" si="4"/>
        <v>5669</v>
      </c>
      <c r="E41" s="58"/>
      <c r="F41" s="55">
        <v>2150</v>
      </c>
      <c r="G41" s="60">
        <v>252</v>
      </c>
      <c r="H41" s="58">
        <f t="shared" si="2"/>
        <v>2402</v>
      </c>
      <c r="I41" s="58"/>
      <c r="J41" s="55">
        <v>3903</v>
      </c>
      <c r="K41" s="70">
        <v>732.12279999999998</v>
      </c>
      <c r="L41" s="68">
        <f t="shared" si="0"/>
        <v>4635.1228000000001</v>
      </c>
      <c r="M41" s="58">
        <v>0.16</v>
      </c>
      <c r="N41" s="58"/>
      <c r="O41" s="55">
        <v>8251</v>
      </c>
      <c r="P41" s="70">
        <v>47143.91</v>
      </c>
      <c r="Q41" s="68">
        <f t="shared" si="3"/>
        <v>55394.91</v>
      </c>
      <c r="R41" s="58">
        <v>11.96</v>
      </c>
      <c r="S41" s="55">
        <v>8111</v>
      </c>
      <c r="T41" s="60">
        <v>2232</v>
      </c>
      <c r="U41" s="58">
        <f t="shared" si="1"/>
        <v>10343</v>
      </c>
      <c r="V41" s="58">
        <v>1.667</v>
      </c>
      <c r="W41" s="58">
        <v>1.629</v>
      </c>
      <c r="X41" s="59"/>
    </row>
    <row r="42" spans="1:24" x14ac:dyDescent="0.3">
      <c r="A42" s="55">
        <v>1985</v>
      </c>
      <c r="B42" s="58">
        <v>6188</v>
      </c>
      <c r="C42" s="60">
        <v>345</v>
      </c>
      <c r="D42" s="58">
        <f t="shared" si="4"/>
        <v>6533</v>
      </c>
      <c r="E42" s="58"/>
      <c r="F42" s="55">
        <v>2313</v>
      </c>
      <c r="G42" s="60">
        <v>271</v>
      </c>
      <c r="H42" s="58">
        <f t="shared" si="2"/>
        <v>2584</v>
      </c>
      <c r="I42" s="58"/>
      <c r="J42" s="55">
        <v>3979</v>
      </c>
      <c r="K42" s="70">
        <v>746.37879999999996</v>
      </c>
      <c r="L42" s="68">
        <f t="shared" si="0"/>
        <v>4725.3788000000004</v>
      </c>
      <c r="M42" s="58">
        <v>0.18</v>
      </c>
      <c r="N42" s="58"/>
      <c r="O42" s="55">
        <v>7047</v>
      </c>
      <c r="P42" s="70">
        <v>40264.589999999997</v>
      </c>
      <c r="Q42" s="68">
        <f t="shared" si="3"/>
        <v>47311.59</v>
      </c>
      <c r="R42" s="58">
        <v>13.04</v>
      </c>
      <c r="S42" s="55">
        <v>7575</v>
      </c>
      <c r="T42" s="60">
        <v>2085</v>
      </c>
      <c r="U42" s="58">
        <f t="shared" si="1"/>
        <v>9660</v>
      </c>
      <c r="V42" s="58">
        <v>0.58099999999999996</v>
      </c>
      <c r="W42" s="58">
        <v>1.2729999999999999</v>
      </c>
      <c r="X42" s="59"/>
    </row>
    <row r="43" spans="1:24" x14ac:dyDescent="0.3">
      <c r="A43" s="55">
        <v>1986</v>
      </c>
      <c r="B43" s="58">
        <v>5263</v>
      </c>
      <c r="C43" s="60">
        <v>400</v>
      </c>
      <c r="D43" s="58">
        <f t="shared" si="4"/>
        <v>5663</v>
      </c>
      <c r="E43" s="58"/>
      <c r="F43" s="55">
        <v>1770</v>
      </c>
      <c r="G43" s="60">
        <v>207</v>
      </c>
      <c r="H43" s="58">
        <f t="shared" si="2"/>
        <v>1977</v>
      </c>
      <c r="I43" s="58"/>
      <c r="J43" s="55">
        <v>3579</v>
      </c>
      <c r="K43" s="70">
        <v>671.34699999999998</v>
      </c>
      <c r="L43" s="68">
        <f t="shared" si="0"/>
        <v>4250.3469999999998</v>
      </c>
      <c r="M43" s="58">
        <v>0.26</v>
      </c>
      <c r="N43" s="58"/>
      <c r="O43" s="55">
        <v>4813</v>
      </c>
      <c r="P43" s="70">
        <v>27500.14</v>
      </c>
      <c r="Q43" s="68">
        <f t="shared" si="3"/>
        <v>32313.14</v>
      </c>
      <c r="R43" s="58">
        <v>18.02</v>
      </c>
      <c r="S43" s="55">
        <v>5937</v>
      </c>
      <c r="T43" s="60">
        <v>1634</v>
      </c>
      <c r="U43" s="58">
        <f t="shared" si="1"/>
        <v>7571</v>
      </c>
      <c r="V43" s="58">
        <v>1.1279999999999999</v>
      </c>
      <c r="W43" s="58">
        <v>1.4670000000000001</v>
      </c>
      <c r="X43" s="59"/>
    </row>
    <row r="44" spans="1:24" x14ac:dyDescent="0.3">
      <c r="A44" s="55">
        <v>1987</v>
      </c>
      <c r="B44" s="58">
        <v>4271</v>
      </c>
      <c r="C44" s="60">
        <v>479</v>
      </c>
      <c r="D44" s="58">
        <f t="shared" si="4"/>
        <v>4750</v>
      </c>
      <c r="E44" s="58"/>
      <c r="F44" s="55">
        <v>1568</v>
      </c>
      <c r="G44" s="60">
        <v>184</v>
      </c>
      <c r="H44" s="58">
        <f t="shared" si="2"/>
        <v>1752</v>
      </c>
      <c r="I44" s="58"/>
      <c r="J44" s="55">
        <v>3700</v>
      </c>
      <c r="K44" s="70">
        <v>694.04409999999996</v>
      </c>
      <c r="L44" s="68">
        <f t="shared" si="0"/>
        <v>4394.0441000000001</v>
      </c>
      <c r="M44" s="58">
        <v>0.22</v>
      </c>
      <c r="N44" s="58"/>
      <c r="O44" s="55">
        <v>6189</v>
      </c>
      <c r="P44" s="70">
        <v>35362.22</v>
      </c>
      <c r="Q44" s="68">
        <f t="shared" si="3"/>
        <v>41551.22</v>
      </c>
      <c r="R44" s="58">
        <v>22.52</v>
      </c>
      <c r="S44" s="55">
        <v>6495</v>
      </c>
      <c r="T44" s="60">
        <v>1788</v>
      </c>
      <c r="U44" s="58">
        <f t="shared" si="1"/>
        <v>8283</v>
      </c>
      <c r="V44" s="58">
        <v>0.82499999999999996</v>
      </c>
      <c r="W44" s="58">
        <v>1.3129999999999999</v>
      </c>
      <c r="X44" s="59"/>
    </row>
    <row r="45" spans="1:24" x14ac:dyDescent="0.3">
      <c r="A45" s="55">
        <v>1988</v>
      </c>
      <c r="B45" s="58">
        <v>4041</v>
      </c>
      <c r="C45" s="60">
        <v>467</v>
      </c>
      <c r="D45" s="58">
        <f t="shared" si="4"/>
        <v>4508</v>
      </c>
      <c r="E45" s="58"/>
      <c r="F45" s="55">
        <v>1638</v>
      </c>
      <c r="G45" s="60">
        <v>192</v>
      </c>
      <c r="H45" s="58">
        <f t="shared" si="2"/>
        <v>1830</v>
      </c>
      <c r="I45" s="58"/>
      <c r="J45" s="55">
        <v>3290</v>
      </c>
      <c r="K45" s="70">
        <v>617.13649999999996</v>
      </c>
      <c r="L45" s="68">
        <f t="shared" si="0"/>
        <v>3907.1365000000001</v>
      </c>
      <c r="M45" s="58">
        <v>0.13</v>
      </c>
      <c r="N45" s="58"/>
      <c r="O45" s="55">
        <v>9321</v>
      </c>
      <c r="P45" s="70">
        <v>53257.59</v>
      </c>
      <c r="Q45" s="68">
        <f t="shared" si="3"/>
        <v>62578.59</v>
      </c>
      <c r="R45" s="58">
        <v>22.09</v>
      </c>
      <c r="S45" s="55">
        <v>6798</v>
      </c>
      <c r="T45" s="60">
        <v>1871</v>
      </c>
      <c r="U45" s="58">
        <f t="shared" si="1"/>
        <v>8669</v>
      </c>
      <c r="V45" s="58">
        <v>1.1499999999999999</v>
      </c>
      <c r="W45" s="58">
        <v>1.357</v>
      </c>
      <c r="X45" s="59"/>
    </row>
    <row r="46" spans="1:24" x14ac:dyDescent="0.3">
      <c r="A46" s="55">
        <v>1989</v>
      </c>
      <c r="B46" s="58">
        <v>4927</v>
      </c>
      <c r="C46" s="60">
        <v>439</v>
      </c>
      <c r="D46" s="58">
        <f t="shared" si="4"/>
        <v>5366</v>
      </c>
      <c r="E46" s="58"/>
      <c r="F46" s="55">
        <v>1824</v>
      </c>
      <c r="G46" s="60">
        <v>214</v>
      </c>
      <c r="H46" s="58">
        <f t="shared" si="2"/>
        <v>2038</v>
      </c>
      <c r="I46" s="58"/>
      <c r="J46" s="55">
        <v>3841</v>
      </c>
      <c r="K46" s="70">
        <v>720.49279999999999</v>
      </c>
      <c r="L46" s="68">
        <f t="shared" si="0"/>
        <v>4561.4928</v>
      </c>
      <c r="M46" s="58">
        <v>0.28999999999999998</v>
      </c>
      <c r="N46" s="58"/>
      <c r="O46" s="55">
        <v>8162</v>
      </c>
      <c r="P46" s="70">
        <v>46635.39</v>
      </c>
      <c r="Q46" s="68">
        <f t="shared" si="3"/>
        <v>54797.39</v>
      </c>
      <c r="R46" s="58">
        <v>29.97</v>
      </c>
      <c r="S46" s="55">
        <v>7024</v>
      </c>
      <c r="T46" s="60">
        <v>1933</v>
      </c>
      <c r="U46" s="58">
        <f t="shared" si="1"/>
        <v>8957</v>
      </c>
      <c r="V46" s="58">
        <v>1.88</v>
      </c>
      <c r="W46" s="58">
        <v>1.583</v>
      </c>
      <c r="X46" s="59"/>
    </row>
    <row r="47" spans="1:24" x14ac:dyDescent="0.3">
      <c r="A47" s="55">
        <v>1990</v>
      </c>
      <c r="B47" s="58">
        <v>5750</v>
      </c>
      <c r="C47" s="60">
        <v>487</v>
      </c>
      <c r="D47" s="58">
        <f t="shared" si="4"/>
        <v>6237</v>
      </c>
      <c r="E47" s="58"/>
      <c r="F47" s="55">
        <v>1564</v>
      </c>
      <c r="G47" s="60">
        <v>183</v>
      </c>
      <c r="H47" s="58">
        <f t="shared" si="2"/>
        <v>1747</v>
      </c>
      <c r="I47" s="58"/>
      <c r="J47" s="55">
        <v>3862</v>
      </c>
      <c r="K47" s="70">
        <v>724.43200000000002</v>
      </c>
      <c r="L47" s="68">
        <f t="shared" si="0"/>
        <v>4586.4319999999998</v>
      </c>
      <c r="M47" s="58">
        <v>0.15</v>
      </c>
      <c r="N47" s="58"/>
      <c r="O47" s="55">
        <v>4275</v>
      </c>
      <c r="P47" s="70">
        <v>24426.16</v>
      </c>
      <c r="Q47" s="68">
        <f t="shared" si="3"/>
        <v>28701.16</v>
      </c>
      <c r="R47" s="58">
        <v>32.28</v>
      </c>
      <c r="S47" s="55">
        <v>7485</v>
      </c>
      <c r="T47" s="60">
        <v>2060</v>
      </c>
      <c r="U47" s="58">
        <f t="shared" si="1"/>
        <v>9545</v>
      </c>
      <c r="V47" s="58">
        <v>2.133</v>
      </c>
      <c r="W47" s="58">
        <v>1.548</v>
      </c>
      <c r="X47" s="59"/>
    </row>
    <row r="48" spans="1:24" x14ac:dyDescent="0.3">
      <c r="A48" s="55">
        <v>1991</v>
      </c>
      <c r="B48" s="58">
        <v>6340</v>
      </c>
      <c r="C48" s="60">
        <v>512</v>
      </c>
      <c r="D48" s="58">
        <f t="shared" si="4"/>
        <v>6852</v>
      </c>
      <c r="E48" s="58"/>
      <c r="F48" s="55">
        <v>2251</v>
      </c>
      <c r="G48" s="60">
        <v>264</v>
      </c>
      <c r="H48" s="58">
        <f t="shared" si="2"/>
        <v>2515</v>
      </c>
      <c r="I48" s="58"/>
      <c r="J48" s="55">
        <v>3641</v>
      </c>
      <c r="K48" s="70">
        <v>682.9769</v>
      </c>
      <c r="L48" s="68">
        <f t="shared" si="0"/>
        <v>4323.9768999999997</v>
      </c>
      <c r="M48" s="58">
        <v>0.14000000000000001</v>
      </c>
      <c r="N48" s="58">
        <v>6</v>
      </c>
      <c r="O48" s="55">
        <v>5057</v>
      </c>
      <c r="P48" s="70">
        <v>28894.29</v>
      </c>
      <c r="Q48" s="68">
        <f t="shared" si="3"/>
        <v>33951.29</v>
      </c>
      <c r="R48" s="58">
        <v>20.86</v>
      </c>
      <c r="S48" s="55">
        <v>7780</v>
      </c>
      <c r="T48" s="60">
        <v>2141</v>
      </c>
      <c r="U48" s="58">
        <f t="shared" si="1"/>
        <v>9921</v>
      </c>
      <c r="V48" s="58">
        <v>1.2629999999999999</v>
      </c>
      <c r="W48" s="58">
        <v>1.171</v>
      </c>
      <c r="X48" s="59">
        <v>3.3730000000000002</v>
      </c>
    </row>
    <row r="49" spans="1:25" x14ac:dyDescent="0.3">
      <c r="A49" s="55">
        <v>1992</v>
      </c>
      <c r="B49" s="58">
        <v>5933</v>
      </c>
      <c r="C49" s="60">
        <v>514</v>
      </c>
      <c r="D49" s="58">
        <f t="shared" si="4"/>
        <v>6447</v>
      </c>
      <c r="E49" s="58"/>
      <c r="F49" s="55">
        <v>2419</v>
      </c>
      <c r="G49" s="60">
        <v>284</v>
      </c>
      <c r="H49" s="58">
        <f t="shared" si="2"/>
        <v>2703</v>
      </c>
      <c r="I49" s="58"/>
      <c r="J49" s="55">
        <v>3164</v>
      </c>
      <c r="K49" s="70">
        <v>593.50149999999996</v>
      </c>
      <c r="L49" s="68">
        <f t="shared" si="0"/>
        <v>3757.5014999999999</v>
      </c>
      <c r="M49" s="58">
        <v>0.21</v>
      </c>
      <c r="N49" s="58">
        <v>4.08</v>
      </c>
      <c r="O49" s="55">
        <v>4101</v>
      </c>
      <c r="P49" s="70">
        <v>23431.97</v>
      </c>
      <c r="Q49" s="68">
        <f t="shared" si="3"/>
        <v>27532.97</v>
      </c>
      <c r="R49" s="58">
        <v>30.91</v>
      </c>
      <c r="S49" s="55">
        <v>7442</v>
      </c>
      <c r="T49" s="60">
        <v>2048</v>
      </c>
      <c r="U49" s="58">
        <f t="shared" si="1"/>
        <v>9490</v>
      </c>
      <c r="V49" s="58">
        <v>2.1619999999999999</v>
      </c>
      <c r="W49" s="58">
        <v>1.542</v>
      </c>
      <c r="X49" s="59">
        <v>3.9870000000000001</v>
      </c>
    </row>
    <row r="50" spans="1:25" x14ac:dyDescent="0.3">
      <c r="A50" s="55">
        <v>1993</v>
      </c>
      <c r="B50" s="58">
        <v>5546</v>
      </c>
      <c r="C50" s="60">
        <v>508</v>
      </c>
      <c r="D50" s="58">
        <f t="shared" si="4"/>
        <v>6054</v>
      </c>
      <c r="E50" s="58"/>
      <c r="F50" s="55">
        <v>3141</v>
      </c>
      <c r="G50" s="60">
        <v>369</v>
      </c>
      <c r="H50" s="58">
        <f t="shared" si="2"/>
        <v>3510</v>
      </c>
      <c r="I50" s="58"/>
      <c r="J50" s="55">
        <v>2673</v>
      </c>
      <c r="K50" s="70">
        <v>501.4</v>
      </c>
      <c r="L50" s="68">
        <f t="shared" si="0"/>
        <v>3174.4</v>
      </c>
      <c r="M50" s="58">
        <v>0.35</v>
      </c>
      <c r="N50" s="58">
        <v>3.5999999999999996</v>
      </c>
      <c r="O50" s="55">
        <v>5004</v>
      </c>
      <c r="P50" s="70">
        <v>28591.46</v>
      </c>
      <c r="Q50" s="68">
        <f t="shared" si="3"/>
        <v>33595.46</v>
      </c>
      <c r="R50" s="58">
        <v>32.950000000000003</v>
      </c>
      <c r="S50" s="55">
        <v>7417</v>
      </c>
      <c r="T50" s="60">
        <v>2041</v>
      </c>
      <c r="U50" s="58">
        <f t="shared" si="1"/>
        <v>9458</v>
      </c>
      <c r="V50" s="58">
        <v>1.8560000000000001</v>
      </c>
      <c r="W50" s="58">
        <v>1.927</v>
      </c>
      <c r="X50" s="59">
        <v>2.3690000000000002</v>
      </c>
    </row>
    <row r="51" spans="1:25" x14ac:dyDescent="0.3">
      <c r="A51" s="55">
        <v>1994</v>
      </c>
      <c r="B51" s="58">
        <v>5244</v>
      </c>
      <c r="C51" s="60">
        <v>541</v>
      </c>
      <c r="D51" s="58">
        <f t="shared" si="4"/>
        <v>5785</v>
      </c>
      <c r="E51" s="58"/>
      <c r="F51" s="55">
        <v>2628</v>
      </c>
      <c r="G51" s="60">
        <v>308</v>
      </c>
      <c r="H51" s="58">
        <f t="shared" si="2"/>
        <v>2936</v>
      </c>
      <c r="I51" s="58"/>
      <c r="J51" s="55">
        <v>2696</v>
      </c>
      <c r="K51" s="70">
        <v>505.71429999999998</v>
      </c>
      <c r="L51" s="68">
        <f t="shared" si="0"/>
        <v>3201.7143000000001</v>
      </c>
      <c r="M51" s="58">
        <v>0.11</v>
      </c>
      <c r="N51" s="58">
        <v>3.5999999999999996</v>
      </c>
      <c r="O51" s="55">
        <v>5822</v>
      </c>
      <c r="P51" s="70">
        <v>33265.279999999999</v>
      </c>
      <c r="Q51" s="68">
        <f t="shared" si="3"/>
        <v>39087.279999999999</v>
      </c>
      <c r="R51" s="58">
        <v>22.35</v>
      </c>
      <c r="S51" s="55">
        <v>6760</v>
      </c>
      <c r="T51" s="60">
        <v>1861</v>
      </c>
      <c r="U51" s="58">
        <f t="shared" si="1"/>
        <v>8621</v>
      </c>
      <c r="V51" s="58">
        <v>1.37</v>
      </c>
      <c r="W51" s="58">
        <v>1.1850000000000001</v>
      </c>
      <c r="X51" s="59">
        <v>3.048</v>
      </c>
    </row>
    <row r="52" spans="1:25" x14ac:dyDescent="0.3">
      <c r="A52" s="55">
        <v>1995</v>
      </c>
      <c r="B52" s="58">
        <v>4671</v>
      </c>
      <c r="C52" s="60">
        <v>576</v>
      </c>
      <c r="D52" s="58">
        <f t="shared" si="4"/>
        <v>5247</v>
      </c>
      <c r="E52" s="58">
        <v>4.2299999999999997E-2</v>
      </c>
      <c r="F52" s="55">
        <v>2143</v>
      </c>
      <c r="G52" s="60">
        <v>251</v>
      </c>
      <c r="H52" s="58">
        <f t="shared" si="2"/>
        <v>2394</v>
      </c>
      <c r="I52" s="58">
        <v>19.670000000000002</v>
      </c>
      <c r="J52" s="55">
        <v>2810</v>
      </c>
      <c r="K52" s="70">
        <v>527.09839999999997</v>
      </c>
      <c r="L52" s="68">
        <f t="shared" si="0"/>
        <v>3337.0983999999999</v>
      </c>
      <c r="M52" s="58">
        <v>0.33</v>
      </c>
      <c r="N52" s="58">
        <v>4.08</v>
      </c>
      <c r="O52" s="55">
        <v>5395</v>
      </c>
      <c r="P52" s="70">
        <v>30825.52</v>
      </c>
      <c r="Q52" s="68">
        <f t="shared" si="3"/>
        <v>36220.520000000004</v>
      </c>
      <c r="R52" s="58">
        <v>28.31</v>
      </c>
      <c r="S52" s="55">
        <v>6303</v>
      </c>
      <c r="T52" s="60">
        <v>1735</v>
      </c>
      <c r="U52" s="58">
        <f t="shared" si="1"/>
        <v>8038</v>
      </c>
      <c r="V52" s="58">
        <v>1.32</v>
      </c>
      <c r="W52" s="58">
        <v>1.157</v>
      </c>
      <c r="X52" s="59">
        <v>3.5569999999999999</v>
      </c>
    </row>
    <row r="53" spans="1:25" x14ac:dyDescent="0.3">
      <c r="A53" s="55">
        <v>1996</v>
      </c>
      <c r="B53" s="58">
        <v>3644</v>
      </c>
      <c r="C53" s="60">
        <v>547</v>
      </c>
      <c r="D53" s="58">
        <f t="shared" si="4"/>
        <v>4191</v>
      </c>
      <c r="E53" s="58">
        <v>3.6700000000000003E-2</v>
      </c>
      <c r="F53" s="55">
        <v>1967</v>
      </c>
      <c r="G53" s="60">
        <v>231</v>
      </c>
      <c r="H53" s="58">
        <f t="shared" si="2"/>
        <v>2198</v>
      </c>
      <c r="I53" s="58">
        <v>19.187000000000001</v>
      </c>
      <c r="J53" s="55">
        <v>2790</v>
      </c>
      <c r="K53" s="70">
        <v>523.34680000000003</v>
      </c>
      <c r="L53" s="68">
        <f t="shared" si="0"/>
        <v>3313.3468000000003</v>
      </c>
      <c r="M53" s="58">
        <v>0.22</v>
      </c>
      <c r="N53" s="58">
        <v>3.5999999999999996</v>
      </c>
      <c r="O53" s="55">
        <v>6239</v>
      </c>
      <c r="P53" s="70">
        <v>35647.9</v>
      </c>
      <c r="Q53" s="68">
        <f t="shared" si="3"/>
        <v>41886.9</v>
      </c>
      <c r="R53" s="58">
        <v>20.97</v>
      </c>
      <c r="S53" s="55">
        <v>6523</v>
      </c>
      <c r="T53" s="60">
        <v>1795</v>
      </c>
      <c r="U53" s="58">
        <f t="shared" si="1"/>
        <v>8318</v>
      </c>
      <c r="V53" s="58">
        <v>1.2929999999999999</v>
      </c>
      <c r="W53" s="58">
        <v>1.381</v>
      </c>
      <c r="X53" s="59">
        <v>3.3170000000000002</v>
      </c>
    </row>
    <row r="54" spans="1:25" x14ac:dyDescent="0.3">
      <c r="A54" s="55">
        <v>1997</v>
      </c>
      <c r="B54" s="58">
        <v>3382</v>
      </c>
      <c r="C54" s="60">
        <v>539</v>
      </c>
      <c r="D54" s="58">
        <f t="shared" si="4"/>
        <v>3921</v>
      </c>
      <c r="E54" s="74">
        <v>3.7400000000000003E-2</v>
      </c>
      <c r="F54" s="55">
        <v>1564</v>
      </c>
      <c r="G54" s="60">
        <v>183</v>
      </c>
      <c r="H54" s="58">
        <f t="shared" si="2"/>
        <v>1747</v>
      </c>
      <c r="I54" s="58">
        <v>13.387</v>
      </c>
      <c r="J54" s="55">
        <v>3494</v>
      </c>
      <c r="K54" s="70">
        <v>655.40269999999998</v>
      </c>
      <c r="L54" s="68">
        <f t="shared" si="0"/>
        <v>4149.4026999999996</v>
      </c>
      <c r="M54" s="58">
        <v>0.23</v>
      </c>
      <c r="N54" s="58">
        <v>5.28</v>
      </c>
      <c r="O54" s="55">
        <v>6271</v>
      </c>
      <c r="P54" s="70">
        <v>35830.74</v>
      </c>
      <c r="Q54" s="68">
        <f t="shared" si="3"/>
        <v>42101.74</v>
      </c>
      <c r="R54" s="58">
        <v>18.920000000000002</v>
      </c>
      <c r="S54" s="55">
        <v>6058</v>
      </c>
      <c r="T54" s="60">
        <v>1667</v>
      </c>
      <c r="U54" s="58">
        <f t="shared" si="1"/>
        <v>7725</v>
      </c>
      <c r="V54" s="58">
        <v>1.0049999999999999</v>
      </c>
      <c r="W54" s="58">
        <v>1.179</v>
      </c>
      <c r="X54" s="59">
        <v>3.4380000000000002</v>
      </c>
    </row>
    <row r="55" spans="1:25" x14ac:dyDescent="0.3">
      <c r="A55" s="55">
        <v>1998</v>
      </c>
      <c r="B55" s="58">
        <v>3086</v>
      </c>
      <c r="C55" s="60">
        <v>470</v>
      </c>
      <c r="D55" s="58">
        <f t="shared" si="4"/>
        <v>3556</v>
      </c>
      <c r="E55" s="58">
        <v>3.4599999999999999E-2</v>
      </c>
      <c r="F55" s="55">
        <v>1866</v>
      </c>
      <c r="G55" s="60">
        <v>219</v>
      </c>
      <c r="H55" s="58">
        <f t="shared" si="2"/>
        <v>2085</v>
      </c>
      <c r="I55" s="58">
        <v>23.751999999999999</v>
      </c>
      <c r="J55" s="55">
        <v>3786</v>
      </c>
      <c r="K55" s="70">
        <v>710.17600000000004</v>
      </c>
      <c r="L55" s="68">
        <f t="shared" si="0"/>
        <v>4496.1760000000004</v>
      </c>
      <c r="M55" s="58">
        <v>0.32</v>
      </c>
      <c r="N55" s="58">
        <v>3.3600000000000003</v>
      </c>
      <c r="O55" s="55">
        <v>13720</v>
      </c>
      <c r="P55" s="70">
        <v>78392.25</v>
      </c>
      <c r="Q55" s="68">
        <f t="shared" si="3"/>
        <v>92112.25</v>
      </c>
      <c r="R55" s="58">
        <v>21.61</v>
      </c>
      <c r="S55" s="55">
        <v>7680</v>
      </c>
      <c r="T55" s="60">
        <v>2114</v>
      </c>
      <c r="U55" s="58">
        <f t="shared" si="1"/>
        <v>9794</v>
      </c>
      <c r="V55" s="58">
        <v>2.33</v>
      </c>
      <c r="W55" s="58">
        <v>1.7330000000000001</v>
      </c>
      <c r="X55" s="59">
        <v>4.2460000000000004</v>
      </c>
    </row>
    <row r="56" spans="1:25" x14ac:dyDescent="0.3">
      <c r="A56" s="55">
        <v>1999</v>
      </c>
      <c r="B56" s="58">
        <v>3187</v>
      </c>
      <c r="C56" s="60">
        <v>512</v>
      </c>
      <c r="D56" s="58">
        <f t="shared" si="4"/>
        <v>3699</v>
      </c>
      <c r="E56" s="58">
        <v>3.5299999999999998E-2</v>
      </c>
      <c r="F56" s="55">
        <v>1677</v>
      </c>
      <c r="G56" s="60">
        <v>197</v>
      </c>
      <c r="H56" s="58">
        <f t="shared" si="2"/>
        <v>1874</v>
      </c>
      <c r="I56" s="58">
        <v>22.972999999999999</v>
      </c>
      <c r="J56" s="55">
        <v>4024</v>
      </c>
      <c r="K56" s="70">
        <v>754.81989999999996</v>
      </c>
      <c r="L56" s="68">
        <f t="shared" si="0"/>
        <v>4778.8199000000004</v>
      </c>
      <c r="M56" s="58">
        <v>0.27</v>
      </c>
      <c r="N56" s="58">
        <v>2.88</v>
      </c>
      <c r="O56" s="55">
        <v>13949</v>
      </c>
      <c r="P56" s="70">
        <v>79700.69</v>
      </c>
      <c r="Q56" s="68">
        <f t="shared" si="3"/>
        <v>93649.69</v>
      </c>
      <c r="R56" s="58">
        <v>19.559999999999999</v>
      </c>
      <c r="S56" s="55">
        <v>7300</v>
      </c>
      <c r="T56" s="60">
        <v>2009</v>
      </c>
      <c r="U56" s="58">
        <f t="shared" si="1"/>
        <v>9309</v>
      </c>
      <c r="V56" s="58">
        <v>2.798</v>
      </c>
      <c r="W56" s="58">
        <v>1.7869999999999999</v>
      </c>
      <c r="X56" s="59">
        <v>4.3819999999999997</v>
      </c>
    </row>
    <row r="57" spans="1:25" x14ac:dyDescent="0.3">
      <c r="A57" s="55">
        <v>2000</v>
      </c>
      <c r="B57" s="58">
        <v>4025</v>
      </c>
      <c r="C57" s="60">
        <v>430</v>
      </c>
      <c r="D57" s="58">
        <f t="shared" si="4"/>
        <v>4455</v>
      </c>
      <c r="E57" s="58">
        <v>4.4699999999999997E-2</v>
      </c>
      <c r="F57" s="55">
        <v>2327</v>
      </c>
      <c r="G57" s="60">
        <v>273</v>
      </c>
      <c r="H57" s="58">
        <f t="shared" si="2"/>
        <v>2600</v>
      </c>
      <c r="I57" s="58">
        <v>24.077000000000002</v>
      </c>
      <c r="J57" s="55">
        <v>4422</v>
      </c>
      <c r="K57" s="70">
        <v>829.47649999999999</v>
      </c>
      <c r="L57" s="68">
        <f t="shared" si="0"/>
        <v>5251.4764999999998</v>
      </c>
      <c r="M57" s="58">
        <v>0.23</v>
      </c>
      <c r="N57" s="58">
        <v>1.6800000000000002</v>
      </c>
      <c r="O57" s="55">
        <v>11249</v>
      </c>
      <c r="P57" s="70">
        <v>64273.64</v>
      </c>
      <c r="Q57" s="68">
        <f t="shared" si="3"/>
        <v>75522.64</v>
      </c>
      <c r="R57" s="58">
        <v>16.18</v>
      </c>
      <c r="S57" s="55">
        <v>7171</v>
      </c>
      <c r="T57" s="60">
        <v>1974</v>
      </c>
      <c r="U57" s="58">
        <f t="shared" si="1"/>
        <v>9145</v>
      </c>
      <c r="V57" s="58">
        <v>2.6179999999999999</v>
      </c>
      <c r="W57" s="58">
        <v>1.659</v>
      </c>
      <c r="X57" s="59">
        <v>4.5570000000000004</v>
      </c>
    </row>
    <row r="58" spans="1:25" x14ac:dyDescent="0.3">
      <c r="A58" s="55">
        <v>2001</v>
      </c>
      <c r="B58" s="58">
        <v>4100</v>
      </c>
      <c r="C58" s="60">
        <v>470</v>
      </c>
      <c r="D58" s="58">
        <f t="shared" si="4"/>
        <v>4570</v>
      </c>
      <c r="E58" s="58">
        <v>4.58E-2</v>
      </c>
      <c r="F58" s="55">
        <v>2409</v>
      </c>
      <c r="G58" s="60">
        <v>283</v>
      </c>
      <c r="H58" s="58">
        <f t="shared" si="2"/>
        <v>2692</v>
      </c>
      <c r="I58" s="58">
        <v>26.099</v>
      </c>
      <c r="J58" s="55">
        <v>4206</v>
      </c>
      <c r="K58" s="70">
        <v>788.95929999999998</v>
      </c>
      <c r="L58" s="68">
        <f>K58+J58</f>
        <v>4994.9593000000004</v>
      </c>
      <c r="M58" s="58">
        <v>0.18</v>
      </c>
      <c r="N58" s="58">
        <v>3.12</v>
      </c>
      <c r="O58" s="55">
        <v>10564</v>
      </c>
      <c r="P58" s="70">
        <v>60359.75</v>
      </c>
      <c r="Q58" s="68">
        <f>P58+O58</f>
        <v>70923.75</v>
      </c>
      <c r="R58" s="58">
        <v>16.32</v>
      </c>
      <c r="S58" s="55">
        <v>6456</v>
      </c>
      <c r="T58" s="60">
        <v>1777</v>
      </c>
      <c r="U58" s="58">
        <f>T58+S58</f>
        <v>8233</v>
      </c>
      <c r="V58" s="58">
        <v>1.4410000000000001</v>
      </c>
      <c r="W58" s="58">
        <v>1.3049999999999999</v>
      </c>
      <c r="X58" s="59">
        <v>3.6019999999999999</v>
      </c>
    </row>
    <row r="59" spans="1:25" x14ac:dyDescent="0.3">
      <c r="A59" s="55">
        <v>2002</v>
      </c>
      <c r="B59" s="58">
        <v>3749</v>
      </c>
      <c r="C59" s="60">
        <v>456</v>
      </c>
      <c r="D59" s="58">
        <f t="shared" si="4"/>
        <v>4205</v>
      </c>
      <c r="E59" s="58">
        <v>4.4900000000000002E-2</v>
      </c>
      <c r="F59" s="55">
        <v>2108</v>
      </c>
      <c r="G59" s="60">
        <v>247</v>
      </c>
      <c r="H59" s="58">
        <f t="shared" si="2"/>
        <v>2355</v>
      </c>
      <c r="I59" s="58">
        <v>22.146999999999998</v>
      </c>
      <c r="J59" s="55">
        <v>3640</v>
      </c>
      <c r="K59" s="61">
        <v>1529</v>
      </c>
      <c r="L59" s="58">
        <v>5169</v>
      </c>
      <c r="M59" s="58">
        <v>0.21</v>
      </c>
      <c r="N59" s="58">
        <v>1.92</v>
      </c>
      <c r="O59" s="55">
        <v>9655</v>
      </c>
      <c r="P59" s="61">
        <v>26631</v>
      </c>
      <c r="Q59" s="68">
        <v>36286</v>
      </c>
      <c r="R59" s="58">
        <v>25.22</v>
      </c>
      <c r="S59" s="55">
        <v>4823</v>
      </c>
      <c r="T59" s="61">
        <v>511</v>
      </c>
      <c r="U59" s="58">
        <v>5334</v>
      </c>
      <c r="V59" s="58">
        <v>1.8169999999999999</v>
      </c>
      <c r="W59" s="58">
        <v>1.7849999999999999</v>
      </c>
      <c r="X59" s="59">
        <v>3.7480000000000002</v>
      </c>
    </row>
    <row r="60" spans="1:25" x14ac:dyDescent="0.3">
      <c r="A60" s="55">
        <v>2003</v>
      </c>
      <c r="B60" s="58">
        <v>3374</v>
      </c>
      <c r="C60" s="60">
        <v>450</v>
      </c>
      <c r="D60" s="58">
        <f t="shared" si="4"/>
        <v>3824</v>
      </c>
      <c r="E60" s="58">
        <v>4.6699999999999998E-2</v>
      </c>
      <c r="F60" s="55">
        <v>2233</v>
      </c>
      <c r="G60" s="60">
        <v>262</v>
      </c>
      <c r="H60" s="58">
        <f t="shared" si="2"/>
        <v>2495</v>
      </c>
      <c r="I60" s="58">
        <v>26.821000000000002</v>
      </c>
      <c r="J60" s="55">
        <v>3281</v>
      </c>
      <c r="K60" s="61">
        <v>349</v>
      </c>
      <c r="L60" s="58">
        <v>3630</v>
      </c>
      <c r="M60" s="58">
        <v>0.16</v>
      </c>
      <c r="N60" s="58">
        <v>2.64</v>
      </c>
      <c r="O60" s="55">
        <v>9873</v>
      </c>
      <c r="P60" s="61">
        <v>44930</v>
      </c>
      <c r="Q60" s="68">
        <v>54803</v>
      </c>
      <c r="R60" s="58">
        <v>26.04</v>
      </c>
      <c r="S60" s="55">
        <v>4722</v>
      </c>
      <c r="T60" s="61">
        <v>1036</v>
      </c>
      <c r="U60" s="58">
        <v>5758</v>
      </c>
      <c r="V60" s="58">
        <v>1.996</v>
      </c>
      <c r="W60" s="58">
        <v>1.671</v>
      </c>
      <c r="X60" s="59">
        <v>3.9689999999999999</v>
      </c>
    </row>
    <row r="61" spans="1:25" x14ac:dyDescent="0.3">
      <c r="A61" s="55">
        <v>2004</v>
      </c>
      <c r="B61" s="58">
        <v>2217</v>
      </c>
      <c r="C61" s="60">
        <v>461</v>
      </c>
      <c r="D61" s="58">
        <f t="shared" si="4"/>
        <v>2678</v>
      </c>
      <c r="E61" s="58">
        <v>4.7600000000000003E-2</v>
      </c>
      <c r="F61" s="55">
        <v>2071</v>
      </c>
      <c r="G61" s="60">
        <v>243</v>
      </c>
      <c r="H61" s="58">
        <f t="shared" si="2"/>
        <v>2314</v>
      </c>
      <c r="I61" s="58">
        <v>27.058</v>
      </c>
      <c r="J61" s="55">
        <v>3029</v>
      </c>
      <c r="K61" s="61">
        <v>369</v>
      </c>
      <c r="L61" s="58">
        <v>3398</v>
      </c>
      <c r="M61" s="58">
        <v>0.12</v>
      </c>
      <c r="N61" s="58">
        <v>2.16</v>
      </c>
      <c r="O61" s="55">
        <v>9387</v>
      </c>
      <c r="P61" s="61">
        <v>34273</v>
      </c>
      <c r="Q61" s="68">
        <v>43660</v>
      </c>
      <c r="R61" s="58">
        <v>29.98</v>
      </c>
      <c r="S61" s="55">
        <v>4574</v>
      </c>
      <c r="T61" s="61">
        <v>635</v>
      </c>
      <c r="U61" s="58">
        <v>5209</v>
      </c>
      <c r="V61" s="58">
        <v>1.363</v>
      </c>
      <c r="W61" s="58">
        <v>1.6830000000000001</v>
      </c>
      <c r="X61" s="59">
        <v>3.125</v>
      </c>
    </row>
    <row r="62" spans="1:25" x14ac:dyDescent="0.3">
      <c r="A62" s="55">
        <v>2005</v>
      </c>
      <c r="B62" s="58">
        <v>3195</v>
      </c>
      <c r="C62" s="60">
        <v>425</v>
      </c>
      <c r="D62" s="58">
        <f t="shared" si="4"/>
        <v>3620</v>
      </c>
      <c r="E62" s="58">
        <v>4.7800000000000002E-2</v>
      </c>
      <c r="F62" s="55">
        <v>1904</v>
      </c>
      <c r="G62" s="60">
        <v>223</v>
      </c>
      <c r="H62" s="58">
        <f t="shared" si="2"/>
        <v>2127</v>
      </c>
      <c r="I62" s="58">
        <v>25.902999999999999</v>
      </c>
      <c r="J62" s="55">
        <v>2813</v>
      </c>
      <c r="K62" s="61">
        <v>419</v>
      </c>
      <c r="L62" s="58">
        <v>3232</v>
      </c>
      <c r="M62" s="58">
        <v>0.13</v>
      </c>
      <c r="N62" s="58">
        <v>2.16</v>
      </c>
      <c r="O62" s="55">
        <v>10238</v>
      </c>
      <c r="P62" s="61">
        <v>35291</v>
      </c>
      <c r="Q62" s="68">
        <v>45529</v>
      </c>
      <c r="R62" s="58">
        <v>23.51</v>
      </c>
      <c r="S62" s="55">
        <v>4468</v>
      </c>
      <c r="T62" s="61">
        <v>527</v>
      </c>
      <c r="U62" s="58">
        <v>4995</v>
      </c>
      <c r="V62" s="58">
        <v>1.2829999999999999</v>
      </c>
      <c r="W62" s="58">
        <v>1.22</v>
      </c>
      <c r="X62" s="59">
        <v>2.9580000000000002</v>
      </c>
      <c r="Y62">
        <v>2145.4261329000001</v>
      </c>
    </row>
    <row r="63" spans="1:25" x14ac:dyDescent="0.3">
      <c r="A63" s="55">
        <v>2006</v>
      </c>
      <c r="B63" s="58">
        <v>2976</v>
      </c>
      <c r="C63" s="60">
        <v>419</v>
      </c>
      <c r="D63" s="58">
        <f>C63+B63</f>
        <v>3395</v>
      </c>
      <c r="E63" s="58">
        <v>4.9200000000000001E-2</v>
      </c>
      <c r="F63" s="55">
        <v>1964</v>
      </c>
      <c r="G63" s="60">
        <v>230</v>
      </c>
      <c r="H63" s="58">
        <f t="shared" si="2"/>
        <v>2194</v>
      </c>
      <c r="I63" s="58">
        <v>26.675999999999998</v>
      </c>
      <c r="J63" s="55">
        <v>2303</v>
      </c>
      <c r="K63" s="61">
        <v>296</v>
      </c>
      <c r="L63" s="58">
        <v>2599</v>
      </c>
      <c r="M63" s="58">
        <v>7.0000000000000007E-2</v>
      </c>
      <c r="N63" s="58">
        <v>2.4000000000000004</v>
      </c>
      <c r="O63" s="55">
        <v>9915</v>
      </c>
      <c r="P63" s="61">
        <v>37977</v>
      </c>
      <c r="Q63" s="68">
        <v>47892</v>
      </c>
      <c r="R63" s="58">
        <v>25.13</v>
      </c>
      <c r="S63" s="55">
        <v>4290</v>
      </c>
      <c r="T63" s="61">
        <v>1515</v>
      </c>
      <c r="U63" s="58">
        <v>5805</v>
      </c>
      <c r="V63" s="58">
        <v>1.0740000000000001</v>
      </c>
      <c r="W63" s="58">
        <v>1.02</v>
      </c>
      <c r="X63" s="59">
        <v>3.452</v>
      </c>
      <c r="Y63">
        <v>2359.2917035</v>
      </c>
    </row>
    <row r="64" spans="1:25" x14ac:dyDescent="0.3">
      <c r="A64" s="55">
        <v>2007</v>
      </c>
      <c r="B64" s="58">
        <v>3509</v>
      </c>
      <c r="C64" s="60">
        <v>275</v>
      </c>
      <c r="D64" s="58">
        <f t="shared" ref="D64:D80" si="5">C64+B64</f>
        <v>3784</v>
      </c>
      <c r="E64" s="58">
        <v>6.5299999999999997E-2</v>
      </c>
      <c r="F64" s="55">
        <v>2142</v>
      </c>
      <c r="G64" s="60">
        <v>251</v>
      </c>
      <c r="H64" s="58">
        <f t="shared" si="2"/>
        <v>2393</v>
      </c>
      <c r="I64" s="58">
        <v>32.883000000000003</v>
      </c>
      <c r="J64" s="55">
        <v>2236</v>
      </c>
      <c r="K64" s="61">
        <v>199</v>
      </c>
      <c r="L64" s="58">
        <v>2435</v>
      </c>
      <c r="M64" s="58">
        <v>0.1</v>
      </c>
      <c r="N64" s="58">
        <v>2.88</v>
      </c>
      <c r="O64" s="55">
        <v>10128</v>
      </c>
      <c r="P64" s="61">
        <v>33328</v>
      </c>
      <c r="Q64" s="68">
        <v>43456</v>
      </c>
      <c r="R64" s="58">
        <v>33.090000000000003</v>
      </c>
      <c r="S64" s="55">
        <v>4488</v>
      </c>
      <c r="T64" s="61">
        <v>451</v>
      </c>
      <c r="U64" s="58">
        <v>4939</v>
      </c>
      <c r="V64" s="58">
        <v>1.9430000000000001</v>
      </c>
      <c r="W64" s="58">
        <v>1.331</v>
      </c>
      <c r="X64" s="59">
        <v>3.9</v>
      </c>
      <c r="Y64">
        <v>2785.0741978099995</v>
      </c>
    </row>
    <row r="65" spans="1:25" x14ac:dyDescent="0.3">
      <c r="A65" s="55">
        <v>2008</v>
      </c>
      <c r="B65" s="58">
        <v>3005</v>
      </c>
      <c r="C65" s="60">
        <v>223</v>
      </c>
      <c r="D65" s="58">
        <f t="shared" si="5"/>
        <v>3228</v>
      </c>
      <c r="E65" s="58">
        <v>6.7699999999999996E-2</v>
      </c>
      <c r="F65" s="55">
        <v>1781</v>
      </c>
      <c r="G65" s="60">
        <v>209</v>
      </c>
      <c r="H65" s="58">
        <f t="shared" si="2"/>
        <v>1990</v>
      </c>
      <c r="I65" s="58">
        <v>39.853999999999999</v>
      </c>
      <c r="J65" s="55">
        <v>1953</v>
      </c>
      <c r="K65" s="61">
        <v>318</v>
      </c>
      <c r="L65" s="58">
        <v>2271</v>
      </c>
      <c r="M65" s="58">
        <v>0.13</v>
      </c>
      <c r="N65" s="58">
        <v>2.4000000000000004</v>
      </c>
      <c r="O65" s="55">
        <v>8551</v>
      </c>
      <c r="P65" s="61">
        <v>27379</v>
      </c>
      <c r="Q65" s="68">
        <v>35930</v>
      </c>
      <c r="R65" s="58">
        <v>31.36</v>
      </c>
      <c r="S65" s="55">
        <v>3976</v>
      </c>
      <c r="T65" s="61">
        <v>898</v>
      </c>
      <c r="U65" s="58">
        <v>4874</v>
      </c>
      <c r="V65" s="58">
        <v>1.7470000000000001</v>
      </c>
      <c r="W65" s="58">
        <v>1.331</v>
      </c>
      <c r="X65" s="59">
        <v>2.927</v>
      </c>
      <c r="Y65">
        <v>2504.6520544199998</v>
      </c>
    </row>
    <row r="66" spans="1:25" x14ac:dyDescent="0.3">
      <c r="A66" s="55">
        <v>2009</v>
      </c>
      <c r="B66" s="58">
        <v>3089</v>
      </c>
      <c r="C66" s="60">
        <v>188</v>
      </c>
      <c r="D66" s="58">
        <f t="shared" si="5"/>
        <v>3277</v>
      </c>
      <c r="E66" s="58">
        <v>6.6900000000000001E-2</v>
      </c>
      <c r="F66" s="55">
        <v>1902</v>
      </c>
      <c r="G66" s="60">
        <v>223</v>
      </c>
      <c r="H66" s="58">
        <f t="shared" si="2"/>
        <v>2125</v>
      </c>
      <c r="I66" s="58">
        <v>40.095999999999997</v>
      </c>
      <c r="J66" s="55">
        <v>1818</v>
      </c>
      <c r="K66" s="61">
        <v>455</v>
      </c>
      <c r="L66" s="58">
        <v>2273</v>
      </c>
      <c r="M66" s="58">
        <v>5.0999999999999997E-2</v>
      </c>
      <c r="N66" s="58">
        <v>2.16</v>
      </c>
      <c r="O66" s="55">
        <v>7059</v>
      </c>
      <c r="P66" s="61">
        <v>33421</v>
      </c>
      <c r="Q66" s="68">
        <v>40480</v>
      </c>
      <c r="R66" s="58">
        <v>22.81</v>
      </c>
      <c r="S66" s="55">
        <v>3397</v>
      </c>
      <c r="T66" s="61">
        <v>996</v>
      </c>
      <c r="U66" s="58">
        <v>4393</v>
      </c>
      <c r="V66" s="58">
        <v>0.79</v>
      </c>
      <c r="W66" s="58">
        <v>0.86199999999999999</v>
      </c>
      <c r="X66" s="59">
        <v>3.2930000000000001</v>
      </c>
      <c r="Y66">
        <v>2073.2146202099998</v>
      </c>
    </row>
    <row r="67" spans="1:25" x14ac:dyDescent="0.3">
      <c r="A67" s="55">
        <v>2010</v>
      </c>
      <c r="B67" s="58">
        <v>2692</v>
      </c>
      <c r="C67" s="60">
        <v>179</v>
      </c>
      <c r="D67" s="58">
        <f t="shared" si="5"/>
        <v>2871</v>
      </c>
      <c r="E67" s="58">
        <v>5.8799999999999998E-2</v>
      </c>
      <c r="F67" s="55">
        <v>2321</v>
      </c>
      <c r="G67" s="60">
        <v>272</v>
      </c>
      <c r="H67" s="58">
        <f t="shared" si="2"/>
        <v>2593</v>
      </c>
      <c r="I67" s="58">
        <v>50.43</v>
      </c>
      <c r="J67" s="55">
        <v>1490</v>
      </c>
      <c r="K67" s="61">
        <v>559</v>
      </c>
      <c r="L67" s="58">
        <v>2049</v>
      </c>
      <c r="M67" s="58">
        <v>7.6999999999999999E-2</v>
      </c>
      <c r="N67" s="58">
        <v>2.64</v>
      </c>
      <c r="O67" s="55">
        <v>7829</v>
      </c>
      <c r="P67" s="61">
        <v>42486</v>
      </c>
      <c r="Q67" s="58">
        <v>50315</v>
      </c>
      <c r="R67" s="58">
        <v>23.72</v>
      </c>
      <c r="S67" s="55">
        <v>3198</v>
      </c>
      <c r="T67" s="61">
        <v>673</v>
      </c>
      <c r="U67" s="58">
        <v>3871</v>
      </c>
      <c r="V67" s="58">
        <v>1.19</v>
      </c>
      <c r="W67" s="58">
        <v>0.95399999999999996</v>
      </c>
      <c r="X67" s="59">
        <v>3.8540000000000001</v>
      </c>
      <c r="Y67">
        <v>3024.3471232699999</v>
      </c>
    </row>
    <row r="68" spans="1:25" x14ac:dyDescent="0.3">
      <c r="A68" s="55">
        <v>2011</v>
      </c>
      <c r="B68" s="58">
        <v>2771</v>
      </c>
      <c r="C68" s="60">
        <v>226</v>
      </c>
      <c r="D68" s="58">
        <f t="shared" si="5"/>
        <v>2997</v>
      </c>
      <c r="E68" s="58">
        <v>6.1800000000000001E-2</v>
      </c>
      <c r="F68" s="55">
        <v>2292</v>
      </c>
      <c r="G68" s="60">
        <v>264</v>
      </c>
      <c r="H68" s="58">
        <f t="shared" si="2"/>
        <v>2556</v>
      </c>
      <c r="I68" s="58">
        <v>52.139000000000003</v>
      </c>
      <c r="J68" s="55">
        <v>1530</v>
      </c>
      <c r="K68" s="61">
        <v>547</v>
      </c>
      <c r="L68" s="58">
        <v>2077</v>
      </c>
      <c r="M68" s="58">
        <v>9.4E-2</v>
      </c>
      <c r="N68" s="58">
        <v>3.3600000000000003</v>
      </c>
      <c r="O68" s="55">
        <v>7369</v>
      </c>
      <c r="P68" s="61">
        <v>44460</v>
      </c>
      <c r="Q68" s="58">
        <v>51829</v>
      </c>
      <c r="R68" s="58">
        <v>25.32</v>
      </c>
      <c r="S68" s="55">
        <v>4019</v>
      </c>
      <c r="T68" s="61">
        <v>1024</v>
      </c>
      <c r="U68" s="58">
        <v>5043</v>
      </c>
      <c r="V68" s="58">
        <v>2.0569999999999999</v>
      </c>
      <c r="W68" s="58">
        <v>1.2649999999999999</v>
      </c>
      <c r="X68" s="59">
        <v>4.1059999999999999</v>
      </c>
      <c r="Y68">
        <v>3680.8452755499998</v>
      </c>
    </row>
    <row r="69" spans="1:25" x14ac:dyDescent="0.3">
      <c r="A69" s="55">
        <v>2012</v>
      </c>
      <c r="B69" s="58">
        <v>2914</v>
      </c>
      <c r="C69" s="60">
        <v>212</v>
      </c>
      <c r="D69" s="58">
        <f t="shared" si="5"/>
        <v>3126</v>
      </c>
      <c r="E69" s="58">
        <v>7.5999999999999998E-2</v>
      </c>
      <c r="F69" s="55">
        <v>2276</v>
      </c>
      <c r="G69" s="60">
        <v>264</v>
      </c>
      <c r="H69" s="58">
        <f t="shared" si="2"/>
        <v>2540</v>
      </c>
      <c r="I69" s="58">
        <v>55.82</v>
      </c>
      <c r="J69" s="55">
        <v>1895</v>
      </c>
      <c r="K69" s="61">
        <v>555</v>
      </c>
      <c r="L69" s="58">
        <v>2450</v>
      </c>
      <c r="M69" s="58">
        <v>0.13700000000000001</v>
      </c>
      <c r="N69" s="58">
        <v>5.04</v>
      </c>
      <c r="O69" s="55">
        <v>6748</v>
      </c>
      <c r="P69" s="61">
        <v>52632</v>
      </c>
      <c r="Q69" s="58">
        <v>59380</v>
      </c>
      <c r="R69" s="58">
        <v>27.65</v>
      </c>
      <c r="S69" s="55">
        <v>2959</v>
      </c>
      <c r="T69" s="61">
        <v>2461</v>
      </c>
      <c r="U69" s="58">
        <v>5420</v>
      </c>
      <c r="V69" s="58">
        <v>2.383</v>
      </c>
      <c r="W69" s="58">
        <v>1.895</v>
      </c>
      <c r="X69" s="59">
        <v>4.4740000000000002</v>
      </c>
      <c r="Y69">
        <v>3282.9709931800003</v>
      </c>
    </row>
    <row r="70" spans="1:25" x14ac:dyDescent="0.3">
      <c r="A70" s="55">
        <v>2013</v>
      </c>
      <c r="B70" s="58">
        <v>2982</v>
      </c>
      <c r="C70" s="61">
        <v>97</v>
      </c>
      <c r="D70" s="58">
        <f t="shared" si="5"/>
        <v>3079</v>
      </c>
      <c r="E70" s="58">
        <v>8.1299999999999997E-2</v>
      </c>
      <c r="F70" s="55">
        <v>2088</v>
      </c>
      <c r="G70" s="60">
        <v>24</v>
      </c>
      <c r="H70" s="58">
        <f t="shared" si="2"/>
        <v>2112</v>
      </c>
      <c r="I70" s="58">
        <v>53.009</v>
      </c>
      <c r="J70" s="55">
        <v>1993</v>
      </c>
      <c r="K70" s="61">
        <v>254</v>
      </c>
      <c r="L70" s="58">
        <v>2247</v>
      </c>
      <c r="M70" s="58">
        <v>0.151</v>
      </c>
      <c r="N70" s="58">
        <v>3.3600000000000003</v>
      </c>
      <c r="O70" s="55">
        <v>6085</v>
      </c>
      <c r="P70" s="61">
        <v>53476</v>
      </c>
      <c r="Q70" s="58">
        <v>59561</v>
      </c>
      <c r="R70" s="58">
        <v>20.28</v>
      </c>
      <c r="S70" s="55">
        <v>3761</v>
      </c>
      <c r="T70" s="61">
        <v>5938</v>
      </c>
      <c r="U70" s="58">
        <v>9699</v>
      </c>
      <c r="V70" s="58">
        <v>1.988</v>
      </c>
      <c r="W70" s="58">
        <v>1.2490000000000001</v>
      </c>
      <c r="X70" s="59">
        <v>2.5750000000000002</v>
      </c>
      <c r="Y70">
        <v>3921.13847429</v>
      </c>
    </row>
    <row r="71" spans="1:25" x14ac:dyDescent="0.3">
      <c r="A71" s="55">
        <v>2014</v>
      </c>
      <c r="B71" s="58">
        <v>2834</v>
      </c>
      <c r="C71" s="61">
        <v>159</v>
      </c>
      <c r="D71" s="58">
        <f t="shared" si="5"/>
        <v>2993</v>
      </c>
      <c r="E71" s="58">
        <v>7.7600000000000002E-2</v>
      </c>
      <c r="F71" s="55">
        <v>1978</v>
      </c>
      <c r="G71" s="50">
        <v>217</v>
      </c>
      <c r="H71" s="58">
        <v>2173</v>
      </c>
      <c r="I71" s="58">
        <v>46.165999999999997</v>
      </c>
      <c r="J71" s="55">
        <v>2647</v>
      </c>
      <c r="K71" s="61">
        <v>307</v>
      </c>
      <c r="L71" s="58">
        <v>2954</v>
      </c>
      <c r="M71" s="58">
        <v>0.2</v>
      </c>
      <c r="N71" s="58">
        <v>3.12</v>
      </c>
      <c r="O71" s="55">
        <v>4958</v>
      </c>
      <c r="P71" s="61">
        <v>53733</v>
      </c>
      <c r="Q71" s="58">
        <v>58691</v>
      </c>
      <c r="R71" s="58">
        <v>34.56</v>
      </c>
      <c r="S71" s="55">
        <v>3688</v>
      </c>
      <c r="T71" s="61">
        <v>1690</v>
      </c>
      <c r="U71" s="58">
        <v>5378</v>
      </c>
      <c r="V71" s="58">
        <v>0.93400000000000005</v>
      </c>
      <c r="W71" s="58">
        <v>0.96799999999999997</v>
      </c>
      <c r="X71" s="59">
        <v>2.766</v>
      </c>
      <c r="Y71">
        <v>3688.0229852399998</v>
      </c>
    </row>
    <row r="72" spans="1:25" x14ac:dyDescent="0.3">
      <c r="A72" s="55">
        <v>2015</v>
      </c>
      <c r="B72" s="58">
        <v>2922</v>
      </c>
      <c r="C72" s="61">
        <v>112</v>
      </c>
      <c r="D72" s="58">
        <f t="shared" si="5"/>
        <v>3034</v>
      </c>
      <c r="E72" s="58">
        <v>8.9300000000000004E-2</v>
      </c>
      <c r="F72" s="55">
        <v>2537</v>
      </c>
      <c r="G72" s="50">
        <v>207</v>
      </c>
      <c r="H72" s="58">
        <v>2767</v>
      </c>
      <c r="I72" s="58">
        <v>61.505000000000003</v>
      </c>
      <c r="J72" s="55">
        <v>2238</v>
      </c>
      <c r="K72" s="61">
        <v>449</v>
      </c>
      <c r="L72" s="58">
        <v>2687</v>
      </c>
      <c r="M72" s="58">
        <v>0.156</v>
      </c>
      <c r="N72" s="58">
        <v>4.5600000000000005</v>
      </c>
      <c r="O72" s="55">
        <v>5157</v>
      </c>
      <c r="P72" s="61">
        <v>47372</v>
      </c>
      <c r="Q72" s="58">
        <v>52529</v>
      </c>
      <c r="R72" s="58">
        <v>33.590000000000003</v>
      </c>
      <c r="S72" s="55">
        <v>3393</v>
      </c>
      <c r="T72" s="61">
        <v>1636</v>
      </c>
      <c r="U72" s="58">
        <v>5029</v>
      </c>
      <c r="V72" s="58">
        <v>1.179</v>
      </c>
      <c r="W72" s="58">
        <v>1.0189999999999999</v>
      </c>
      <c r="X72" s="59">
        <v>2.6680000000000001</v>
      </c>
      <c r="Y72">
        <v>3710.4826488500003</v>
      </c>
    </row>
    <row r="73" spans="1:25" x14ac:dyDescent="0.3">
      <c r="A73" s="55">
        <v>2016</v>
      </c>
      <c r="B73" s="58">
        <v>3493</v>
      </c>
      <c r="C73" s="61">
        <v>666</v>
      </c>
      <c r="D73" s="58">
        <f t="shared" si="5"/>
        <v>4159</v>
      </c>
      <c r="E73" s="58">
        <v>0.1019</v>
      </c>
      <c r="F73" s="55">
        <v>2415</v>
      </c>
      <c r="G73" s="50">
        <v>216</v>
      </c>
      <c r="H73" s="58">
        <v>2682</v>
      </c>
      <c r="I73" s="58">
        <v>55.722999999999999</v>
      </c>
      <c r="J73" s="55">
        <v>2738</v>
      </c>
      <c r="K73" s="61">
        <v>390</v>
      </c>
      <c r="L73" s="58">
        <v>3128</v>
      </c>
      <c r="M73" s="58">
        <v>0.14399999999999999</v>
      </c>
      <c r="N73" s="58">
        <v>4.32</v>
      </c>
      <c r="O73" s="55">
        <v>5485</v>
      </c>
      <c r="P73" s="61">
        <v>44811</v>
      </c>
      <c r="Q73" s="58">
        <v>50296</v>
      </c>
      <c r="R73" s="58">
        <v>34.869999999999997</v>
      </c>
      <c r="S73" s="55">
        <v>3805</v>
      </c>
      <c r="T73" s="61">
        <v>1167</v>
      </c>
      <c r="U73" s="58">
        <v>4972</v>
      </c>
      <c r="V73" s="58">
        <v>1.0680000000000001</v>
      </c>
      <c r="W73" s="58">
        <v>1.097</v>
      </c>
      <c r="X73" s="59">
        <v>2.9849999999999999</v>
      </c>
      <c r="Y73">
        <v>3783.5036314599997</v>
      </c>
    </row>
    <row r="74" spans="1:25" x14ac:dyDescent="0.3">
      <c r="A74" s="55">
        <v>2017</v>
      </c>
      <c r="B74" s="58">
        <v>2441</v>
      </c>
      <c r="C74" s="61">
        <v>496</v>
      </c>
      <c r="D74" s="58">
        <f t="shared" si="5"/>
        <v>2937</v>
      </c>
      <c r="E74" s="58">
        <v>9.7000000000000003E-2</v>
      </c>
      <c r="F74" s="55">
        <v>2292</v>
      </c>
      <c r="G74" s="50">
        <v>210</v>
      </c>
      <c r="H74" s="58">
        <v>2501</v>
      </c>
      <c r="I74" s="58">
        <v>48.814</v>
      </c>
      <c r="J74" s="55">
        <v>2855</v>
      </c>
      <c r="K74" s="61">
        <v>236</v>
      </c>
      <c r="L74" s="58">
        <v>3091</v>
      </c>
      <c r="M74" s="58">
        <v>0.16800000000000001</v>
      </c>
      <c r="N74" s="58">
        <v>3.12</v>
      </c>
      <c r="O74" s="55">
        <v>3529</v>
      </c>
      <c r="P74" s="70">
        <v>20163.72</v>
      </c>
      <c r="Q74" s="68">
        <f>O74+P74</f>
        <v>23692.720000000001</v>
      </c>
      <c r="R74" s="58"/>
      <c r="S74" s="55">
        <v>3323</v>
      </c>
      <c r="T74" s="61">
        <v>651</v>
      </c>
      <c r="U74" s="58">
        <v>3974</v>
      </c>
      <c r="V74" s="58">
        <v>0.72499999999999998</v>
      </c>
      <c r="W74" s="58">
        <v>0.995</v>
      </c>
      <c r="X74" s="59"/>
      <c r="Y74">
        <v>3777.9555907800004</v>
      </c>
    </row>
    <row r="75" spans="1:25" x14ac:dyDescent="0.3">
      <c r="A75" s="55">
        <v>2018</v>
      </c>
      <c r="B75" s="58">
        <v>3140</v>
      </c>
      <c r="C75" s="61">
        <v>486</v>
      </c>
      <c r="D75" s="58">
        <f t="shared" si="5"/>
        <v>3626</v>
      </c>
      <c r="E75" s="58">
        <v>8.7499999999999994E-2</v>
      </c>
      <c r="F75" s="55">
        <v>2017</v>
      </c>
      <c r="G75" s="50">
        <v>343</v>
      </c>
      <c r="H75" s="58">
        <v>2291</v>
      </c>
      <c r="I75" s="58">
        <v>39.093000000000004</v>
      </c>
      <c r="J75" s="62">
        <v>3001</v>
      </c>
      <c r="K75" s="64">
        <v>199</v>
      </c>
      <c r="L75" s="63">
        <v>3200</v>
      </c>
      <c r="M75" s="63">
        <v>8.6999999999999994E-2</v>
      </c>
      <c r="N75" s="63">
        <v>3.5999999999999996</v>
      </c>
      <c r="O75" s="62">
        <v>4377</v>
      </c>
      <c r="P75" s="70">
        <v>25008.959999999999</v>
      </c>
      <c r="Q75" s="71">
        <f>O75+P75</f>
        <v>29385.96</v>
      </c>
      <c r="R75" s="63"/>
      <c r="S75" s="62">
        <v>3014</v>
      </c>
      <c r="T75" s="64">
        <v>332</v>
      </c>
      <c r="U75" s="63">
        <v>3346</v>
      </c>
      <c r="V75" s="63"/>
      <c r="W75" s="63"/>
      <c r="X75" s="65"/>
      <c r="Y75">
        <v>3539.8907082600003</v>
      </c>
    </row>
    <row r="76" spans="1:25" x14ac:dyDescent="0.3">
      <c r="A76" s="55">
        <v>2019</v>
      </c>
      <c r="B76" s="66">
        <v>3046</v>
      </c>
      <c r="C76" s="61">
        <v>230</v>
      </c>
      <c r="D76" s="58">
        <f t="shared" si="5"/>
        <v>3276</v>
      </c>
      <c r="E76" s="58">
        <v>8.7599999999999997E-2</v>
      </c>
      <c r="F76" s="75">
        <v>2186</v>
      </c>
      <c r="G76" s="50">
        <v>392</v>
      </c>
    </row>
    <row r="77" spans="1:25" x14ac:dyDescent="0.3">
      <c r="A77" s="55">
        <v>2020</v>
      </c>
      <c r="B77" s="66">
        <v>3104</v>
      </c>
      <c r="C77" s="61">
        <v>199</v>
      </c>
      <c r="D77" s="58">
        <f t="shared" si="5"/>
        <v>3303</v>
      </c>
      <c r="E77" s="66">
        <v>9.2600000000000002E-2</v>
      </c>
      <c r="F77" s="75">
        <v>1903</v>
      </c>
      <c r="G77" s="50">
        <v>182</v>
      </c>
    </row>
    <row r="78" spans="1:25" x14ac:dyDescent="0.3">
      <c r="A78" s="55">
        <v>2021</v>
      </c>
      <c r="B78" s="66">
        <v>2659</v>
      </c>
      <c r="C78" s="61">
        <v>129</v>
      </c>
      <c r="D78" s="58">
        <f t="shared" si="5"/>
        <v>2788</v>
      </c>
      <c r="E78" s="66">
        <v>7.9299999999999995E-2</v>
      </c>
      <c r="F78" s="75">
        <v>151</v>
      </c>
      <c r="G78" s="50">
        <v>62</v>
      </c>
    </row>
    <row r="79" spans="1:25" x14ac:dyDescent="0.3">
      <c r="A79" s="55">
        <v>2022</v>
      </c>
      <c r="B79" s="66">
        <v>1680</v>
      </c>
      <c r="C79" s="61">
        <v>49</v>
      </c>
      <c r="D79" s="58">
        <f t="shared" si="5"/>
        <v>1729</v>
      </c>
      <c r="E79" s="66">
        <v>5.0299999999999997E-2</v>
      </c>
      <c r="F79" s="75">
        <v>1083</v>
      </c>
      <c r="G79" s="50">
        <v>35</v>
      </c>
    </row>
    <row r="80" spans="1:25" x14ac:dyDescent="0.3">
      <c r="A80" s="55">
        <v>2023</v>
      </c>
      <c r="B80" s="66">
        <v>1656</v>
      </c>
      <c r="C80" s="61">
        <v>187</v>
      </c>
      <c r="D80" s="58">
        <f t="shared" si="5"/>
        <v>1843</v>
      </c>
      <c r="E80" s="66">
        <v>6.8199999999999997E-2</v>
      </c>
      <c r="F80" s="75">
        <v>1073</v>
      </c>
      <c r="G80" s="50">
        <v>92</v>
      </c>
    </row>
    <row r="82" spans="41:41" x14ac:dyDescent="0.3">
      <c r="AO8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9C8A-D381-4B3A-BDF7-F1AEA3982DF6}">
  <dimension ref="B2:K67"/>
  <sheetViews>
    <sheetView showGridLines="0" topLeftCell="A25" zoomScaleNormal="100" workbookViewId="0">
      <selection activeCell="D46" sqref="D46:D56"/>
    </sheetView>
  </sheetViews>
  <sheetFormatPr defaultRowHeight="14.4" x14ac:dyDescent="0.3"/>
  <cols>
    <col min="1" max="2" width="9.109375" customWidth="1"/>
    <col min="3" max="6" width="16" customWidth="1"/>
    <col min="7" max="7" width="6.33203125" customWidth="1"/>
  </cols>
  <sheetData>
    <row r="2" spans="2:6" x14ac:dyDescent="0.3">
      <c r="B2" s="21" t="s">
        <v>53</v>
      </c>
      <c r="C2" s="13" t="s">
        <v>49</v>
      </c>
      <c r="D2" s="13"/>
      <c r="E2" s="13"/>
      <c r="F2" s="14"/>
    </row>
    <row r="3" spans="2:6" ht="51" customHeight="1" x14ac:dyDescent="0.3">
      <c r="B3" s="17" t="s">
        <v>50</v>
      </c>
      <c r="C3" s="18" t="s">
        <v>31</v>
      </c>
      <c r="D3" s="18" t="s">
        <v>32</v>
      </c>
      <c r="E3" s="18" t="s">
        <v>33</v>
      </c>
      <c r="F3" s="19" t="s">
        <v>34</v>
      </c>
    </row>
    <row r="4" spans="2:6" x14ac:dyDescent="0.3">
      <c r="B4" s="15" t="s">
        <v>51</v>
      </c>
      <c r="C4" s="33" t="s">
        <v>21</v>
      </c>
      <c r="D4" s="33" t="s">
        <v>54</v>
      </c>
      <c r="E4" s="11" t="s">
        <v>54</v>
      </c>
      <c r="F4" s="34" t="s">
        <v>54</v>
      </c>
    </row>
    <row r="5" spans="2:6" ht="15" customHeight="1" x14ac:dyDescent="0.3">
      <c r="B5" s="15" t="s">
        <v>52</v>
      </c>
      <c r="C5" s="33" t="s">
        <v>83</v>
      </c>
      <c r="D5" s="33" t="s">
        <v>83</v>
      </c>
      <c r="E5" s="33" t="s">
        <v>83</v>
      </c>
      <c r="F5" s="34" t="s">
        <v>85</v>
      </c>
    </row>
    <row r="6" spans="2:6" x14ac:dyDescent="0.3">
      <c r="B6" s="16" t="s">
        <v>56</v>
      </c>
      <c r="C6" s="35" t="s">
        <v>45</v>
      </c>
      <c r="D6" s="35" t="s">
        <v>45</v>
      </c>
      <c r="E6" s="35" t="s">
        <v>45</v>
      </c>
      <c r="F6" s="36" t="s">
        <v>55</v>
      </c>
    </row>
    <row r="7" spans="2:6" x14ac:dyDescent="0.3">
      <c r="B7" s="2" t="s">
        <v>48</v>
      </c>
      <c r="C7" s="12"/>
      <c r="D7" s="4"/>
      <c r="E7" s="4"/>
      <c r="F7" s="5"/>
    </row>
    <row r="8" spans="2:6" x14ac:dyDescent="0.3">
      <c r="B8" s="3">
        <v>1975</v>
      </c>
      <c r="C8" s="29">
        <v>4588</v>
      </c>
      <c r="D8" s="93">
        <f>C8*K$57</f>
        <v>319.69721203625693</v>
      </c>
      <c r="E8" s="94">
        <f>D8+C8</f>
        <v>4907.697212036257</v>
      </c>
      <c r="F8" s="31"/>
    </row>
    <row r="9" spans="2:6" x14ac:dyDescent="0.3">
      <c r="B9" s="3">
        <v>1976</v>
      </c>
      <c r="C9" s="29">
        <v>4814</v>
      </c>
      <c r="D9" s="93">
        <f t="shared" ref="D9:D45" si="0">C9*K$57</f>
        <v>335.44515665704898</v>
      </c>
      <c r="E9" s="94">
        <f t="shared" ref="E9:E56" si="1">D9+C9</f>
        <v>5149.4451566570488</v>
      </c>
      <c r="F9" s="31"/>
    </row>
    <row r="10" spans="2:6" x14ac:dyDescent="0.3">
      <c r="B10" s="3">
        <v>1977</v>
      </c>
      <c r="C10" s="29">
        <v>4484</v>
      </c>
      <c r="D10" s="93">
        <f t="shared" si="0"/>
        <v>312.450370263857</v>
      </c>
      <c r="E10" s="94">
        <f t="shared" si="1"/>
        <v>4796.4503702638567</v>
      </c>
      <c r="F10" s="31"/>
    </row>
    <row r="11" spans="2:6" x14ac:dyDescent="0.3">
      <c r="B11" s="3">
        <v>1978</v>
      </c>
      <c r="C11" s="29">
        <v>5036</v>
      </c>
      <c r="D11" s="93">
        <f t="shared" si="0"/>
        <v>350.91437659428721</v>
      </c>
      <c r="E11" s="94">
        <f t="shared" si="1"/>
        <v>5386.9143765942872</v>
      </c>
      <c r="F11" s="31"/>
    </row>
    <row r="12" spans="2:6" x14ac:dyDescent="0.3">
      <c r="B12" s="3">
        <v>1979</v>
      </c>
      <c r="C12" s="29">
        <v>6364</v>
      </c>
      <c r="D12" s="93">
        <f t="shared" si="0"/>
        <v>443.45097153416282</v>
      </c>
      <c r="E12" s="94">
        <f t="shared" si="1"/>
        <v>6807.4509715341628</v>
      </c>
      <c r="F12" s="31"/>
    </row>
    <row r="13" spans="2:6" x14ac:dyDescent="0.3">
      <c r="B13" s="3">
        <v>1980</v>
      </c>
      <c r="C13" s="29">
        <v>5485</v>
      </c>
      <c r="D13" s="93">
        <f t="shared" si="0"/>
        <v>382.20122232320597</v>
      </c>
      <c r="E13" s="94">
        <f t="shared" si="1"/>
        <v>5867.2012223232059</v>
      </c>
      <c r="F13" s="31"/>
    </row>
    <row r="14" spans="2:6" x14ac:dyDescent="0.3">
      <c r="B14" s="3">
        <v>1981</v>
      </c>
      <c r="C14" s="29">
        <v>4755</v>
      </c>
      <c r="D14" s="93">
        <f t="shared" si="0"/>
        <v>331.33396757462981</v>
      </c>
      <c r="E14" s="94">
        <f t="shared" si="1"/>
        <v>5086.3339675746302</v>
      </c>
      <c r="F14" s="31"/>
    </row>
    <row r="15" spans="2:6" x14ac:dyDescent="0.3">
      <c r="B15" s="3">
        <v>1982</v>
      </c>
      <c r="C15" s="29">
        <v>4453</v>
      </c>
      <c r="D15" s="93">
        <f t="shared" si="0"/>
        <v>310.29025396631471</v>
      </c>
      <c r="E15" s="94">
        <f t="shared" si="1"/>
        <v>4763.2902539663146</v>
      </c>
      <c r="F15" s="31"/>
    </row>
    <row r="16" spans="2:6" x14ac:dyDescent="0.3">
      <c r="B16" s="3">
        <v>1983</v>
      </c>
      <c r="C16" s="29">
        <v>4575</v>
      </c>
      <c r="D16" s="93">
        <f t="shared" si="0"/>
        <v>318.79135681470689</v>
      </c>
      <c r="E16" s="94">
        <f t="shared" si="1"/>
        <v>4893.7913568147069</v>
      </c>
      <c r="F16" s="31"/>
    </row>
    <row r="17" spans="2:6" x14ac:dyDescent="0.3">
      <c r="B17" s="3">
        <v>1984</v>
      </c>
      <c r="C17" s="29">
        <v>5297</v>
      </c>
      <c r="D17" s="93">
        <f t="shared" si="0"/>
        <v>369.10116219617544</v>
      </c>
      <c r="E17" s="94">
        <f t="shared" si="1"/>
        <v>5666.1011621961752</v>
      </c>
      <c r="F17" s="31"/>
    </row>
    <row r="18" spans="2:6" x14ac:dyDescent="0.3">
      <c r="B18" s="3">
        <v>1985</v>
      </c>
      <c r="C18" s="29">
        <v>6188</v>
      </c>
      <c r="D18" s="93">
        <f t="shared" si="0"/>
        <v>431.18708545779373</v>
      </c>
      <c r="E18" s="94">
        <f t="shared" si="1"/>
        <v>6619.1870854577937</v>
      </c>
      <c r="F18" s="31"/>
    </row>
    <row r="19" spans="2:6" x14ac:dyDescent="0.3">
      <c r="B19" s="3">
        <v>1986</v>
      </c>
      <c r="C19" s="29">
        <v>5263</v>
      </c>
      <c r="D19" s="93">
        <f t="shared" si="0"/>
        <v>366.73200238596775</v>
      </c>
      <c r="E19" s="94">
        <f t="shared" si="1"/>
        <v>5629.7320023859675</v>
      </c>
      <c r="F19" s="31"/>
    </row>
    <row r="20" spans="2:6" x14ac:dyDescent="0.3">
      <c r="B20" s="3">
        <v>1987</v>
      </c>
      <c r="C20" s="29">
        <v>4271</v>
      </c>
      <c r="D20" s="93">
        <f t="shared" si="0"/>
        <v>297.60828086461493</v>
      </c>
      <c r="E20" s="94">
        <f t="shared" si="1"/>
        <v>4568.6082808646152</v>
      </c>
      <c r="F20" s="31"/>
    </row>
    <row r="21" spans="2:6" x14ac:dyDescent="0.3">
      <c r="B21" s="3">
        <v>1988</v>
      </c>
      <c r="C21" s="29">
        <v>4041</v>
      </c>
      <c r="D21" s="93">
        <f t="shared" si="0"/>
        <v>281.58161156026898</v>
      </c>
      <c r="E21" s="94">
        <f t="shared" si="1"/>
        <v>4322.5816115602693</v>
      </c>
      <c r="F21" s="31"/>
    </row>
    <row r="22" spans="2:6" x14ac:dyDescent="0.3">
      <c r="B22" s="3">
        <v>1989</v>
      </c>
      <c r="C22" s="29">
        <v>4927</v>
      </c>
      <c r="D22" s="93">
        <f t="shared" si="0"/>
        <v>343.31912896744501</v>
      </c>
      <c r="E22" s="94">
        <f t="shared" si="1"/>
        <v>5270.3191289674451</v>
      </c>
      <c r="F22" s="31"/>
    </row>
    <row r="23" spans="2:6" x14ac:dyDescent="0.3">
      <c r="B23" s="3">
        <v>1990</v>
      </c>
      <c r="C23" s="29">
        <v>5750</v>
      </c>
      <c r="D23" s="93">
        <f t="shared" si="0"/>
        <v>400.66673260864803</v>
      </c>
      <c r="E23" s="94">
        <f t="shared" si="1"/>
        <v>6150.6667326086481</v>
      </c>
      <c r="F23" s="31"/>
    </row>
    <row r="24" spans="2:6" x14ac:dyDescent="0.3">
      <c r="B24" s="3">
        <v>1991</v>
      </c>
      <c r="C24" s="29">
        <v>6340</v>
      </c>
      <c r="D24" s="93">
        <f t="shared" si="0"/>
        <v>441.77862343283977</v>
      </c>
      <c r="E24" s="94">
        <f t="shared" si="1"/>
        <v>6781.7786234328396</v>
      </c>
      <c r="F24" s="31"/>
    </row>
    <row r="25" spans="2:6" x14ac:dyDescent="0.3">
      <c r="B25" s="3">
        <v>1992</v>
      </c>
      <c r="C25" s="29">
        <v>5933</v>
      </c>
      <c r="D25" s="93">
        <f t="shared" si="0"/>
        <v>413.4183868812363</v>
      </c>
      <c r="E25" s="94">
        <f t="shared" si="1"/>
        <v>6346.4183868812361</v>
      </c>
      <c r="F25" s="31"/>
    </row>
    <row r="26" spans="2:6" x14ac:dyDescent="0.3">
      <c r="B26" s="3">
        <v>1993</v>
      </c>
      <c r="C26" s="29">
        <v>5546</v>
      </c>
      <c r="D26" s="93">
        <f t="shared" si="0"/>
        <v>386.45177374740211</v>
      </c>
      <c r="E26" s="94">
        <f t="shared" si="1"/>
        <v>5932.4517737474025</v>
      </c>
      <c r="F26" s="31"/>
    </row>
    <row r="27" spans="2:6" x14ac:dyDescent="0.3">
      <c r="B27" s="3">
        <v>1994</v>
      </c>
      <c r="C27" s="29">
        <v>5244</v>
      </c>
      <c r="D27" s="93">
        <f t="shared" si="0"/>
        <v>365.40806013908701</v>
      </c>
      <c r="E27" s="94">
        <f t="shared" si="1"/>
        <v>5609.408060139087</v>
      </c>
      <c r="F27" s="31"/>
    </row>
    <row r="28" spans="2:6" x14ac:dyDescent="0.3">
      <c r="B28" s="3">
        <v>1995</v>
      </c>
      <c r="C28" s="29">
        <v>4671</v>
      </c>
      <c r="D28" s="93">
        <f t="shared" si="0"/>
        <v>325.48074921999915</v>
      </c>
      <c r="E28" s="94">
        <f t="shared" si="1"/>
        <v>4996.4807492199989</v>
      </c>
      <c r="F28" s="31">
        <v>4.2299999999999997E-2</v>
      </c>
    </row>
    <row r="29" spans="2:6" x14ac:dyDescent="0.3">
      <c r="B29" s="3">
        <v>1996</v>
      </c>
      <c r="C29" s="29">
        <v>3644</v>
      </c>
      <c r="D29" s="93">
        <f t="shared" si="0"/>
        <v>253.91818671755016</v>
      </c>
      <c r="E29" s="94">
        <f t="shared" si="1"/>
        <v>3897.9181867175503</v>
      </c>
      <c r="F29" s="31">
        <v>3.6700000000000003E-2</v>
      </c>
    </row>
    <row r="30" spans="2:6" x14ac:dyDescent="0.3">
      <c r="B30" s="3">
        <v>1997</v>
      </c>
      <c r="C30" s="29">
        <v>3382</v>
      </c>
      <c r="D30" s="93">
        <f t="shared" si="0"/>
        <v>235.66171994477349</v>
      </c>
      <c r="E30" s="94">
        <f t="shared" si="1"/>
        <v>3617.6617199447737</v>
      </c>
      <c r="F30" s="31">
        <v>3.7400000000000003E-2</v>
      </c>
    </row>
    <row r="31" spans="2:6" x14ac:dyDescent="0.3">
      <c r="B31" s="3">
        <v>1998</v>
      </c>
      <c r="C31" s="29">
        <v>3086</v>
      </c>
      <c r="D31" s="93">
        <f t="shared" si="0"/>
        <v>215.0360933617892</v>
      </c>
      <c r="E31" s="94">
        <f t="shared" si="1"/>
        <v>3301.0360933617894</v>
      </c>
      <c r="F31" s="31">
        <v>3.4599999999999999E-2</v>
      </c>
    </row>
    <row r="32" spans="2:6" x14ac:dyDescent="0.3">
      <c r="B32" s="3">
        <v>1999</v>
      </c>
      <c r="C32" s="29">
        <v>3187</v>
      </c>
      <c r="D32" s="93">
        <f t="shared" si="0"/>
        <v>222.0738916215237</v>
      </c>
      <c r="E32" s="94">
        <f t="shared" si="1"/>
        <v>3409.0738916215237</v>
      </c>
      <c r="F32" s="31">
        <v>3.5299999999999998E-2</v>
      </c>
    </row>
    <row r="33" spans="2:6" x14ac:dyDescent="0.3">
      <c r="B33" s="3">
        <v>2000</v>
      </c>
      <c r="C33" s="29">
        <v>4025</v>
      </c>
      <c r="D33" s="93">
        <f t="shared" si="0"/>
        <v>280.46671282605365</v>
      </c>
      <c r="E33" s="94">
        <f t="shared" si="1"/>
        <v>4305.4667128260535</v>
      </c>
      <c r="F33" s="31">
        <v>4.4699999999999997E-2</v>
      </c>
    </row>
    <row r="34" spans="2:6" x14ac:dyDescent="0.3">
      <c r="B34" s="3">
        <v>2001</v>
      </c>
      <c r="C34" s="29">
        <v>4100</v>
      </c>
      <c r="D34" s="93">
        <f t="shared" si="0"/>
        <v>285.69280064268816</v>
      </c>
      <c r="E34" s="94">
        <f t="shared" si="1"/>
        <v>4385.6928006426879</v>
      </c>
      <c r="F34" s="31">
        <v>4.58E-2</v>
      </c>
    </row>
    <row r="35" spans="2:6" x14ac:dyDescent="0.3">
      <c r="B35" s="3">
        <v>2002</v>
      </c>
      <c r="C35" s="29">
        <v>3749</v>
      </c>
      <c r="D35" s="93">
        <f t="shared" si="0"/>
        <v>261.23470966083852</v>
      </c>
      <c r="E35" s="94">
        <f t="shared" si="1"/>
        <v>4010.2347096608387</v>
      </c>
      <c r="F35" s="31">
        <v>4.4900000000000002E-2</v>
      </c>
    </row>
    <row r="36" spans="2:6" x14ac:dyDescent="0.3">
      <c r="B36" s="3">
        <v>2003</v>
      </c>
      <c r="C36" s="29">
        <v>3374</v>
      </c>
      <c r="D36" s="93">
        <f t="shared" si="0"/>
        <v>235.10427057766583</v>
      </c>
      <c r="E36" s="94">
        <f t="shared" si="1"/>
        <v>3609.1042705776658</v>
      </c>
      <c r="F36" s="31">
        <v>4.6699999999999998E-2</v>
      </c>
    </row>
    <row r="37" spans="2:6" x14ac:dyDescent="0.3">
      <c r="B37" s="3">
        <v>2004</v>
      </c>
      <c r="C37" s="29">
        <v>3317</v>
      </c>
      <c r="D37" s="93">
        <f t="shared" si="0"/>
        <v>231.13244383702357</v>
      </c>
      <c r="E37" s="94">
        <f t="shared" si="1"/>
        <v>3548.1324438370234</v>
      </c>
      <c r="F37" s="31">
        <v>4.7600000000000003E-2</v>
      </c>
    </row>
    <row r="38" spans="2:6" x14ac:dyDescent="0.3">
      <c r="B38" s="3">
        <v>2005</v>
      </c>
      <c r="C38" s="29">
        <v>3195</v>
      </c>
      <c r="D38" s="93">
        <f t="shared" si="0"/>
        <v>222.63134098863139</v>
      </c>
      <c r="E38" s="94">
        <f t="shared" si="1"/>
        <v>3417.6313409886316</v>
      </c>
      <c r="F38" s="31">
        <v>4.7800000000000002E-2</v>
      </c>
    </row>
    <row r="39" spans="2:6" x14ac:dyDescent="0.3">
      <c r="B39" s="3">
        <v>2006</v>
      </c>
      <c r="C39" s="29">
        <v>2976</v>
      </c>
      <c r="D39" s="93">
        <f t="shared" si="0"/>
        <v>207.37116456405852</v>
      </c>
      <c r="E39" s="94">
        <f t="shared" si="1"/>
        <v>3183.3711645640587</v>
      </c>
      <c r="F39" s="31">
        <v>4.9200000000000001E-2</v>
      </c>
    </row>
    <row r="40" spans="2:6" x14ac:dyDescent="0.3">
      <c r="B40" s="3">
        <v>2007</v>
      </c>
      <c r="C40" s="29">
        <v>3508</v>
      </c>
      <c r="D40" s="93">
        <f t="shared" si="0"/>
        <v>244.44154747671953</v>
      </c>
      <c r="E40" s="94">
        <f t="shared" si="1"/>
        <v>3752.4415474767197</v>
      </c>
      <c r="F40" s="31">
        <v>6.5299999999999997E-2</v>
      </c>
    </row>
    <row r="41" spans="2:6" x14ac:dyDescent="0.3">
      <c r="B41" s="3">
        <v>2008</v>
      </c>
      <c r="C41" s="29">
        <v>3005</v>
      </c>
      <c r="D41" s="93">
        <f t="shared" si="0"/>
        <v>209.39191851982389</v>
      </c>
      <c r="E41" s="94">
        <f t="shared" si="1"/>
        <v>3214.3919185198238</v>
      </c>
      <c r="F41" s="31">
        <v>6.7699999999999996E-2</v>
      </c>
    </row>
    <row r="42" spans="2:6" x14ac:dyDescent="0.3">
      <c r="B42" s="3">
        <v>2009</v>
      </c>
      <c r="C42" s="29">
        <v>3090</v>
      </c>
      <c r="D42" s="93">
        <f t="shared" si="0"/>
        <v>215.31481804534303</v>
      </c>
      <c r="E42" s="94">
        <f t="shared" si="1"/>
        <v>3305.3148180453431</v>
      </c>
      <c r="F42" s="31">
        <v>6.6900000000000001E-2</v>
      </c>
    </row>
    <row r="43" spans="2:6" x14ac:dyDescent="0.3">
      <c r="B43" s="3">
        <v>2010</v>
      </c>
      <c r="C43" s="29">
        <v>2695</v>
      </c>
      <c r="D43" s="93">
        <f t="shared" si="0"/>
        <v>187.79075554440112</v>
      </c>
      <c r="E43" s="94">
        <f t="shared" si="1"/>
        <v>2882.7907555444012</v>
      </c>
      <c r="F43" s="31">
        <v>5.8799999999999998E-2</v>
      </c>
    </row>
    <row r="44" spans="2:6" x14ac:dyDescent="0.3">
      <c r="B44" s="3">
        <v>2011</v>
      </c>
      <c r="C44" s="29">
        <v>2811</v>
      </c>
      <c r="D44" s="93">
        <f t="shared" si="0"/>
        <v>195.87377136746255</v>
      </c>
      <c r="E44" s="94">
        <f t="shared" si="1"/>
        <v>3006.8737713674627</v>
      </c>
      <c r="F44" s="31">
        <v>6.1800000000000001E-2</v>
      </c>
    </row>
    <row r="45" spans="2:6" x14ac:dyDescent="0.3">
      <c r="B45" s="3">
        <v>2012</v>
      </c>
      <c r="C45" s="29">
        <v>2991</v>
      </c>
      <c r="D45" s="93">
        <f t="shared" si="0"/>
        <v>208.41638212738545</v>
      </c>
      <c r="E45" s="94">
        <f t="shared" si="1"/>
        <v>3199.4163821273855</v>
      </c>
      <c r="F45" s="31">
        <v>7.5999999999999998E-2</v>
      </c>
    </row>
    <row r="46" spans="2:6" x14ac:dyDescent="0.3">
      <c r="B46" s="3">
        <v>2013</v>
      </c>
      <c r="C46" s="29">
        <v>3085</v>
      </c>
      <c r="D46" s="50">
        <v>97</v>
      </c>
      <c r="E46" s="94">
        <f t="shared" si="1"/>
        <v>3182</v>
      </c>
      <c r="F46" s="31">
        <v>8.1299999999999997E-2</v>
      </c>
    </row>
    <row r="47" spans="2:6" x14ac:dyDescent="0.3">
      <c r="B47" s="3">
        <v>2014</v>
      </c>
      <c r="C47" s="29">
        <v>2872</v>
      </c>
      <c r="D47" s="50">
        <v>159</v>
      </c>
      <c r="E47" s="94">
        <f t="shared" si="1"/>
        <v>3031</v>
      </c>
      <c r="F47" s="31">
        <v>7.7600000000000002E-2</v>
      </c>
    </row>
    <row r="48" spans="2:6" x14ac:dyDescent="0.3">
      <c r="B48" s="3">
        <v>2015</v>
      </c>
      <c r="C48" s="29">
        <v>2978</v>
      </c>
      <c r="D48" s="50">
        <v>112</v>
      </c>
      <c r="E48" s="94">
        <f t="shared" si="1"/>
        <v>3090</v>
      </c>
      <c r="F48" s="31">
        <v>8.9300000000000004E-2</v>
      </c>
    </row>
    <row r="49" spans="2:11" x14ac:dyDescent="0.3">
      <c r="B49" s="3">
        <v>2016</v>
      </c>
      <c r="C49" s="29">
        <v>3422</v>
      </c>
      <c r="D49" s="50">
        <v>666</v>
      </c>
      <c r="E49" s="94">
        <f t="shared" si="1"/>
        <v>4088</v>
      </c>
      <c r="F49" s="31">
        <v>0.1019</v>
      </c>
    </row>
    <row r="50" spans="2:11" x14ac:dyDescent="0.3">
      <c r="B50" s="3">
        <v>2017</v>
      </c>
      <c r="C50" s="29">
        <v>3641</v>
      </c>
      <c r="D50" s="50">
        <v>496</v>
      </c>
      <c r="E50" s="94">
        <f t="shared" si="1"/>
        <v>4137</v>
      </c>
      <c r="F50" s="31">
        <v>9.7000000000000003E-2</v>
      </c>
    </row>
    <row r="51" spans="2:11" x14ac:dyDescent="0.3">
      <c r="B51" s="3">
        <v>2018</v>
      </c>
      <c r="C51" s="29">
        <v>3231</v>
      </c>
      <c r="D51" s="50">
        <v>486</v>
      </c>
      <c r="E51" s="94">
        <f>D51+C51</f>
        <v>3717</v>
      </c>
      <c r="F51" s="31">
        <v>8.7499999999999994E-2</v>
      </c>
    </row>
    <row r="52" spans="2:11" x14ac:dyDescent="0.3">
      <c r="B52" s="3">
        <v>2019</v>
      </c>
      <c r="C52" s="29">
        <v>3121</v>
      </c>
      <c r="D52" s="50">
        <v>230</v>
      </c>
      <c r="E52" s="94">
        <f t="shared" si="1"/>
        <v>3351</v>
      </c>
      <c r="F52" s="31">
        <v>8.7599999999999997E-2</v>
      </c>
    </row>
    <row r="53" spans="2:11" x14ac:dyDescent="0.3">
      <c r="B53" s="3">
        <v>2020</v>
      </c>
      <c r="C53" s="29">
        <v>3192</v>
      </c>
      <c r="D53" s="50">
        <v>199</v>
      </c>
      <c r="E53" s="94">
        <f t="shared" si="1"/>
        <v>3391</v>
      </c>
      <c r="F53" s="31">
        <v>9.2600000000000002E-2</v>
      </c>
    </row>
    <row r="54" spans="2:11" x14ac:dyDescent="0.3">
      <c r="B54" s="3">
        <v>2021</v>
      </c>
      <c r="C54" s="29">
        <v>2696</v>
      </c>
      <c r="D54" s="50">
        <v>129</v>
      </c>
      <c r="E54" s="94">
        <f t="shared" si="1"/>
        <v>2825</v>
      </c>
      <c r="F54" s="31">
        <v>7.9299999999999995E-2</v>
      </c>
    </row>
    <row r="55" spans="2:11" x14ac:dyDescent="0.3">
      <c r="B55" s="3">
        <v>2022</v>
      </c>
      <c r="C55" s="29">
        <v>1697</v>
      </c>
      <c r="D55" s="50">
        <v>49</v>
      </c>
      <c r="E55" s="94">
        <f t="shared" si="1"/>
        <v>1746</v>
      </c>
      <c r="F55" s="31">
        <v>5.0299999999999997E-2</v>
      </c>
    </row>
    <row r="56" spans="2:11" x14ac:dyDescent="0.3">
      <c r="B56" s="6">
        <v>2023</v>
      </c>
      <c r="C56" s="41">
        <v>1648</v>
      </c>
      <c r="D56" s="50">
        <v>187</v>
      </c>
      <c r="E56" s="94">
        <f t="shared" si="1"/>
        <v>1835</v>
      </c>
      <c r="F56" s="31">
        <v>6.8199999999999997E-2</v>
      </c>
    </row>
    <row r="57" spans="2:11" x14ac:dyDescent="0.3">
      <c r="B57" s="6" t="s">
        <v>88</v>
      </c>
      <c r="C57" s="9"/>
      <c r="D57" s="9"/>
      <c r="E57" s="9"/>
      <c r="F57" s="10"/>
      <c r="J57">
        <f>D46/C46</f>
        <v>3.144246353322528E-2</v>
      </c>
      <c r="K57">
        <f>GEOMEAN(J57:J67)</f>
        <v>6.9681170888460528E-2</v>
      </c>
    </row>
    <row r="58" spans="2:11" x14ac:dyDescent="0.3">
      <c r="B58" s="6" t="s">
        <v>87</v>
      </c>
      <c r="C58" s="9"/>
      <c r="D58" s="9"/>
      <c r="E58" s="9"/>
      <c r="F58" s="10"/>
      <c r="J58">
        <f t="shared" ref="J58:J65" si="2">D47/C47</f>
        <v>5.5362116991643451E-2</v>
      </c>
    </row>
    <row r="59" spans="2:11" x14ac:dyDescent="0.3">
      <c r="B59" s="58"/>
      <c r="C59" s="58"/>
      <c r="D59" s="58"/>
      <c r="E59" s="58"/>
      <c r="F59" s="58"/>
      <c r="J59">
        <f t="shared" si="2"/>
        <v>3.760913364674278E-2</v>
      </c>
    </row>
    <row r="60" spans="2:11" x14ac:dyDescent="0.3">
      <c r="J60">
        <f t="shared" si="2"/>
        <v>0.1946230274693162</v>
      </c>
    </row>
    <row r="61" spans="2:11" x14ac:dyDescent="0.3">
      <c r="J61">
        <f t="shared" si="2"/>
        <v>0.13622631145289757</v>
      </c>
    </row>
    <row r="62" spans="2:11" x14ac:dyDescent="0.3">
      <c r="J62">
        <f t="shared" si="2"/>
        <v>0.15041782729805014</v>
      </c>
    </row>
    <row r="63" spans="2:11" x14ac:dyDescent="0.3">
      <c r="J63">
        <f t="shared" si="2"/>
        <v>7.3694328740788212E-2</v>
      </c>
    </row>
    <row r="64" spans="2:11" x14ac:dyDescent="0.3">
      <c r="J64">
        <f t="shared" si="2"/>
        <v>6.2343358395989971E-2</v>
      </c>
    </row>
    <row r="65" spans="10:10" x14ac:dyDescent="0.3">
      <c r="J65">
        <f t="shared" si="2"/>
        <v>4.78486646884273E-2</v>
      </c>
    </row>
    <row r="66" spans="10:10" x14ac:dyDescent="0.3">
      <c r="J66">
        <f>D55/C55</f>
        <v>2.8874484384207425E-2</v>
      </c>
    </row>
    <row r="67" spans="10:10" x14ac:dyDescent="0.3">
      <c r="J67">
        <f>D56/C56</f>
        <v>0.11347087378640777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BB3B-E13D-4373-9E12-7CB3B45AD0DD}">
  <dimension ref="B3:X110"/>
  <sheetViews>
    <sheetView showGridLines="0" tabSelected="1" topLeftCell="A40" zoomScale="70" zoomScaleNormal="70" workbookViewId="0">
      <selection activeCell="G61" sqref="G61"/>
    </sheetView>
  </sheetViews>
  <sheetFormatPr defaultRowHeight="14.4" x14ac:dyDescent="0.3"/>
  <cols>
    <col min="2" max="2" width="9.109375" customWidth="1"/>
    <col min="3" max="12" width="16" customWidth="1"/>
  </cols>
  <sheetData>
    <row r="3" spans="2:24" ht="15" customHeight="1" x14ac:dyDescent="0.3">
      <c r="B3" s="21" t="s">
        <v>53</v>
      </c>
      <c r="C3" s="38" t="s">
        <v>60</v>
      </c>
      <c r="D3" s="79"/>
      <c r="E3" s="79"/>
      <c r="F3" s="79"/>
      <c r="G3" s="13"/>
      <c r="H3" s="13"/>
      <c r="I3" s="13"/>
      <c r="J3" s="13"/>
      <c r="K3" s="13"/>
      <c r="L3" s="14"/>
    </row>
    <row r="4" spans="2:24" ht="15" customHeight="1" x14ac:dyDescent="0.3">
      <c r="B4" s="17" t="s">
        <v>50</v>
      </c>
      <c r="C4" s="18" t="s">
        <v>31</v>
      </c>
      <c r="D4" s="18" t="s">
        <v>35</v>
      </c>
      <c r="E4" s="18" t="s">
        <v>109</v>
      </c>
      <c r="F4" s="18"/>
      <c r="G4" s="18" t="s">
        <v>59</v>
      </c>
      <c r="H4" s="18" t="s">
        <v>33</v>
      </c>
      <c r="I4" s="18" t="s">
        <v>39</v>
      </c>
      <c r="J4" s="18" t="s">
        <v>123</v>
      </c>
      <c r="K4" s="25" t="s">
        <v>39</v>
      </c>
      <c r="L4" s="27" t="s">
        <v>40</v>
      </c>
    </row>
    <row r="5" spans="2:24" ht="15" customHeight="1" x14ac:dyDescent="0.3">
      <c r="B5" s="15" t="s">
        <v>51</v>
      </c>
      <c r="C5" s="18" t="s">
        <v>23</v>
      </c>
      <c r="D5" s="18" t="s">
        <v>23</v>
      </c>
      <c r="E5" s="18" t="s">
        <v>23</v>
      </c>
      <c r="F5" s="18"/>
      <c r="G5" s="11" t="s">
        <v>54</v>
      </c>
      <c r="H5" s="11" t="s">
        <v>54</v>
      </c>
      <c r="I5" s="11" t="s">
        <v>54</v>
      </c>
      <c r="J5" s="11" t="s">
        <v>54</v>
      </c>
      <c r="K5" s="33" t="s">
        <v>54</v>
      </c>
      <c r="L5" s="34" t="s">
        <v>54</v>
      </c>
      <c r="M5" s="11"/>
    </row>
    <row r="6" spans="2:24" ht="15" customHeight="1" x14ac:dyDescent="0.3">
      <c r="B6" s="15" t="s">
        <v>52</v>
      </c>
      <c r="C6" s="11" t="s">
        <v>26</v>
      </c>
      <c r="D6" s="11" t="s">
        <v>107</v>
      </c>
      <c r="E6" s="11" t="s">
        <v>107</v>
      </c>
      <c r="F6" s="11"/>
      <c r="G6" s="33" t="s">
        <v>107</v>
      </c>
      <c r="H6" s="33"/>
      <c r="I6" s="33"/>
      <c r="J6" s="33"/>
      <c r="K6" s="33" t="s">
        <v>26</v>
      </c>
      <c r="L6" s="34" t="s">
        <v>26</v>
      </c>
    </row>
    <row r="7" spans="2:24" ht="15" customHeight="1" x14ac:dyDescent="0.3">
      <c r="B7" s="16" t="s">
        <v>56</v>
      </c>
      <c r="C7" s="35" t="s">
        <v>45</v>
      </c>
      <c r="D7" s="35" t="s">
        <v>45</v>
      </c>
      <c r="E7" s="35" t="s">
        <v>45</v>
      </c>
      <c r="F7" s="35"/>
      <c r="G7" s="35" t="s">
        <v>45</v>
      </c>
      <c r="H7" s="35" t="s">
        <v>45</v>
      </c>
      <c r="I7" s="35" t="s">
        <v>45</v>
      </c>
      <c r="J7" s="35" t="s">
        <v>45</v>
      </c>
      <c r="K7" s="35" t="s">
        <v>47</v>
      </c>
      <c r="L7" s="37" t="s">
        <v>47</v>
      </c>
    </row>
    <row r="8" spans="2:24" x14ac:dyDescent="0.3">
      <c r="B8" s="2" t="s">
        <v>48</v>
      </c>
      <c r="C8" s="12"/>
      <c r="D8" s="4"/>
      <c r="E8" s="4"/>
      <c r="F8" s="4"/>
      <c r="G8" s="4"/>
      <c r="H8" s="4"/>
      <c r="I8" s="4"/>
      <c r="J8" s="4"/>
      <c r="K8" s="4"/>
      <c r="L8" s="5"/>
    </row>
    <row r="9" spans="2:24" x14ac:dyDescent="0.3">
      <c r="B9" s="3">
        <v>1950</v>
      </c>
      <c r="C9" s="23">
        <v>2379</v>
      </c>
      <c r="D9" s="23"/>
      <c r="E9" s="23"/>
      <c r="F9" s="23"/>
      <c r="G9" s="87">
        <f>E$89*C9</f>
        <v>355.9099577389556</v>
      </c>
      <c r="H9" s="86">
        <f t="shared" ref="H9:H26" si="0">G9+C9</f>
        <v>2734.9099577389557</v>
      </c>
      <c r="I9" s="86"/>
      <c r="J9" s="86"/>
      <c r="K9" s="80"/>
      <c r="L9" s="83"/>
    </row>
    <row r="10" spans="2:24" x14ac:dyDescent="0.3">
      <c r="B10" s="3">
        <v>1951</v>
      </c>
      <c r="C10" s="23">
        <v>2568</v>
      </c>
      <c r="D10" s="23"/>
      <c r="E10" s="23"/>
      <c r="F10" s="23"/>
      <c r="G10" s="87">
        <f t="shared" ref="G10:G25" si="1">E$89*C10</f>
        <v>384.18527594520299</v>
      </c>
      <c r="H10" s="86">
        <f t="shared" si="0"/>
        <v>2952.1852759452031</v>
      </c>
      <c r="I10" s="86"/>
      <c r="J10" s="86"/>
      <c r="K10" s="80"/>
      <c r="L10" s="83"/>
    </row>
    <row r="11" spans="2:24" x14ac:dyDescent="0.3">
      <c r="B11" s="3">
        <v>1952</v>
      </c>
      <c r="C11" s="23">
        <v>2554</v>
      </c>
      <c r="D11" s="23"/>
      <c r="E11" s="23"/>
      <c r="F11" s="23"/>
      <c r="G11" s="87">
        <f t="shared" si="1"/>
        <v>382.0908079299254</v>
      </c>
      <c r="H11" s="86">
        <f t="shared" si="0"/>
        <v>2936.0908079299252</v>
      </c>
      <c r="I11" s="86"/>
      <c r="J11" s="86"/>
      <c r="K11" s="80"/>
      <c r="L11" s="83"/>
    </row>
    <row r="12" spans="2:24" x14ac:dyDescent="0.3">
      <c r="B12" s="3">
        <v>1953</v>
      </c>
      <c r="C12" s="23">
        <v>2263</v>
      </c>
      <c r="D12" s="23"/>
      <c r="E12" s="23"/>
      <c r="F12" s="23"/>
      <c r="G12" s="87">
        <f t="shared" si="1"/>
        <v>338.55579418379847</v>
      </c>
      <c r="H12" s="86">
        <f t="shared" si="0"/>
        <v>2601.5557941837983</v>
      </c>
      <c r="I12" s="86"/>
      <c r="J12" s="86"/>
      <c r="K12" s="80"/>
      <c r="L12" s="83"/>
    </row>
    <row r="13" spans="2:24" x14ac:dyDescent="0.3">
      <c r="B13" s="3">
        <v>1954</v>
      </c>
      <c r="C13" s="23">
        <v>1590</v>
      </c>
      <c r="D13" s="23"/>
      <c r="E13" s="23"/>
      <c r="F13" s="23"/>
      <c r="G13" s="87">
        <f t="shared" si="1"/>
        <v>237.87172459224018</v>
      </c>
      <c r="H13" s="86">
        <f t="shared" si="0"/>
        <v>1827.8717245922403</v>
      </c>
      <c r="I13" s="86"/>
      <c r="J13" s="86"/>
      <c r="K13" s="80"/>
      <c r="L13" s="83"/>
    </row>
    <row r="14" spans="2:24" x14ac:dyDescent="0.3">
      <c r="B14" s="3">
        <v>1955</v>
      </c>
      <c r="C14" s="23">
        <v>2027</v>
      </c>
      <c r="D14" s="23"/>
      <c r="E14" s="23"/>
      <c r="F14" s="23"/>
      <c r="G14" s="87">
        <f t="shared" si="1"/>
        <v>303.2490476405477</v>
      </c>
      <c r="H14" s="86">
        <f t="shared" si="0"/>
        <v>2330.2490476405478</v>
      </c>
      <c r="I14" s="86"/>
      <c r="J14" s="86"/>
      <c r="K14" s="80"/>
      <c r="L14" s="83"/>
      <c r="P14" t="s">
        <v>112</v>
      </c>
      <c r="Q14">
        <v>2</v>
      </c>
      <c r="R14">
        <v>3</v>
      </c>
      <c r="S14">
        <v>4</v>
      </c>
      <c r="T14">
        <v>5</v>
      </c>
      <c r="U14">
        <v>6</v>
      </c>
      <c r="V14">
        <v>7</v>
      </c>
    </row>
    <row r="15" spans="2:24" x14ac:dyDescent="0.3">
      <c r="B15" s="3">
        <v>1956</v>
      </c>
      <c r="C15" s="23">
        <v>1936</v>
      </c>
      <c r="D15" s="23"/>
      <c r="E15" s="23"/>
      <c r="F15" s="23"/>
      <c r="G15" s="87">
        <f t="shared" si="1"/>
        <v>289.6350055412434</v>
      </c>
      <c r="H15" s="86">
        <f t="shared" si="0"/>
        <v>2225.6350055412436</v>
      </c>
      <c r="I15" s="86"/>
      <c r="J15" s="86"/>
      <c r="K15" s="80"/>
      <c r="L15" s="83"/>
      <c r="P15">
        <v>2009</v>
      </c>
      <c r="Q15">
        <v>23.226800000000001</v>
      </c>
      <c r="R15">
        <v>3.9754</v>
      </c>
      <c r="S15">
        <v>11.2912</v>
      </c>
      <c r="T15">
        <v>32.064700000000002</v>
      </c>
      <c r="U15">
        <v>37.7639</v>
      </c>
      <c r="V15">
        <v>74.707400000000007</v>
      </c>
      <c r="X15">
        <f>SUM(Q15:V15)</f>
        <v>183.02940000000001</v>
      </c>
    </row>
    <row r="16" spans="2:24" x14ac:dyDescent="0.3">
      <c r="B16" s="3">
        <v>1957</v>
      </c>
      <c r="C16" s="23">
        <v>1991</v>
      </c>
      <c r="D16" s="23"/>
      <c r="E16" s="23"/>
      <c r="F16" s="23"/>
      <c r="G16" s="87">
        <f t="shared" si="1"/>
        <v>297.86327274411963</v>
      </c>
      <c r="H16" s="86">
        <f t="shared" si="0"/>
        <v>2288.8632727441195</v>
      </c>
      <c r="I16" s="86"/>
      <c r="J16" s="86"/>
      <c r="K16" s="80"/>
      <c r="L16" s="83"/>
      <c r="P16">
        <v>2010</v>
      </c>
      <c r="Q16">
        <v>50.191200000000002</v>
      </c>
      <c r="R16">
        <v>124.2881</v>
      </c>
      <c r="S16">
        <v>20.9222</v>
      </c>
      <c r="T16">
        <v>10.204800000000001</v>
      </c>
      <c r="U16">
        <v>10.700900000000001</v>
      </c>
      <c r="V16">
        <v>57.531799999999997</v>
      </c>
      <c r="X16">
        <f t="shared" ref="X16:X48" si="2">SUM(Q16:V16)</f>
        <v>273.839</v>
      </c>
    </row>
    <row r="17" spans="2:24" x14ac:dyDescent="0.3">
      <c r="B17" s="3">
        <v>1958</v>
      </c>
      <c r="C17" s="23">
        <v>2678</v>
      </c>
      <c r="D17" s="23"/>
      <c r="E17" s="23"/>
      <c r="F17" s="23"/>
      <c r="G17" s="87">
        <f t="shared" si="1"/>
        <v>400.6418103509555</v>
      </c>
      <c r="H17" s="86">
        <f t="shared" si="0"/>
        <v>3078.6418103509554</v>
      </c>
      <c r="I17" s="86"/>
      <c r="J17" s="86"/>
      <c r="K17" s="80"/>
      <c r="L17" s="83"/>
      <c r="P17">
        <v>2011</v>
      </c>
      <c r="Q17">
        <v>65.682400000000001</v>
      </c>
      <c r="R17">
        <v>198.1696</v>
      </c>
      <c r="S17">
        <v>110.2714</v>
      </c>
      <c r="T17">
        <v>36.479700000000001</v>
      </c>
      <c r="U17">
        <v>53.0685</v>
      </c>
      <c r="V17">
        <v>72.1965</v>
      </c>
      <c r="X17">
        <f t="shared" si="2"/>
        <v>535.86809999999991</v>
      </c>
    </row>
    <row r="18" spans="2:24" x14ac:dyDescent="0.3">
      <c r="B18" s="3">
        <v>1959</v>
      </c>
      <c r="C18" s="23">
        <v>2333</v>
      </c>
      <c r="D18" s="23"/>
      <c r="E18" s="23"/>
      <c r="F18" s="23"/>
      <c r="G18" s="87">
        <f t="shared" si="1"/>
        <v>349.02813426018639</v>
      </c>
      <c r="H18" s="86">
        <f t="shared" si="0"/>
        <v>2682.0281342601866</v>
      </c>
      <c r="I18" s="86"/>
      <c r="J18" s="86"/>
      <c r="K18" s="80"/>
      <c r="L18" s="83"/>
      <c r="P18">
        <v>2012</v>
      </c>
      <c r="Q18">
        <v>28.333500000000001</v>
      </c>
      <c r="R18">
        <v>165.8503</v>
      </c>
      <c r="S18">
        <v>157.57259999999999</v>
      </c>
      <c r="T18">
        <v>97.502899999999997</v>
      </c>
      <c r="U18">
        <v>21.446899999999999</v>
      </c>
      <c r="V18">
        <v>85.520899999999997</v>
      </c>
      <c r="X18">
        <f t="shared" si="2"/>
        <v>556.22709999999995</v>
      </c>
    </row>
    <row r="19" spans="2:24" x14ac:dyDescent="0.3">
      <c r="B19" s="3">
        <v>1960</v>
      </c>
      <c r="C19" s="23">
        <v>2563</v>
      </c>
      <c r="D19" s="23"/>
      <c r="E19" s="23"/>
      <c r="F19" s="23"/>
      <c r="G19" s="87">
        <f t="shared" si="1"/>
        <v>383.43725165403242</v>
      </c>
      <c r="H19" s="86">
        <f t="shared" si="0"/>
        <v>2946.4372516540325</v>
      </c>
      <c r="I19" s="86"/>
      <c r="J19" s="86"/>
      <c r="K19" s="80"/>
      <c r="L19" s="83"/>
      <c r="P19">
        <v>2013</v>
      </c>
      <c r="Q19">
        <v>0.95699999999999996</v>
      </c>
      <c r="R19">
        <v>62.521299999999997</v>
      </c>
      <c r="S19">
        <v>86.499099999999999</v>
      </c>
      <c r="T19">
        <v>181.73240000000001</v>
      </c>
      <c r="U19">
        <v>76.153999999999996</v>
      </c>
      <c r="V19">
        <v>89.0334</v>
      </c>
      <c r="X19">
        <f t="shared" si="2"/>
        <v>496.8972</v>
      </c>
    </row>
    <row r="20" spans="2:24" x14ac:dyDescent="0.3">
      <c r="B20" s="3">
        <v>1961</v>
      </c>
      <c r="C20" s="23">
        <v>2093</v>
      </c>
      <c r="D20" s="23"/>
      <c r="E20" s="23"/>
      <c r="F20" s="23"/>
      <c r="G20" s="87">
        <f t="shared" si="1"/>
        <v>313.12296828399917</v>
      </c>
      <c r="H20" s="86">
        <f t="shared" si="0"/>
        <v>2406.1229682839994</v>
      </c>
      <c r="I20" s="86"/>
      <c r="J20" s="86"/>
      <c r="K20" s="80"/>
      <c r="L20" s="83"/>
      <c r="P20">
        <v>2014</v>
      </c>
      <c r="Q20">
        <v>0</v>
      </c>
      <c r="R20">
        <v>33.451799999999999</v>
      </c>
      <c r="S20">
        <v>92.088700000000003</v>
      </c>
      <c r="T20">
        <v>180.5899</v>
      </c>
      <c r="U20">
        <v>303.74149999999997</v>
      </c>
      <c r="V20">
        <v>180.8459</v>
      </c>
      <c r="X20">
        <f t="shared" si="2"/>
        <v>790.71780000000001</v>
      </c>
    </row>
    <row r="21" spans="2:24" x14ac:dyDescent="0.3">
      <c r="B21" s="3">
        <v>1962</v>
      </c>
      <c r="C21" s="23">
        <v>1419</v>
      </c>
      <c r="D21" s="23"/>
      <c r="E21" s="23"/>
      <c r="F21" s="23"/>
      <c r="G21" s="87">
        <f t="shared" si="1"/>
        <v>212.2892938342068</v>
      </c>
      <c r="H21" s="86">
        <f t="shared" si="0"/>
        <v>1631.2892938342068</v>
      </c>
      <c r="I21" s="86"/>
      <c r="J21" s="86"/>
      <c r="K21" s="80"/>
      <c r="L21" s="83"/>
      <c r="P21">
        <v>2015</v>
      </c>
      <c r="Q21">
        <v>0</v>
      </c>
      <c r="R21">
        <v>38.6599</v>
      </c>
      <c r="S21">
        <v>42.130899999999997</v>
      </c>
      <c r="T21">
        <v>85.288200000000003</v>
      </c>
      <c r="U21">
        <v>108.20480000000001</v>
      </c>
      <c r="V21">
        <v>226.13509999999999</v>
      </c>
      <c r="X21">
        <f t="shared" si="2"/>
        <v>500.41890000000001</v>
      </c>
    </row>
    <row r="22" spans="2:24" x14ac:dyDescent="0.3">
      <c r="B22" s="3">
        <v>1963</v>
      </c>
      <c r="C22" s="23">
        <v>1523</v>
      </c>
      <c r="D22" s="23"/>
      <c r="E22" s="23"/>
      <c r="F22" s="23"/>
      <c r="G22" s="87">
        <f t="shared" si="1"/>
        <v>227.84819909055457</v>
      </c>
      <c r="H22" s="86">
        <f t="shared" si="0"/>
        <v>1750.8481990905545</v>
      </c>
      <c r="I22" s="86"/>
      <c r="J22" s="86"/>
      <c r="K22" s="80"/>
      <c r="L22" s="83"/>
      <c r="P22">
        <v>2016</v>
      </c>
      <c r="Q22">
        <v>2.3380000000000001</v>
      </c>
      <c r="R22">
        <v>80.782700000000006</v>
      </c>
      <c r="S22">
        <v>27.715</v>
      </c>
      <c r="T22">
        <v>47.076500000000003</v>
      </c>
      <c r="U22">
        <v>114.9111</v>
      </c>
      <c r="V22">
        <v>160.37520000000001</v>
      </c>
      <c r="X22">
        <f t="shared" si="2"/>
        <v>433.19850000000002</v>
      </c>
    </row>
    <row r="23" spans="2:24" x14ac:dyDescent="0.3">
      <c r="B23" s="3">
        <v>1964</v>
      </c>
      <c r="C23" s="23">
        <v>1760</v>
      </c>
      <c r="D23" s="23"/>
      <c r="E23" s="23"/>
      <c r="F23" s="23"/>
      <c r="G23" s="87">
        <f t="shared" si="1"/>
        <v>263.30455049203943</v>
      </c>
      <c r="H23" s="86">
        <f t="shared" si="0"/>
        <v>2023.3045504920394</v>
      </c>
      <c r="I23" s="86"/>
      <c r="J23" s="86"/>
      <c r="K23" s="80"/>
      <c r="L23" s="83"/>
      <c r="P23">
        <v>2017</v>
      </c>
      <c r="Q23">
        <v>9.3379999999999992</v>
      </c>
      <c r="R23">
        <v>32.682000000000002</v>
      </c>
      <c r="S23">
        <v>46.808100000000003</v>
      </c>
      <c r="T23">
        <v>49.097000000000001</v>
      </c>
      <c r="U23">
        <v>83.070499999999996</v>
      </c>
      <c r="V23">
        <v>182.76439999999999</v>
      </c>
      <c r="X23">
        <f t="shared" si="2"/>
        <v>403.76</v>
      </c>
    </row>
    <row r="24" spans="2:24" x14ac:dyDescent="0.3">
      <c r="B24" s="3">
        <v>1965</v>
      </c>
      <c r="C24" s="23">
        <v>1356</v>
      </c>
      <c r="D24" s="23"/>
      <c r="E24" s="23"/>
      <c r="F24" s="23"/>
      <c r="G24" s="87">
        <f t="shared" si="1"/>
        <v>202.86418776545767</v>
      </c>
      <c r="H24" s="86">
        <f t="shared" si="0"/>
        <v>1558.8641877654577</v>
      </c>
      <c r="I24" s="86"/>
      <c r="J24" s="86"/>
      <c r="K24" s="80"/>
      <c r="L24" s="83"/>
      <c r="P24">
        <v>2018</v>
      </c>
      <c r="Q24">
        <v>6.3268000000000004</v>
      </c>
      <c r="R24">
        <v>6.4589999999999996</v>
      </c>
      <c r="S24">
        <v>29.927700000000002</v>
      </c>
      <c r="T24">
        <v>30.979199999999999</v>
      </c>
      <c r="U24">
        <v>34.078699999999998</v>
      </c>
      <c r="V24">
        <v>106.2069</v>
      </c>
      <c r="X24">
        <f t="shared" si="2"/>
        <v>213.97829999999999</v>
      </c>
    </row>
    <row r="25" spans="2:24" x14ac:dyDescent="0.3">
      <c r="B25" s="3">
        <v>1966</v>
      </c>
      <c r="C25" s="23">
        <v>1137</v>
      </c>
      <c r="D25" s="23"/>
      <c r="E25" s="23"/>
      <c r="F25" s="23"/>
      <c r="G25" s="87">
        <f t="shared" si="1"/>
        <v>170.10072381218686</v>
      </c>
      <c r="H25" s="86">
        <f t="shared" si="0"/>
        <v>1307.100723812187</v>
      </c>
      <c r="I25" s="86"/>
      <c r="J25" s="86"/>
      <c r="K25" s="80"/>
      <c r="L25" s="83"/>
      <c r="P25">
        <v>2019</v>
      </c>
      <c r="Q25">
        <v>9.2085000000000008</v>
      </c>
      <c r="R25">
        <v>45.380600000000001</v>
      </c>
      <c r="S25">
        <v>17.628299999999999</v>
      </c>
      <c r="T25">
        <v>46.961399999999998</v>
      </c>
      <c r="U25">
        <v>85.577399999999997</v>
      </c>
      <c r="V25">
        <v>184.601</v>
      </c>
      <c r="X25">
        <f t="shared" si="2"/>
        <v>389.35719999999998</v>
      </c>
    </row>
    <row r="26" spans="2:24" x14ac:dyDescent="0.3">
      <c r="B26" s="3">
        <v>1967</v>
      </c>
      <c r="C26" s="23">
        <v>1125</v>
      </c>
      <c r="D26" s="23"/>
      <c r="E26" s="23"/>
      <c r="F26" s="23"/>
      <c r="G26" s="87">
        <f>D27*E$89</f>
        <v>175.63610356684904</v>
      </c>
      <c r="H26" s="86">
        <f t="shared" si="0"/>
        <v>1300.636103566849</v>
      </c>
      <c r="I26" s="86"/>
      <c r="J26" s="86"/>
      <c r="K26" s="80"/>
      <c r="L26" s="83"/>
      <c r="P26">
        <v>2020</v>
      </c>
      <c r="Q26">
        <v>57.573599999999999</v>
      </c>
      <c r="R26">
        <v>28.251100000000001</v>
      </c>
      <c r="S26">
        <v>36.841200000000001</v>
      </c>
      <c r="T26">
        <v>29.782</v>
      </c>
      <c r="U26">
        <v>30.970099999999999</v>
      </c>
      <c r="V26">
        <v>97.866699999999994</v>
      </c>
      <c r="X26">
        <f t="shared" si="2"/>
        <v>281.28469999999999</v>
      </c>
    </row>
    <row r="27" spans="2:24" x14ac:dyDescent="0.3">
      <c r="B27" s="3">
        <v>1968</v>
      </c>
      <c r="C27" s="23">
        <v>1174</v>
      </c>
      <c r="D27" s="23">
        <v>1174</v>
      </c>
      <c r="E27" s="23"/>
      <c r="F27" s="23"/>
      <c r="G27" s="87">
        <f t="shared" ref="G27:G60" si="3">D28*E$89</f>
        <v>133.29792868659496</v>
      </c>
      <c r="H27" s="86">
        <f>G27+D27</f>
        <v>1307.297928686595</v>
      </c>
      <c r="I27" s="86"/>
      <c r="J27" s="86"/>
      <c r="K27" s="80"/>
      <c r="L27" s="83"/>
      <c r="P27">
        <v>2021</v>
      </c>
      <c r="Q27">
        <v>13.8651</v>
      </c>
      <c r="R27">
        <v>38.729799999999997</v>
      </c>
      <c r="S27">
        <v>13.7159</v>
      </c>
      <c r="T27">
        <v>44.260300000000001</v>
      </c>
      <c r="U27">
        <v>22.539300000000001</v>
      </c>
      <c r="V27">
        <v>78.474500000000006</v>
      </c>
      <c r="X27">
        <f t="shared" si="2"/>
        <v>211.5849</v>
      </c>
    </row>
    <row r="28" spans="2:24" x14ac:dyDescent="0.3">
      <c r="B28" s="3">
        <v>1969</v>
      </c>
      <c r="C28" s="23">
        <v>891</v>
      </c>
      <c r="D28" s="23">
        <v>891</v>
      </c>
      <c r="E28" s="23"/>
      <c r="F28" s="23"/>
      <c r="G28" s="87">
        <f t="shared" si="3"/>
        <v>89.314100365765654</v>
      </c>
      <c r="H28" s="86">
        <f t="shared" ref="H28:H60" si="4">G28+D28</f>
        <v>980.31410036576563</v>
      </c>
      <c r="I28" s="86"/>
      <c r="J28" s="86"/>
      <c r="K28" s="80"/>
      <c r="L28" s="83"/>
      <c r="P28">
        <v>2022</v>
      </c>
      <c r="Q28">
        <v>20.946300000000001</v>
      </c>
      <c r="R28">
        <v>90.950800000000001</v>
      </c>
      <c r="S28">
        <v>124.2102</v>
      </c>
      <c r="T28">
        <v>83.379000000000005</v>
      </c>
      <c r="U28">
        <v>79.723100000000002</v>
      </c>
      <c r="V28">
        <v>158.4057</v>
      </c>
      <c r="X28">
        <f t="shared" si="2"/>
        <v>557.61509999999998</v>
      </c>
    </row>
    <row r="29" spans="2:24" x14ac:dyDescent="0.3">
      <c r="B29" s="3">
        <v>1970</v>
      </c>
      <c r="C29" s="23">
        <v>597</v>
      </c>
      <c r="D29" s="23">
        <v>597</v>
      </c>
      <c r="E29" s="23"/>
      <c r="F29" s="23"/>
      <c r="G29" s="87">
        <f t="shared" si="3"/>
        <v>126.11689549135752</v>
      </c>
      <c r="H29" s="86">
        <f t="shared" si="4"/>
        <v>723.11689549135758</v>
      </c>
      <c r="I29" s="86"/>
      <c r="J29" s="86"/>
      <c r="K29" s="80"/>
      <c r="L29" s="83"/>
      <c r="P29">
        <v>2023</v>
      </c>
      <c r="Q29">
        <v>28.2621</v>
      </c>
      <c r="R29">
        <v>83.055499999999995</v>
      </c>
      <c r="S29">
        <v>81.816500000000005</v>
      </c>
      <c r="T29">
        <v>140.9735</v>
      </c>
      <c r="U29">
        <v>77.869799999999998</v>
      </c>
      <c r="V29">
        <v>120.056</v>
      </c>
      <c r="X29">
        <f t="shared" si="2"/>
        <v>532.03340000000003</v>
      </c>
    </row>
    <row r="30" spans="2:24" x14ac:dyDescent="0.3">
      <c r="B30" s="3">
        <v>1971</v>
      </c>
      <c r="C30" s="23">
        <v>843</v>
      </c>
      <c r="D30" s="23">
        <v>843</v>
      </c>
      <c r="E30" s="23"/>
      <c r="F30" s="23"/>
      <c r="G30" s="87">
        <f t="shared" si="3"/>
        <v>135.84121127657488</v>
      </c>
      <c r="H30" s="86">
        <f t="shared" si="4"/>
        <v>978.84121127657488</v>
      </c>
      <c r="I30" s="86"/>
      <c r="J30" s="86"/>
      <c r="K30" s="80"/>
      <c r="L30" s="83"/>
    </row>
    <row r="31" spans="2:24" x14ac:dyDescent="0.3">
      <c r="B31" s="3">
        <v>1972</v>
      </c>
      <c r="C31" s="23">
        <v>908</v>
      </c>
      <c r="D31" s="23">
        <v>908</v>
      </c>
      <c r="E31" s="23"/>
      <c r="F31" s="23"/>
      <c r="G31" s="87">
        <f t="shared" si="3"/>
        <v>223.50965820176529</v>
      </c>
      <c r="H31" s="86">
        <f t="shared" si="4"/>
        <v>1131.5096582017652</v>
      </c>
      <c r="I31" s="86"/>
      <c r="J31" s="86"/>
      <c r="K31" s="80"/>
      <c r="L31" s="83"/>
    </row>
    <row r="32" spans="2:24" x14ac:dyDescent="0.3">
      <c r="B32" s="3">
        <v>1973</v>
      </c>
      <c r="C32" s="23">
        <v>1494</v>
      </c>
      <c r="D32" s="23">
        <v>1494</v>
      </c>
      <c r="E32" s="23"/>
      <c r="F32" s="23"/>
      <c r="G32" s="87">
        <f t="shared" si="3"/>
        <v>170.25032867042097</v>
      </c>
      <c r="H32" s="86">
        <f t="shared" si="4"/>
        <v>1664.2503286704209</v>
      </c>
      <c r="I32" s="86"/>
      <c r="J32" s="86"/>
      <c r="K32" s="80"/>
      <c r="L32" s="83"/>
    </row>
    <row r="33" spans="2:24" x14ac:dyDescent="0.3">
      <c r="B33" s="3">
        <v>1974</v>
      </c>
      <c r="C33" s="23">
        <v>1138</v>
      </c>
      <c r="D33" s="23">
        <v>1138</v>
      </c>
      <c r="E33" s="23"/>
      <c r="F33" s="23"/>
      <c r="G33" s="87">
        <f t="shared" si="3"/>
        <v>275.42254400900259</v>
      </c>
      <c r="H33" s="86">
        <f t="shared" si="4"/>
        <v>1413.4225440090026</v>
      </c>
      <c r="I33" s="86"/>
      <c r="J33" s="86"/>
      <c r="K33" s="80"/>
      <c r="L33" s="83"/>
      <c r="P33" t="s">
        <v>113</v>
      </c>
      <c r="Q33">
        <v>2</v>
      </c>
      <c r="R33">
        <v>3</v>
      </c>
      <c r="S33">
        <v>4</v>
      </c>
      <c r="T33">
        <v>5</v>
      </c>
      <c r="U33">
        <v>6</v>
      </c>
    </row>
    <row r="34" spans="2:24" x14ac:dyDescent="0.3">
      <c r="B34" s="3">
        <v>1975</v>
      </c>
      <c r="C34" s="23">
        <v>1841</v>
      </c>
      <c r="D34" s="23">
        <v>1841</v>
      </c>
      <c r="E34" s="23"/>
      <c r="F34" s="23"/>
      <c r="G34" s="87">
        <f t="shared" si="3"/>
        <v>223.80886791823352</v>
      </c>
      <c r="H34" s="86">
        <f t="shared" si="4"/>
        <v>2064.8088679182333</v>
      </c>
      <c r="I34" s="86"/>
      <c r="J34" s="86"/>
      <c r="K34" s="80"/>
      <c r="L34" s="83"/>
      <c r="P34">
        <v>2009</v>
      </c>
      <c r="Q34">
        <v>105.31780000000001</v>
      </c>
      <c r="R34">
        <v>32.009799999999998</v>
      </c>
      <c r="S34">
        <v>48.685699999999997</v>
      </c>
      <c r="T34">
        <v>69.257499999999993</v>
      </c>
      <c r="U34">
        <v>129.7688</v>
      </c>
      <c r="X34">
        <f t="shared" si="2"/>
        <v>385.03960000000001</v>
      </c>
    </row>
    <row r="35" spans="2:24" x14ac:dyDescent="0.3">
      <c r="B35" s="3">
        <v>1976</v>
      </c>
      <c r="C35" s="23">
        <v>1496</v>
      </c>
      <c r="D35" s="23">
        <v>1496</v>
      </c>
      <c r="E35" s="23"/>
      <c r="F35" s="23"/>
      <c r="G35" s="87">
        <f t="shared" si="3"/>
        <v>242.06066062279535</v>
      </c>
      <c r="H35" s="86">
        <f t="shared" si="4"/>
        <v>1738.0606606227952</v>
      </c>
      <c r="I35" s="86"/>
      <c r="J35" s="86"/>
      <c r="K35" s="80"/>
      <c r="L35" s="83"/>
      <c r="P35">
        <v>2010</v>
      </c>
      <c r="Q35">
        <v>21.965199999999999</v>
      </c>
      <c r="R35">
        <v>100.48260000000001</v>
      </c>
      <c r="S35">
        <v>34.9405</v>
      </c>
      <c r="T35">
        <v>80.7791</v>
      </c>
      <c r="U35">
        <v>142.76769999999999</v>
      </c>
      <c r="X35">
        <f t="shared" si="2"/>
        <v>380.93510000000003</v>
      </c>
    </row>
    <row r="36" spans="2:24" x14ac:dyDescent="0.3">
      <c r="B36" s="3">
        <v>1977</v>
      </c>
      <c r="C36" s="23">
        <v>1618</v>
      </c>
      <c r="D36" s="23">
        <v>1618</v>
      </c>
      <c r="E36" s="23"/>
      <c r="F36" s="23"/>
      <c r="G36" s="87">
        <f t="shared" si="3"/>
        <v>248.94248410156456</v>
      </c>
      <c r="H36" s="86">
        <f t="shared" si="4"/>
        <v>1866.9424841015646</v>
      </c>
      <c r="I36" s="86"/>
      <c r="J36" s="86"/>
      <c r="K36" s="80"/>
      <c r="L36" s="83"/>
      <c r="P36">
        <v>2011</v>
      </c>
      <c r="Q36">
        <v>71.729399999999998</v>
      </c>
      <c r="R36">
        <v>167.7449</v>
      </c>
      <c r="S36">
        <v>105.6228</v>
      </c>
      <c r="T36">
        <v>44.057400000000001</v>
      </c>
      <c r="U36">
        <v>145.595</v>
      </c>
      <c r="X36">
        <f t="shared" si="2"/>
        <v>534.74950000000001</v>
      </c>
    </row>
    <row r="37" spans="2:24" x14ac:dyDescent="0.3">
      <c r="B37" s="3">
        <v>1978</v>
      </c>
      <c r="C37" s="23">
        <v>1664</v>
      </c>
      <c r="D37" s="23">
        <v>1664</v>
      </c>
      <c r="E37" s="23"/>
      <c r="F37" s="23"/>
      <c r="G37" s="87">
        <f t="shared" si="3"/>
        <v>235.17883714402615</v>
      </c>
      <c r="H37" s="86">
        <f t="shared" si="4"/>
        <v>1899.1788371440261</v>
      </c>
      <c r="I37" s="86"/>
      <c r="J37" s="86"/>
      <c r="K37" s="80"/>
      <c r="L37" s="83"/>
      <c r="P37">
        <v>2012</v>
      </c>
      <c r="Q37">
        <v>39.7776</v>
      </c>
      <c r="R37">
        <v>133.25710000000001</v>
      </c>
      <c r="S37">
        <v>188.96789999999999</v>
      </c>
      <c r="T37">
        <v>140.19759999999999</v>
      </c>
      <c r="U37">
        <v>199.83269999999999</v>
      </c>
      <c r="X37">
        <f t="shared" si="2"/>
        <v>702.03289999999993</v>
      </c>
    </row>
    <row r="38" spans="2:24" x14ac:dyDescent="0.3">
      <c r="B38" s="3">
        <v>1979</v>
      </c>
      <c r="C38" s="23">
        <v>1572</v>
      </c>
      <c r="D38" s="23">
        <v>1572</v>
      </c>
      <c r="E38" s="23"/>
      <c r="F38" s="23"/>
      <c r="G38" s="87">
        <f t="shared" si="3"/>
        <v>281.7059480548354</v>
      </c>
      <c r="H38" s="86">
        <f t="shared" si="4"/>
        <v>1853.7059480548355</v>
      </c>
      <c r="I38" s="86"/>
      <c r="J38" s="86"/>
      <c r="K38" s="80"/>
      <c r="L38" s="83"/>
      <c r="P38">
        <v>2013</v>
      </c>
      <c r="Q38">
        <v>22.054099999999998</v>
      </c>
      <c r="R38">
        <v>75.245999999999995</v>
      </c>
      <c r="S38">
        <v>112.35039999999999</v>
      </c>
      <c r="T38">
        <v>123.9131</v>
      </c>
      <c r="U38">
        <v>189.79300000000001</v>
      </c>
      <c r="X38">
        <f t="shared" si="2"/>
        <v>523.35659999999996</v>
      </c>
    </row>
    <row r="39" spans="2:24" x14ac:dyDescent="0.3">
      <c r="B39" s="3">
        <v>1980</v>
      </c>
      <c r="C39" s="23">
        <v>1883</v>
      </c>
      <c r="D39" s="23">
        <v>1883</v>
      </c>
      <c r="E39" s="23"/>
      <c r="F39" s="23"/>
      <c r="G39" s="87">
        <f t="shared" si="3"/>
        <v>289.18619096654106</v>
      </c>
      <c r="H39" s="86">
        <f t="shared" si="4"/>
        <v>2172.1861909665413</v>
      </c>
      <c r="I39" s="86"/>
      <c r="J39" s="86"/>
      <c r="K39" s="80"/>
      <c r="L39" s="83"/>
      <c r="P39">
        <v>2014</v>
      </c>
      <c r="Q39">
        <v>16.4499</v>
      </c>
      <c r="R39">
        <v>57.9968</v>
      </c>
      <c r="S39">
        <v>71.447299999999998</v>
      </c>
      <c r="T39">
        <v>112.6026</v>
      </c>
      <c r="U39">
        <v>207.12219999999999</v>
      </c>
      <c r="X39">
        <f t="shared" si="2"/>
        <v>465.61879999999996</v>
      </c>
    </row>
    <row r="40" spans="2:24" x14ac:dyDescent="0.3">
      <c r="B40" s="3">
        <v>1981</v>
      </c>
      <c r="C40" s="23">
        <v>1933</v>
      </c>
      <c r="D40" s="23">
        <v>1933</v>
      </c>
      <c r="E40" s="23"/>
      <c r="F40" s="23"/>
      <c r="G40" s="87">
        <f t="shared" si="3"/>
        <v>472.00332772862754</v>
      </c>
      <c r="H40" s="86">
        <f t="shared" si="4"/>
        <v>2405.0033277286275</v>
      </c>
      <c r="I40" s="86"/>
      <c r="J40" s="86"/>
      <c r="K40" s="80"/>
      <c r="L40" s="83"/>
      <c r="P40">
        <v>2015</v>
      </c>
      <c r="Q40">
        <v>44.0976</v>
      </c>
      <c r="R40">
        <v>103.35760000000001</v>
      </c>
      <c r="S40">
        <v>109.50230000000001</v>
      </c>
      <c r="T40">
        <v>128.02019999999999</v>
      </c>
      <c r="U40">
        <v>215.9468</v>
      </c>
      <c r="X40">
        <f t="shared" si="2"/>
        <v>600.92449999999997</v>
      </c>
    </row>
    <row r="41" spans="2:24" x14ac:dyDescent="0.3">
      <c r="B41" s="3">
        <v>1982</v>
      </c>
      <c r="C41" s="23">
        <v>3155</v>
      </c>
      <c r="D41" s="23">
        <v>3155</v>
      </c>
      <c r="E41" s="23"/>
      <c r="F41" s="23"/>
      <c r="G41" s="87">
        <f t="shared" si="3"/>
        <v>539.47511879221258</v>
      </c>
      <c r="H41" s="86">
        <f t="shared" si="4"/>
        <v>3694.4751187922125</v>
      </c>
      <c r="I41" s="86"/>
      <c r="J41" s="86"/>
      <c r="K41" s="80"/>
      <c r="L41" s="83"/>
      <c r="P41">
        <v>2016</v>
      </c>
      <c r="Q41">
        <v>26.725300000000001</v>
      </c>
      <c r="R41">
        <v>109.071</v>
      </c>
      <c r="S41">
        <v>68.1404</v>
      </c>
      <c r="T41">
        <v>109.9468</v>
      </c>
      <c r="U41">
        <v>251.31209999999999</v>
      </c>
      <c r="X41">
        <f t="shared" si="2"/>
        <v>565.19560000000001</v>
      </c>
    </row>
    <row r="42" spans="2:24" x14ac:dyDescent="0.3">
      <c r="B42" s="3">
        <v>1983</v>
      </c>
      <c r="C42" s="23">
        <v>3606</v>
      </c>
      <c r="D42" s="23">
        <v>3606</v>
      </c>
      <c r="E42" s="23"/>
      <c r="F42" s="23"/>
      <c r="G42" s="87">
        <f t="shared" si="3"/>
        <v>583.90776168774426</v>
      </c>
      <c r="H42" s="86">
        <f t="shared" si="4"/>
        <v>4189.9077616877439</v>
      </c>
      <c r="I42" s="86"/>
      <c r="J42" s="86"/>
      <c r="K42" s="80">
        <v>0.26</v>
      </c>
      <c r="L42" s="83"/>
      <c r="P42">
        <v>2017</v>
      </c>
      <c r="Q42">
        <v>16.055900000000001</v>
      </c>
      <c r="R42">
        <v>62.697000000000003</v>
      </c>
      <c r="S42">
        <v>54.291200000000003</v>
      </c>
      <c r="T42">
        <v>112.64960000000001</v>
      </c>
      <c r="U42">
        <v>267.38170000000002</v>
      </c>
      <c r="X42">
        <f t="shared" si="2"/>
        <v>513.07540000000006</v>
      </c>
    </row>
    <row r="43" spans="2:24" x14ac:dyDescent="0.3">
      <c r="B43" s="3">
        <v>1984</v>
      </c>
      <c r="C43" s="23">
        <v>3903</v>
      </c>
      <c r="D43" s="23">
        <v>3903</v>
      </c>
      <c r="E43" s="23"/>
      <c r="F43" s="23"/>
      <c r="G43" s="87">
        <f t="shared" si="3"/>
        <v>595.27773091353686</v>
      </c>
      <c r="H43" s="86">
        <f t="shared" si="4"/>
        <v>4498.2777309135372</v>
      </c>
      <c r="I43" s="86"/>
      <c r="J43" s="86"/>
      <c r="K43" s="80">
        <v>0.16</v>
      </c>
      <c r="L43" s="83"/>
      <c r="P43">
        <v>2018</v>
      </c>
      <c r="Q43">
        <v>27.1905</v>
      </c>
      <c r="R43">
        <v>76.974699999999999</v>
      </c>
      <c r="S43">
        <v>34.290900000000001</v>
      </c>
      <c r="T43">
        <v>168.94880000000001</v>
      </c>
      <c r="U43">
        <v>235.5505</v>
      </c>
      <c r="X43">
        <f t="shared" si="2"/>
        <v>542.95540000000005</v>
      </c>
    </row>
    <row r="44" spans="2:24" x14ac:dyDescent="0.3">
      <c r="B44" s="3">
        <v>1985</v>
      </c>
      <c r="C44" s="23">
        <v>3979</v>
      </c>
      <c r="D44" s="23">
        <v>3979</v>
      </c>
      <c r="E44" s="23"/>
      <c r="F44" s="23"/>
      <c r="G44" s="87">
        <f t="shared" si="3"/>
        <v>535.43578761989158</v>
      </c>
      <c r="H44" s="86">
        <f t="shared" si="4"/>
        <v>4514.4357876198919</v>
      </c>
      <c r="I44" s="86"/>
      <c r="J44" s="86"/>
      <c r="K44" s="80">
        <v>0.18</v>
      </c>
      <c r="L44" s="83"/>
      <c r="P44">
        <v>2019</v>
      </c>
      <c r="Q44">
        <v>27.989699999999999</v>
      </c>
      <c r="R44">
        <v>117.1022</v>
      </c>
      <c r="S44">
        <v>44.048900000000003</v>
      </c>
      <c r="T44">
        <v>140.37</v>
      </c>
      <c r="U44">
        <v>278.7987</v>
      </c>
      <c r="X44">
        <f t="shared" si="2"/>
        <v>608.30950000000007</v>
      </c>
    </row>
    <row r="45" spans="2:24" x14ac:dyDescent="0.3">
      <c r="B45" s="3">
        <v>1986</v>
      </c>
      <c r="C45" s="23">
        <v>3579</v>
      </c>
      <c r="D45" s="23">
        <v>3579</v>
      </c>
      <c r="E45" s="23"/>
      <c r="F45" s="23"/>
      <c r="G45" s="87">
        <f t="shared" si="3"/>
        <v>553.53797546621934</v>
      </c>
      <c r="H45" s="86">
        <f t="shared" si="4"/>
        <v>4132.537975466219</v>
      </c>
      <c r="I45" s="86"/>
      <c r="J45" s="86"/>
      <c r="K45" s="80">
        <v>0.26</v>
      </c>
      <c r="L45" s="83"/>
      <c r="P45">
        <v>2020</v>
      </c>
      <c r="Q45">
        <v>117.2837</v>
      </c>
      <c r="R45">
        <v>91.170199999999994</v>
      </c>
      <c r="S45">
        <v>104.792</v>
      </c>
      <c r="T45">
        <v>106.7029</v>
      </c>
      <c r="U45">
        <v>185.0984</v>
      </c>
      <c r="X45">
        <f t="shared" si="2"/>
        <v>605.04719999999998</v>
      </c>
    </row>
    <row r="46" spans="2:24" x14ac:dyDescent="0.3">
      <c r="B46" s="3">
        <v>1987</v>
      </c>
      <c r="C46" s="23">
        <v>3700</v>
      </c>
      <c r="D46" s="23">
        <v>3700</v>
      </c>
      <c r="E46" s="23"/>
      <c r="F46" s="23"/>
      <c r="G46" s="87">
        <f t="shared" si="3"/>
        <v>492.19998359023282</v>
      </c>
      <c r="H46" s="86">
        <f t="shared" si="4"/>
        <v>4192.1999835902325</v>
      </c>
      <c r="I46" s="86"/>
      <c r="J46" s="86"/>
      <c r="K46" s="80">
        <v>0.22</v>
      </c>
      <c r="L46" s="83"/>
      <c r="P46">
        <v>2021</v>
      </c>
      <c r="Q46">
        <v>14.8124</v>
      </c>
      <c r="R46">
        <v>139.60149999999999</v>
      </c>
      <c r="S46">
        <v>53.819299999999998</v>
      </c>
      <c r="T46">
        <v>148.14420000000001</v>
      </c>
      <c r="U46">
        <v>207.30719999999999</v>
      </c>
      <c r="X46">
        <f t="shared" si="2"/>
        <v>563.68459999999993</v>
      </c>
    </row>
    <row r="47" spans="2:24" x14ac:dyDescent="0.3">
      <c r="B47" s="3">
        <v>1988</v>
      </c>
      <c r="C47" s="23">
        <v>3290</v>
      </c>
      <c r="D47" s="23">
        <v>3290</v>
      </c>
      <c r="E47" s="23"/>
      <c r="F47" s="23"/>
      <c r="G47" s="87">
        <f t="shared" si="3"/>
        <v>574.63226047722924</v>
      </c>
      <c r="H47" s="86">
        <f t="shared" si="4"/>
        <v>3864.6322604772295</v>
      </c>
      <c r="I47" s="86"/>
      <c r="J47" s="86"/>
      <c r="K47" s="80">
        <v>0.13</v>
      </c>
      <c r="L47" s="83"/>
      <c r="P47">
        <v>2022</v>
      </c>
      <c r="Q47">
        <v>88.286500000000004</v>
      </c>
      <c r="R47">
        <v>186.34620000000001</v>
      </c>
      <c r="S47">
        <v>114.2529</v>
      </c>
      <c r="T47">
        <v>97.234899999999996</v>
      </c>
      <c r="U47">
        <v>198.89580000000001</v>
      </c>
      <c r="X47">
        <f t="shared" si="2"/>
        <v>685.0163</v>
      </c>
    </row>
    <row r="48" spans="2:24" x14ac:dyDescent="0.3">
      <c r="B48" s="3">
        <v>1989</v>
      </c>
      <c r="C48" s="23">
        <v>3841</v>
      </c>
      <c r="D48" s="23">
        <v>3841</v>
      </c>
      <c r="E48" s="23"/>
      <c r="F48" s="23"/>
      <c r="G48" s="87">
        <f t="shared" si="3"/>
        <v>577.77396250014567</v>
      </c>
      <c r="H48" s="86">
        <f t="shared" si="4"/>
        <v>4418.7739625001459</v>
      </c>
      <c r="I48" s="86"/>
      <c r="J48" s="86"/>
      <c r="K48" s="80">
        <v>0.28999999999999998</v>
      </c>
      <c r="L48" s="83"/>
      <c r="P48">
        <v>2023</v>
      </c>
      <c r="Q48">
        <v>35.070799999999998</v>
      </c>
      <c r="R48">
        <v>63.936799999999998</v>
      </c>
      <c r="S48">
        <v>95.735100000000003</v>
      </c>
      <c r="T48">
        <v>120.2878</v>
      </c>
      <c r="U48">
        <v>290.34550000000002</v>
      </c>
      <c r="X48">
        <f t="shared" si="2"/>
        <v>605.37599999999998</v>
      </c>
    </row>
    <row r="49" spans="2:12" x14ac:dyDescent="0.3">
      <c r="B49" s="3">
        <v>1990</v>
      </c>
      <c r="C49" s="23">
        <v>3862</v>
      </c>
      <c r="D49" s="23">
        <v>3862</v>
      </c>
      <c r="E49" s="23"/>
      <c r="F49" s="23"/>
      <c r="G49" s="87">
        <f t="shared" si="3"/>
        <v>544.7112888304066</v>
      </c>
      <c r="H49" s="86">
        <f t="shared" si="4"/>
        <v>4406.7112888304064</v>
      </c>
      <c r="I49" s="86"/>
      <c r="J49" s="86"/>
      <c r="K49" s="80">
        <v>0.15</v>
      </c>
      <c r="L49" s="83"/>
    </row>
    <row r="50" spans="2:12" x14ac:dyDescent="0.3">
      <c r="B50" s="3">
        <v>1991</v>
      </c>
      <c r="C50" s="23">
        <v>3641</v>
      </c>
      <c r="D50" s="23">
        <v>3641</v>
      </c>
      <c r="E50" s="23"/>
      <c r="F50" s="23"/>
      <c r="G50" s="87">
        <f t="shared" si="3"/>
        <v>473.34977145273456</v>
      </c>
      <c r="H50" s="86">
        <f t="shared" si="4"/>
        <v>4114.3497714527348</v>
      </c>
      <c r="I50" s="86"/>
      <c r="J50" s="86"/>
      <c r="K50" s="80">
        <v>0.14000000000000001</v>
      </c>
      <c r="L50" s="83">
        <v>0.25</v>
      </c>
    </row>
    <row r="51" spans="2:12" x14ac:dyDescent="0.3">
      <c r="B51" s="3">
        <v>1992</v>
      </c>
      <c r="C51" s="23">
        <v>3164</v>
      </c>
      <c r="D51" s="23">
        <v>3164</v>
      </c>
      <c r="E51" s="23"/>
      <c r="F51" s="23"/>
      <c r="G51" s="87">
        <f t="shared" si="3"/>
        <v>399.89378605978493</v>
      </c>
      <c r="H51" s="86">
        <f t="shared" si="4"/>
        <v>3563.8937860597848</v>
      </c>
      <c r="I51" s="86"/>
      <c r="J51" s="86"/>
      <c r="K51" s="80">
        <v>0.21</v>
      </c>
      <c r="L51" s="83">
        <v>0.17</v>
      </c>
    </row>
    <row r="52" spans="2:12" x14ac:dyDescent="0.3">
      <c r="B52" s="3">
        <v>1993</v>
      </c>
      <c r="C52" s="23">
        <v>2673</v>
      </c>
      <c r="D52" s="23">
        <v>2673</v>
      </c>
      <c r="E52" s="23"/>
      <c r="F52" s="23"/>
      <c r="G52" s="87">
        <f t="shared" si="3"/>
        <v>403.33469779916953</v>
      </c>
      <c r="H52" s="86">
        <f t="shared" si="4"/>
        <v>3076.3346977991696</v>
      </c>
      <c r="I52" s="86"/>
      <c r="J52" s="86"/>
      <c r="K52" s="80">
        <v>0.35</v>
      </c>
      <c r="L52" s="83">
        <v>0.15</v>
      </c>
    </row>
    <row r="53" spans="2:12" x14ac:dyDescent="0.3">
      <c r="B53" s="3">
        <v>1994</v>
      </c>
      <c r="C53" s="23">
        <v>2696</v>
      </c>
      <c r="D53" s="23">
        <v>2696</v>
      </c>
      <c r="E53" s="23"/>
      <c r="F53" s="23"/>
      <c r="G53" s="87">
        <f t="shared" si="3"/>
        <v>420.38965163785844</v>
      </c>
      <c r="H53" s="86">
        <f t="shared" si="4"/>
        <v>3116.3896516378586</v>
      </c>
      <c r="I53" s="86"/>
      <c r="J53" s="86"/>
      <c r="K53" s="80">
        <v>0.11</v>
      </c>
      <c r="L53" s="83">
        <v>0.15</v>
      </c>
    </row>
    <row r="54" spans="2:12" x14ac:dyDescent="0.3">
      <c r="B54" s="3">
        <v>1995</v>
      </c>
      <c r="C54" s="23">
        <v>2810</v>
      </c>
      <c r="D54" s="23">
        <v>2810</v>
      </c>
      <c r="E54" s="23"/>
      <c r="F54" s="23"/>
      <c r="G54" s="87">
        <f t="shared" si="3"/>
        <v>417.39755447317617</v>
      </c>
      <c r="H54" s="86">
        <f t="shared" si="4"/>
        <v>3227.3975544731761</v>
      </c>
      <c r="I54" s="86"/>
      <c r="J54" s="86"/>
      <c r="K54" s="80">
        <v>0.33</v>
      </c>
      <c r="L54" s="83">
        <v>0.17</v>
      </c>
    </row>
    <row r="55" spans="2:12" x14ac:dyDescent="0.3">
      <c r="B55" s="3">
        <v>1996</v>
      </c>
      <c r="C55" s="23">
        <v>2790</v>
      </c>
      <c r="D55" s="23">
        <v>2790</v>
      </c>
      <c r="E55" s="23"/>
      <c r="F55" s="23"/>
      <c r="G55" s="87">
        <f t="shared" si="3"/>
        <v>522.71937466999191</v>
      </c>
      <c r="H55" s="86">
        <f t="shared" si="4"/>
        <v>3312.7193746699918</v>
      </c>
      <c r="I55" s="86"/>
      <c r="J55" s="86"/>
      <c r="K55" s="80">
        <v>0.22</v>
      </c>
      <c r="L55" s="83">
        <v>0.15</v>
      </c>
    </row>
    <row r="56" spans="2:12" x14ac:dyDescent="0.3">
      <c r="B56" s="3">
        <v>1997</v>
      </c>
      <c r="C56" s="23">
        <v>3494</v>
      </c>
      <c r="D56" s="23">
        <v>3494</v>
      </c>
      <c r="E56" s="23"/>
      <c r="F56" s="23"/>
      <c r="G56" s="87">
        <f t="shared" si="3"/>
        <v>566.40399327435307</v>
      </c>
      <c r="H56" s="86">
        <f t="shared" si="4"/>
        <v>4060.4039932743531</v>
      </c>
      <c r="I56" s="86"/>
      <c r="J56" s="86"/>
      <c r="K56" s="80">
        <v>0.23</v>
      </c>
      <c r="L56" s="83">
        <v>0.22</v>
      </c>
    </row>
    <row r="57" spans="2:12" x14ac:dyDescent="0.3">
      <c r="B57" s="3">
        <v>1998</v>
      </c>
      <c r="C57" s="23">
        <v>3786</v>
      </c>
      <c r="D57" s="23">
        <v>3786</v>
      </c>
      <c r="E57" s="23"/>
      <c r="F57" s="23"/>
      <c r="G57" s="87">
        <f t="shared" si="3"/>
        <v>602.15955439230606</v>
      </c>
      <c r="H57" s="86">
        <f t="shared" si="4"/>
        <v>4388.1595543923058</v>
      </c>
      <c r="I57" s="86"/>
      <c r="J57" s="86"/>
      <c r="K57" s="80">
        <v>0.32</v>
      </c>
      <c r="L57" s="83">
        <v>0.14000000000000001</v>
      </c>
    </row>
    <row r="58" spans="2:12" x14ac:dyDescent="0.3">
      <c r="B58" s="3">
        <v>1999</v>
      </c>
      <c r="C58" s="23">
        <v>4024</v>
      </c>
      <c r="D58" s="23">
        <v>4025</v>
      </c>
      <c r="E58" s="23"/>
      <c r="F58" s="23"/>
      <c r="G58" s="87">
        <f t="shared" si="3"/>
        <v>661.55268311124905</v>
      </c>
      <c r="H58" s="86">
        <f t="shared" si="4"/>
        <v>4686.5526831112493</v>
      </c>
      <c r="I58" s="86"/>
      <c r="J58" s="86"/>
      <c r="K58" s="80">
        <v>0.27</v>
      </c>
      <c r="L58" s="83">
        <v>0.12</v>
      </c>
    </row>
    <row r="59" spans="2:12" x14ac:dyDescent="0.3">
      <c r="B59" s="3">
        <v>2000</v>
      </c>
      <c r="C59" s="23">
        <v>4422</v>
      </c>
      <c r="D59" s="23">
        <v>4422</v>
      </c>
      <c r="E59" s="23"/>
      <c r="F59" s="23"/>
      <c r="G59" s="87">
        <f t="shared" si="3"/>
        <v>629.23803373268061</v>
      </c>
      <c r="H59" s="86">
        <f t="shared" si="4"/>
        <v>5051.2380337326804</v>
      </c>
      <c r="I59" s="86"/>
      <c r="J59" s="86"/>
      <c r="K59" s="80">
        <v>0.23</v>
      </c>
      <c r="L59" s="83">
        <v>7.0000000000000007E-2</v>
      </c>
    </row>
    <row r="60" spans="2:12" x14ac:dyDescent="0.3">
      <c r="B60" s="3">
        <v>2001</v>
      </c>
      <c r="C60" s="23">
        <v>4206</v>
      </c>
      <c r="D60" s="23">
        <v>4206</v>
      </c>
      <c r="E60" s="23"/>
      <c r="F60" s="23"/>
      <c r="G60" s="87">
        <f t="shared" si="3"/>
        <v>544.56168397217243</v>
      </c>
      <c r="H60" s="86">
        <f t="shared" si="4"/>
        <v>4750.5616839721724</v>
      </c>
      <c r="I60" s="86"/>
      <c r="J60" s="86"/>
      <c r="K60" s="80">
        <v>0.18</v>
      </c>
      <c r="L60" s="83">
        <v>0.13</v>
      </c>
    </row>
    <row r="61" spans="2:12" x14ac:dyDescent="0.3">
      <c r="B61" s="3">
        <v>2002</v>
      </c>
      <c r="C61" s="23">
        <v>3640</v>
      </c>
      <c r="D61" s="23">
        <v>3640</v>
      </c>
      <c r="E61" s="23">
        <v>3813</v>
      </c>
      <c r="F61" s="23">
        <v>5341</v>
      </c>
      <c r="G61" s="84">
        <v>1529</v>
      </c>
      <c r="H61" s="86">
        <f>G61+D61</f>
        <v>5169</v>
      </c>
      <c r="I61" s="86"/>
      <c r="J61" s="86"/>
      <c r="K61" s="80">
        <v>0.21</v>
      </c>
      <c r="L61" s="83">
        <v>0.08</v>
      </c>
    </row>
    <row r="62" spans="2:12" x14ac:dyDescent="0.3">
      <c r="B62" s="3">
        <v>2003</v>
      </c>
      <c r="C62" s="23">
        <v>3281</v>
      </c>
      <c r="D62" s="23">
        <v>3281</v>
      </c>
      <c r="E62" s="23">
        <v>3308</v>
      </c>
      <c r="F62" s="23">
        <v>3657</v>
      </c>
      <c r="G62" s="84">
        <v>349</v>
      </c>
      <c r="H62" s="86">
        <f t="shared" ref="H62:H82" si="5">G62+D62</f>
        <v>3630</v>
      </c>
      <c r="I62" s="86"/>
      <c r="J62" s="86"/>
      <c r="K62" s="80">
        <v>0.16</v>
      </c>
      <c r="L62" s="83">
        <v>0.11</v>
      </c>
    </row>
    <row r="63" spans="2:12" x14ac:dyDescent="0.3">
      <c r="B63" s="3">
        <v>2004</v>
      </c>
      <c r="C63" s="23">
        <v>3029</v>
      </c>
      <c r="D63" s="23">
        <v>3030</v>
      </c>
      <c r="E63" s="23">
        <v>3059</v>
      </c>
      <c r="F63" s="23">
        <v>3428</v>
      </c>
      <c r="G63" s="84">
        <v>369</v>
      </c>
      <c r="H63" s="86">
        <f t="shared" si="5"/>
        <v>3399</v>
      </c>
      <c r="I63" s="86"/>
      <c r="J63" s="86"/>
      <c r="K63" s="80">
        <v>0.12</v>
      </c>
      <c r="L63" s="83">
        <v>0.09</v>
      </c>
    </row>
    <row r="64" spans="2:12" x14ac:dyDescent="0.3">
      <c r="B64" s="3">
        <v>2005</v>
      </c>
      <c r="C64" s="23">
        <v>2813</v>
      </c>
      <c r="D64" s="23">
        <v>2816</v>
      </c>
      <c r="E64" s="23">
        <v>2960</v>
      </c>
      <c r="F64" s="23">
        <v>3379</v>
      </c>
      <c r="G64" s="84">
        <v>419</v>
      </c>
      <c r="H64" s="86">
        <f t="shared" si="5"/>
        <v>3235</v>
      </c>
      <c r="I64" s="86"/>
      <c r="J64" s="86"/>
      <c r="K64" s="80">
        <v>0.13</v>
      </c>
      <c r="L64" s="83">
        <v>0.09</v>
      </c>
    </row>
    <row r="65" spans="2:12" x14ac:dyDescent="0.3">
      <c r="B65" s="3">
        <v>2006</v>
      </c>
      <c r="C65" s="23">
        <v>2303</v>
      </c>
      <c r="D65" s="23">
        <v>2304</v>
      </c>
      <c r="E65" s="23">
        <v>2335</v>
      </c>
      <c r="F65" s="23">
        <v>2631</v>
      </c>
      <c r="G65" s="84">
        <v>296</v>
      </c>
      <c r="H65" s="86">
        <f t="shared" si="5"/>
        <v>2600</v>
      </c>
      <c r="I65" s="86"/>
      <c r="J65" s="86"/>
      <c r="K65" s="80">
        <v>7.0000000000000007E-2</v>
      </c>
      <c r="L65" s="83">
        <v>0.1</v>
      </c>
    </row>
    <row r="66" spans="2:12" x14ac:dyDescent="0.3">
      <c r="B66" s="3">
        <v>2007</v>
      </c>
      <c r="C66" s="23">
        <v>2236</v>
      </c>
      <c r="D66" s="23">
        <v>2237</v>
      </c>
      <c r="E66" s="23">
        <v>2271</v>
      </c>
      <c r="F66" s="23">
        <v>2470</v>
      </c>
      <c r="G66" s="84">
        <v>199</v>
      </c>
      <c r="H66" s="86">
        <f t="shared" si="5"/>
        <v>2436</v>
      </c>
      <c r="I66" s="86"/>
      <c r="J66" s="86"/>
      <c r="K66" s="80">
        <v>0.1</v>
      </c>
      <c r="L66" s="83">
        <v>0.12</v>
      </c>
    </row>
    <row r="67" spans="2:12" x14ac:dyDescent="0.3">
      <c r="B67" s="3">
        <v>2008</v>
      </c>
      <c r="C67" s="23">
        <v>1953</v>
      </c>
      <c r="D67" s="23">
        <v>1953</v>
      </c>
      <c r="E67" s="23">
        <v>1999</v>
      </c>
      <c r="F67" s="23">
        <v>2317</v>
      </c>
      <c r="G67" s="84">
        <v>318</v>
      </c>
      <c r="H67" s="86">
        <f t="shared" si="5"/>
        <v>2271</v>
      </c>
      <c r="I67" s="86"/>
      <c r="J67" s="86"/>
      <c r="K67" s="80">
        <v>0.13</v>
      </c>
      <c r="L67" s="83">
        <v>0.1</v>
      </c>
    </row>
    <row r="68" spans="2:12" x14ac:dyDescent="0.3">
      <c r="B68" s="3">
        <v>2009</v>
      </c>
      <c r="C68" s="23">
        <v>1818</v>
      </c>
      <c r="D68" s="23">
        <v>1817</v>
      </c>
      <c r="E68" s="23">
        <v>1863</v>
      </c>
      <c r="F68" s="23">
        <v>2319</v>
      </c>
      <c r="G68" s="84">
        <v>455</v>
      </c>
      <c r="H68" s="86">
        <f t="shared" si="5"/>
        <v>2272</v>
      </c>
      <c r="I68" s="86">
        <v>183.02940000000001</v>
      </c>
      <c r="J68" s="86">
        <v>385.03960000000001</v>
      </c>
      <c r="K68" s="80">
        <v>5.0999999999999997E-2</v>
      </c>
      <c r="L68" s="83">
        <v>0.09</v>
      </c>
    </row>
    <row r="69" spans="2:12" x14ac:dyDescent="0.3">
      <c r="B69" s="3">
        <v>2010</v>
      </c>
      <c r="C69" s="23">
        <v>1490</v>
      </c>
      <c r="D69" s="23">
        <v>1489</v>
      </c>
      <c r="E69" s="23">
        <v>1531</v>
      </c>
      <c r="F69" s="23">
        <v>2090</v>
      </c>
      <c r="G69" s="84">
        <v>559</v>
      </c>
      <c r="H69" s="86">
        <f t="shared" si="5"/>
        <v>2048</v>
      </c>
      <c r="I69" s="86">
        <v>273.839</v>
      </c>
      <c r="J69" s="86">
        <v>380.93510000000003</v>
      </c>
      <c r="K69" s="80">
        <v>7.6999999999999999E-2</v>
      </c>
      <c r="L69" s="83">
        <v>0.11</v>
      </c>
    </row>
    <row r="70" spans="2:12" x14ac:dyDescent="0.3">
      <c r="B70" s="3">
        <v>2011</v>
      </c>
      <c r="C70" s="23">
        <v>1530</v>
      </c>
      <c r="D70" s="23">
        <v>1530</v>
      </c>
      <c r="E70" s="23">
        <v>1567</v>
      </c>
      <c r="F70" s="23">
        <v>2114</v>
      </c>
      <c r="G70" s="84">
        <v>547</v>
      </c>
      <c r="H70" s="86">
        <f t="shared" si="5"/>
        <v>2077</v>
      </c>
      <c r="I70" s="86">
        <v>535.86809999999991</v>
      </c>
      <c r="J70" s="86">
        <v>534.74950000000001</v>
      </c>
      <c r="K70" s="80">
        <v>9.4E-2</v>
      </c>
      <c r="L70" s="83">
        <v>0.14000000000000001</v>
      </c>
    </row>
    <row r="71" spans="2:12" x14ac:dyDescent="0.3">
      <c r="B71" s="3">
        <v>2012</v>
      </c>
      <c r="C71" s="23">
        <v>1895</v>
      </c>
      <c r="D71" s="23">
        <v>1896</v>
      </c>
      <c r="E71" s="23">
        <v>1952</v>
      </c>
      <c r="F71" s="23">
        <v>2507</v>
      </c>
      <c r="G71" s="84">
        <v>555</v>
      </c>
      <c r="H71" s="86">
        <f t="shared" si="5"/>
        <v>2451</v>
      </c>
      <c r="I71" s="86">
        <v>556.22709999999995</v>
      </c>
      <c r="J71" s="86">
        <v>702.03289999999993</v>
      </c>
      <c r="K71" s="80">
        <v>0.13700000000000001</v>
      </c>
      <c r="L71" s="83">
        <v>0.21</v>
      </c>
    </row>
    <row r="72" spans="2:12" x14ac:dyDescent="0.3">
      <c r="B72" s="3">
        <v>2013</v>
      </c>
      <c r="C72" s="23">
        <v>1993</v>
      </c>
      <c r="D72" s="23">
        <v>1993</v>
      </c>
      <c r="E72" s="23">
        <v>2013</v>
      </c>
      <c r="F72" s="23">
        <v>2267</v>
      </c>
      <c r="G72" s="84">
        <v>254</v>
      </c>
      <c r="H72" s="86">
        <f t="shared" si="5"/>
        <v>2247</v>
      </c>
      <c r="I72" s="86">
        <v>496.8972</v>
      </c>
      <c r="J72" s="86">
        <v>523.35659999999996</v>
      </c>
      <c r="K72" s="80">
        <v>0.151</v>
      </c>
      <c r="L72" s="83">
        <v>0.14000000000000001</v>
      </c>
    </row>
    <row r="73" spans="2:12" x14ac:dyDescent="0.3">
      <c r="B73" s="3">
        <v>2014</v>
      </c>
      <c r="C73" s="23">
        <v>2647</v>
      </c>
      <c r="D73" s="23">
        <v>2649</v>
      </c>
      <c r="E73" s="23">
        <v>2685</v>
      </c>
      <c r="F73" s="23">
        <v>2992</v>
      </c>
      <c r="G73" s="84">
        <v>307</v>
      </c>
      <c r="H73" s="86">
        <f t="shared" si="5"/>
        <v>2956</v>
      </c>
      <c r="I73" s="86">
        <v>790.71780000000001</v>
      </c>
      <c r="J73" s="86">
        <v>465.61879999999996</v>
      </c>
      <c r="K73" s="80">
        <v>0.2</v>
      </c>
      <c r="L73" s="83">
        <v>0.13</v>
      </c>
    </row>
    <row r="74" spans="2:12" x14ac:dyDescent="0.3">
      <c r="B74" s="3">
        <v>2015</v>
      </c>
      <c r="C74" s="23">
        <v>2238</v>
      </c>
      <c r="D74" s="23">
        <v>2196</v>
      </c>
      <c r="E74" s="23">
        <v>2240</v>
      </c>
      <c r="F74" s="23">
        <v>2690</v>
      </c>
      <c r="G74" s="84">
        <v>449</v>
      </c>
      <c r="H74" s="86">
        <f t="shared" si="5"/>
        <v>2645</v>
      </c>
      <c r="I74" s="86">
        <v>500.41890000000001</v>
      </c>
      <c r="J74" s="86">
        <v>600.92449999999997</v>
      </c>
      <c r="K74" s="80">
        <v>0.156</v>
      </c>
      <c r="L74" s="83">
        <v>0.19</v>
      </c>
    </row>
    <row r="75" spans="2:12" x14ac:dyDescent="0.3">
      <c r="B75" s="3">
        <v>2016</v>
      </c>
      <c r="C75" s="23">
        <v>2738</v>
      </c>
      <c r="D75" s="23">
        <v>2685</v>
      </c>
      <c r="E75" s="23">
        <v>2744</v>
      </c>
      <c r="F75" s="23">
        <v>3135</v>
      </c>
      <c r="G75" s="84">
        <v>390</v>
      </c>
      <c r="H75" s="86">
        <f t="shared" si="5"/>
        <v>3075</v>
      </c>
      <c r="I75" s="86">
        <v>433.19850000000002</v>
      </c>
      <c r="J75" s="86">
        <v>565.19560000000001</v>
      </c>
      <c r="K75" s="80">
        <v>0.14399999999999999</v>
      </c>
      <c r="L75" s="83">
        <v>0.18</v>
      </c>
    </row>
    <row r="76" spans="2:12" x14ac:dyDescent="0.3">
      <c r="B76" s="3">
        <v>2017</v>
      </c>
      <c r="C76" s="23">
        <v>2855</v>
      </c>
      <c r="D76" s="23">
        <v>2865</v>
      </c>
      <c r="E76" s="23">
        <v>2850</v>
      </c>
      <c r="F76" s="23">
        <v>3086</v>
      </c>
      <c r="G76" s="84">
        <v>236</v>
      </c>
      <c r="H76" s="86">
        <f t="shared" si="5"/>
        <v>3101</v>
      </c>
      <c r="I76" s="86">
        <v>403.76</v>
      </c>
      <c r="J76" s="86">
        <v>513.07540000000006</v>
      </c>
      <c r="K76" s="80">
        <v>0.16800000000000001</v>
      </c>
      <c r="L76" s="83">
        <v>0.13</v>
      </c>
    </row>
    <row r="77" spans="2:12" x14ac:dyDescent="0.3">
      <c r="B77" s="3">
        <v>2018</v>
      </c>
      <c r="C77" s="23">
        <v>3001</v>
      </c>
      <c r="D77" s="23">
        <v>3006</v>
      </c>
      <c r="E77" s="23">
        <v>3010</v>
      </c>
      <c r="F77" s="23">
        <v>3209</v>
      </c>
      <c r="G77" s="84">
        <v>199</v>
      </c>
      <c r="H77" s="86">
        <f t="shared" si="5"/>
        <v>3205</v>
      </c>
      <c r="I77" s="86">
        <v>213.97829999999999</v>
      </c>
      <c r="J77" s="86">
        <v>542.95540000000005</v>
      </c>
      <c r="K77" s="80">
        <v>8.6999999999999994E-2</v>
      </c>
      <c r="L77" s="83">
        <v>0.15</v>
      </c>
    </row>
    <row r="78" spans="2:12" x14ac:dyDescent="0.3">
      <c r="B78" s="3">
        <v>2019</v>
      </c>
      <c r="C78" s="23"/>
      <c r="D78" s="23">
        <v>2567</v>
      </c>
      <c r="E78" s="23">
        <v>2580</v>
      </c>
      <c r="F78" s="23">
        <v>2797</v>
      </c>
      <c r="G78" s="84">
        <v>216</v>
      </c>
      <c r="H78" s="86">
        <f t="shared" si="5"/>
        <v>2783</v>
      </c>
      <c r="I78" s="86">
        <v>389.35719999999998</v>
      </c>
      <c r="J78" s="86">
        <v>608.30950000000007</v>
      </c>
      <c r="K78" s="80"/>
      <c r="L78" s="83"/>
    </row>
    <row r="79" spans="2:12" x14ac:dyDescent="0.3">
      <c r="B79" s="3">
        <v>2020</v>
      </c>
      <c r="C79" s="23"/>
      <c r="D79" s="23">
        <v>1933</v>
      </c>
      <c r="E79" s="23">
        <v>1937</v>
      </c>
      <c r="F79" s="23">
        <v>2135</v>
      </c>
      <c r="G79" s="84">
        <v>198</v>
      </c>
      <c r="H79" s="86">
        <f t="shared" si="5"/>
        <v>2131</v>
      </c>
      <c r="I79" s="86">
        <v>281.28469999999999</v>
      </c>
      <c r="J79" s="86">
        <v>605.04719999999998</v>
      </c>
      <c r="K79" s="80"/>
      <c r="L79" s="83"/>
    </row>
    <row r="80" spans="2:12" x14ac:dyDescent="0.3">
      <c r="B80" s="3">
        <v>2021</v>
      </c>
      <c r="C80" s="23"/>
      <c r="D80" s="23">
        <v>1786</v>
      </c>
      <c r="E80" s="23">
        <v>1827</v>
      </c>
      <c r="F80" s="23">
        <v>2105</v>
      </c>
      <c r="G80" s="84">
        <v>279</v>
      </c>
      <c r="H80" s="86">
        <f t="shared" si="5"/>
        <v>2065</v>
      </c>
      <c r="I80" s="86">
        <v>211.5849</v>
      </c>
      <c r="J80" s="86">
        <v>563.68459999999993</v>
      </c>
      <c r="K80" s="80"/>
      <c r="L80" s="83"/>
    </row>
    <row r="81" spans="2:12" x14ac:dyDescent="0.3">
      <c r="B81" s="3">
        <v>2022</v>
      </c>
      <c r="C81" s="23"/>
      <c r="D81" s="23">
        <v>1590</v>
      </c>
      <c r="E81" s="23">
        <v>1593</v>
      </c>
      <c r="F81" s="23">
        <v>1793</v>
      </c>
      <c r="G81" s="84">
        <v>200</v>
      </c>
      <c r="H81" s="86">
        <f t="shared" si="5"/>
        <v>1790</v>
      </c>
      <c r="I81" s="86">
        <v>557.61509999999998</v>
      </c>
      <c r="J81" s="86">
        <v>685.0163</v>
      </c>
      <c r="K81" s="80"/>
      <c r="L81" s="83"/>
    </row>
    <row r="82" spans="2:12" x14ac:dyDescent="0.3">
      <c r="B82" s="3">
        <v>2023</v>
      </c>
      <c r="C82" s="23"/>
      <c r="D82" s="23">
        <v>1463</v>
      </c>
      <c r="E82" s="23">
        <v>1463</v>
      </c>
      <c r="F82" s="23">
        <v>1635</v>
      </c>
      <c r="G82" s="84">
        <v>172</v>
      </c>
      <c r="H82" s="86">
        <f t="shared" si="5"/>
        <v>1635</v>
      </c>
      <c r="I82" s="86">
        <v>532.03340000000003</v>
      </c>
      <c r="J82" s="86">
        <v>605.37599999999998</v>
      </c>
      <c r="K82" s="80"/>
      <c r="L82" s="83"/>
    </row>
    <row r="83" spans="2:12" x14ac:dyDescent="0.3">
      <c r="B83" s="8" t="s">
        <v>106</v>
      </c>
      <c r="C83" s="56"/>
      <c r="D83" s="56"/>
      <c r="E83" s="7"/>
      <c r="F83" s="7"/>
      <c r="G83" s="7"/>
      <c r="H83" s="7"/>
      <c r="I83" s="7"/>
      <c r="J83" s="7"/>
      <c r="K83" s="7"/>
      <c r="L83" s="82"/>
    </row>
    <row r="84" spans="2:12" x14ac:dyDescent="0.3">
      <c r="B84" s="8" t="s">
        <v>110</v>
      </c>
      <c r="C84" s="8"/>
      <c r="D84" s="8"/>
      <c r="E84" s="9"/>
      <c r="F84" s="9"/>
      <c r="G84" s="9"/>
      <c r="H84" s="9"/>
      <c r="I84" s="9"/>
      <c r="J84" s="9"/>
      <c r="K84" s="9"/>
      <c r="L84" s="10"/>
    </row>
    <row r="86" spans="2:12" x14ac:dyDescent="0.3">
      <c r="K86" t="s">
        <v>111</v>
      </c>
    </row>
    <row r="89" spans="2:12" x14ac:dyDescent="0.3">
      <c r="D89">
        <f>G61/D61</f>
        <v>0.42005494505494506</v>
      </c>
      <c r="E89">
        <f>GEOMEAN(D89:D110)</f>
        <v>0.14960485823411332</v>
      </c>
    </row>
    <row r="90" spans="2:12" x14ac:dyDescent="0.3">
      <c r="D90">
        <f t="shared" ref="D90:D110" si="6">G62/D62</f>
        <v>0.1063700091435538</v>
      </c>
    </row>
    <row r="91" spans="2:12" x14ac:dyDescent="0.3">
      <c r="D91">
        <f t="shared" si="6"/>
        <v>0.12178217821782178</v>
      </c>
    </row>
    <row r="92" spans="2:12" x14ac:dyDescent="0.3">
      <c r="D92">
        <f t="shared" si="6"/>
        <v>0.14879261363636365</v>
      </c>
    </row>
    <row r="93" spans="2:12" x14ac:dyDescent="0.3">
      <c r="D93">
        <f t="shared" si="6"/>
        <v>0.12847222222222221</v>
      </c>
    </row>
    <row r="94" spans="2:12" x14ac:dyDescent="0.3">
      <c r="D94">
        <f t="shared" si="6"/>
        <v>8.8958426464014306E-2</v>
      </c>
    </row>
    <row r="95" spans="2:12" x14ac:dyDescent="0.3">
      <c r="D95">
        <f t="shared" si="6"/>
        <v>0.16282642089093702</v>
      </c>
    </row>
    <row r="96" spans="2:12" x14ac:dyDescent="0.3">
      <c r="D96">
        <f t="shared" si="6"/>
        <v>0.25041276829939463</v>
      </c>
    </row>
    <row r="97" spans="4:4" x14ac:dyDescent="0.3">
      <c r="D97">
        <f t="shared" si="6"/>
        <v>0.37541974479516454</v>
      </c>
    </row>
    <row r="98" spans="4:4" x14ac:dyDescent="0.3">
      <c r="D98">
        <f t="shared" si="6"/>
        <v>0.35751633986928105</v>
      </c>
    </row>
    <row r="99" spans="4:4" x14ac:dyDescent="0.3">
      <c r="D99">
        <f t="shared" si="6"/>
        <v>0.29272151898734178</v>
      </c>
    </row>
    <row r="100" spans="4:4" x14ac:dyDescent="0.3">
      <c r="D100">
        <f t="shared" si="6"/>
        <v>0.12744606121424987</v>
      </c>
    </row>
    <row r="101" spans="4:4" x14ac:dyDescent="0.3">
      <c r="D101">
        <f t="shared" si="6"/>
        <v>0.11589278973197432</v>
      </c>
    </row>
    <row r="102" spans="4:4" x14ac:dyDescent="0.3">
      <c r="D102">
        <f t="shared" si="6"/>
        <v>0.20446265938069216</v>
      </c>
    </row>
    <row r="103" spans="4:4" x14ac:dyDescent="0.3">
      <c r="D103">
        <f t="shared" si="6"/>
        <v>0.14525139664804471</v>
      </c>
    </row>
    <row r="104" spans="4:4" x14ac:dyDescent="0.3">
      <c r="D104">
        <f t="shared" si="6"/>
        <v>8.2373472949389182E-2</v>
      </c>
    </row>
    <row r="105" spans="4:4" x14ac:dyDescent="0.3">
      <c r="D105">
        <f t="shared" si="6"/>
        <v>6.6200931470392549E-2</v>
      </c>
    </row>
    <row r="106" spans="4:4" x14ac:dyDescent="0.3">
      <c r="D106">
        <f t="shared" si="6"/>
        <v>8.4144916244643556E-2</v>
      </c>
    </row>
    <row r="107" spans="4:4" x14ac:dyDescent="0.3">
      <c r="D107">
        <f t="shared" si="6"/>
        <v>0.1024314536989136</v>
      </c>
    </row>
    <row r="108" spans="4:4" x14ac:dyDescent="0.3">
      <c r="D108">
        <f t="shared" si="6"/>
        <v>0.15621500559910415</v>
      </c>
    </row>
    <row r="109" spans="4:4" x14ac:dyDescent="0.3">
      <c r="D109">
        <f>G81/D81</f>
        <v>0.12578616352201258</v>
      </c>
    </row>
    <row r="110" spans="4:4" x14ac:dyDescent="0.3">
      <c r="D110">
        <f t="shared" si="6"/>
        <v>0.11756664388243336</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FB05-CC5E-4434-BD00-4E039A0B58CF}">
  <dimension ref="G3:BP105"/>
  <sheetViews>
    <sheetView showGridLines="0" topLeftCell="J48" zoomScale="70" zoomScaleNormal="70" workbookViewId="0">
      <selection activeCell="W61" sqref="W61"/>
    </sheetView>
  </sheetViews>
  <sheetFormatPr defaultRowHeight="14.4" x14ac:dyDescent="0.3"/>
  <cols>
    <col min="19" max="19" width="9.109375" customWidth="1"/>
    <col min="20" max="30" width="12.88671875" customWidth="1"/>
    <col min="31" max="31" width="16" customWidth="1"/>
    <col min="33" max="33" width="12.5546875" bestFit="1" customWidth="1"/>
  </cols>
  <sheetData>
    <row r="3" spans="19:68" x14ac:dyDescent="0.3">
      <c r="S3" s="48" t="s">
        <v>53</v>
      </c>
      <c r="T3" s="13" t="s">
        <v>62</v>
      </c>
      <c r="U3" s="13"/>
      <c r="V3" s="13"/>
      <c r="W3" s="13"/>
      <c r="X3" s="13"/>
      <c r="Y3" s="13"/>
      <c r="Z3" s="13"/>
      <c r="AA3" s="13"/>
      <c r="AB3" s="13"/>
      <c r="AC3" s="13"/>
      <c r="AD3" s="14"/>
    </row>
    <row r="4" spans="19:68" ht="43.2" x14ac:dyDescent="0.3">
      <c r="S4" s="45" t="s">
        <v>50</v>
      </c>
      <c r="T4" s="18" t="s">
        <v>31</v>
      </c>
      <c r="U4" s="18" t="s">
        <v>90</v>
      </c>
      <c r="V4" s="18" t="s">
        <v>118</v>
      </c>
      <c r="W4" s="18" t="s">
        <v>108</v>
      </c>
      <c r="X4" s="18" t="s">
        <v>33</v>
      </c>
      <c r="Y4" s="18" t="s">
        <v>120</v>
      </c>
      <c r="Z4" s="18" t="s">
        <v>121</v>
      </c>
      <c r="AA4" s="28" t="s">
        <v>119</v>
      </c>
      <c r="AB4" s="25" t="s">
        <v>61</v>
      </c>
      <c r="AC4" s="25" t="s">
        <v>39</v>
      </c>
      <c r="AD4" s="27" t="s">
        <v>40</v>
      </c>
      <c r="AI4" t="s">
        <v>78</v>
      </c>
    </row>
    <row r="5" spans="19:68" s="22" customFormat="1" ht="28.8" x14ac:dyDescent="0.3">
      <c r="S5" s="45" t="s">
        <v>51</v>
      </c>
      <c r="T5" s="24" t="s">
        <v>24</v>
      </c>
      <c r="U5" s="24" t="s">
        <v>24</v>
      </c>
      <c r="V5" s="24" t="s">
        <v>24</v>
      </c>
      <c r="W5" s="28" t="s">
        <v>54</v>
      </c>
      <c r="X5" s="28" t="s">
        <v>54</v>
      </c>
      <c r="Y5" s="18" t="s">
        <v>54</v>
      </c>
      <c r="Z5" s="18" t="s">
        <v>54</v>
      </c>
      <c r="AA5" s="18" t="s">
        <v>54</v>
      </c>
      <c r="AB5" s="18" t="s">
        <v>54</v>
      </c>
      <c r="AC5" s="18"/>
      <c r="AD5" s="53" t="s">
        <v>54</v>
      </c>
      <c r="AH5"/>
      <c r="AI5" t="s">
        <v>69</v>
      </c>
      <c r="AJ5" t="s">
        <v>70</v>
      </c>
      <c r="AK5" t="s">
        <v>71</v>
      </c>
      <c r="AL5" t="s">
        <v>72</v>
      </c>
      <c r="AM5" t="s">
        <v>73</v>
      </c>
      <c r="AN5"/>
      <c r="AO5"/>
      <c r="AP5"/>
      <c r="AQ5"/>
      <c r="AR5"/>
      <c r="AS5"/>
      <c r="AT5"/>
      <c r="AU5"/>
      <c r="AV5"/>
      <c r="AW5"/>
      <c r="AX5"/>
      <c r="AY5"/>
      <c r="AZ5"/>
      <c r="BA5"/>
      <c r="BB5"/>
      <c r="BC5"/>
      <c r="BD5"/>
      <c r="BE5"/>
      <c r="BF5"/>
      <c r="BG5"/>
      <c r="BH5"/>
      <c r="BI5"/>
      <c r="BJ5"/>
      <c r="BK5"/>
      <c r="BL5"/>
      <c r="BM5"/>
      <c r="BN5"/>
      <c r="BO5"/>
      <c r="BP5"/>
    </row>
    <row r="6" spans="19:68" ht="28.8" x14ac:dyDescent="0.3">
      <c r="S6" s="46" t="s">
        <v>52</v>
      </c>
      <c r="T6" s="54" t="s">
        <v>26</v>
      </c>
      <c r="U6" s="18" t="s">
        <v>84</v>
      </c>
      <c r="V6" s="18" t="s">
        <v>84</v>
      </c>
      <c r="W6" s="18" t="s">
        <v>84</v>
      </c>
      <c r="X6" s="18"/>
      <c r="Y6" s="18"/>
      <c r="Z6" s="18"/>
      <c r="AA6" s="18" t="s">
        <v>84</v>
      </c>
      <c r="AB6" s="18" t="s">
        <v>29</v>
      </c>
      <c r="AC6" s="18" t="s">
        <v>30</v>
      </c>
      <c r="AD6" s="53" t="s">
        <v>30</v>
      </c>
      <c r="AI6" t="s">
        <v>74</v>
      </c>
    </row>
    <row r="7" spans="19:68" x14ac:dyDescent="0.3">
      <c r="S7" s="47" t="s">
        <v>56</v>
      </c>
      <c r="T7" s="35" t="s">
        <v>45</v>
      </c>
      <c r="U7" s="35" t="s">
        <v>45</v>
      </c>
      <c r="V7" s="35" t="s">
        <v>45</v>
      </c>
      <c r="W7" s="35" t="s">
        <v>45</v>
      </c>
      <c r="X7" s="35" t="s">
        <v>45</v>
      </c>
      <c r="Y7" s="35"/>
      <c r="Z7" s="35"/>
      <c r="AA7" s="35" t="s">
        <v>45</v>
      </c>
      <c r="AB7" s="35" t="s">
        <v>47</v>
      </c>
      <c r="AC7" s="35" t="s">
        <v>47</v>
      </c>
      <c r="AD7" s="37" t="s">
        <v>47</v>
      </c>
      <c r="AJ7" t="s">
        <v>75</v>
      </c>
    </row>
    <row r="8" spans="19:68" x14ac:dyDescent="0.3">
      <c r="S8" s="2" t="s">
        <v>48</v>
      </c>
      <c r="T8" s="12"/>
      <c r="U8" s="4"/>
      <c r="V8" s="4"/>
      <c r="W8" s="4"/>
      <c r="X8" s="4"/>
      <c r="Y8" s="4"/>
      <c r="Z8" s="4"/>
      <c r="AA8" s="4"/>
      <c r="AB8" s="4"/>
      <c r="AC8" s="4"/>
      <c r="AD8" s="5"/>
      <c r="BH8" s="67"/>
    </row>
    <row r="9" spans="19:68" x14ac:dyDescent="0.3">
      <c r="S9" s="3">
        <v>1950</v>
      </c>
      <c r="T9" s="29">
        <v>4269</v>
      </c>
      <c r="U9" s="29">
        <v>4269</v>
      </c>
      <c r="V9" s="29"/>
      <c r="W9" s="88">
        <f>J$80*U9</f>
        <v>1016.631946954719</v>
      </c>
      <c r="X9" s="89">
        <f>W9+U9</f>
        <v>5285.6319469547188</v>
      </c>
      <c r="Y9" s="29"/>
      <c r="Z9" s="29"/>
      <c r="AA9" s="29"/>
      <c r="AB9" s="29"/>
      <c r="AC9" s="29"/>
      <c r="AD9" s="31"/>
      <c r="BH9" s="67"/>
    </row>
    <row r="10" spans="19:68" x14ac:dyDescent="0.3">
      <c r="S10" s="3">
        <v>1951</v>
      </c>
      <c r="T10" s="29">
        <v>5272</v>
      </c>
      <c r="U10" s="29">
        <v>5272</v>
      </c>
      <c r="V10" s="29"/>
      <c r="W10" s="88">
        <f>J$80*U10</f>
        <v>1255.489253770269</v>
      </c>
      <c r="X10" s="89">
        <f t="shared" ref="X10:X60" si="0">W10+U10</f>
        <v>6527.489253770269</v>
      </c>
      <c r="Y10" s="29"/>
      <c r="Z10" s="29"/>
      <c r="AA10" s="29"/>
      <c r="AB10" s="29"/>
      <c r="AC10" s="29"/>
      <c r="AD10" s="31"/>
      <c r="AJ10">
        <v>2</v>
      </c>
      <c r="AK10">
        <v>3</v>
      </c>
      <c r="AL10">
        <v>4</v>
      </c>
      <c r="AM10">
        <v>5</v>
      </c>
      <c r="AU10">
        <v>2</v>
      </c>
      <c r="AV10">
        <v>3</v>
      </c>
      <c r="AW10">
        <v>4</v>
      </c>
      <c r="AX10">
        <v>5</v>
      </c>
      <c r="BH10" s="67"/>
    </row>
    <row r="11" spans="19:68" x14ac:dyDescent="0.3">
      <c r="S11" s="3">
        <v>1952</v>
      </c>
      <c r="T11" s="29">
        <v>5463</v>
      </c>
      <c r="U11" s="29">
        <v>5463</v>
      </c>
      <c r="V11" s="29"/>
      <c r="W11" s="88">
        <f t="shared" ref="W11:W60" si="1">J$80*U11</f>
        <v>1300.9745435028412</v>
      </c>
      <c r="X11" s="89">
        <f t="shared" si="0"/>
        <v>6763.9745435028417</v>
      </c>
      <c r="Y11" s="29"/>
      <c r="Z11" s="29"/>
      <c r="AA11" s="29"/>
      <c r="AB11" s="29"/>
      <c r="AC11" s="29"/>
      <c r="AD11" s="31"/>
      <c r="AH11">
        <v>2007</v>
      </c>
      <c r="AJ11">
        <v>160.54560000000001</v>
      </c>
      <c r="AK11">
        <v>618.6413</v>
      </c>
      <c r="AL11">
        <v>505.0247</v>
      </c>
      <c r="AM11">
        <v>1118.2655999999999</v>
      </c>
      <c r="AU11">
        <v>7.0400000000000004E-2</v>
      </c>
      <c r="AV11">
        <v>0.12130000000000001</v>
      </c>
      <c r="AW11">
        <v>0.2233</v>
      </c>
      <c r="AX11">
        <v>0.33310000000000001</v>
      </c>
      <c r="BD11">
        <f>AJ11*AU11</f>
        <v>11.30241024</v>
      </c>
      <c r="BE11">
        <f t="shared" ref="BE11:BG22" si="2">AK11*AV11</f>
        <v>75.04118969000001</v>
      </c>
      <c r="BF11">
        <f t="shared" si="2"/>
        <v>112.77201551</v>
      </c>
      <c r="BG11">
        <f t="shared" si="2"/>
        <v>372.49427135999997</v>
      </c>
      <c r="BH11" s="67"/>
      <c r="BN11">
        <v>2007</v>
      </c>
      <c r="BO11">
        <f>SUM(BD11:BG11)</f>
        <v>571.60988679999991</v>
      </c>
    </row>
    <row r="12" spans="19:68" x14ac:dyDescent="0.3">
      <c r="S12" s="3">
        <v>1953</v>
      </c>
      <c r="T12" s="29">
        <v>5958</v>
      </c>
      <c r="U12" s="29">
        <v>5958</v>
      </c>
      <c r="V12" s="29"/>
      <c r="W12" s="88">
        <f t="shared" si="1"/>
        <v>1418.8552682024399</v>
      </c>
      <c r="X12" s="89">
        <f t="shared" si="0"/>
        <v>7376.8552682024401</v>
      </c>
      <c r="Y12" s="29"/>
      <c r="Z12" s="29"/>
      <c r="AA12" s="29"/>
      <c r="AB12" s="29"/>
      <c r="AC12" s="29"/>
      <c r="AD12" s="31"/>
      <c r="AH12">
        <v>2008</v>
      </c>
      <c r="AJ12">
        <v>387.0301</v>
      </c>
      <c r="AK12">
        <v>584.88509999999997</v>
      </c>
      <c r="AL12">
        <v>289.10340000000002</v>
      </c>
      <c r="AM12">
        <v>311.1755</v>
      </c>
      <c r="AU12">
        <v>7.17E-2</v>
      </c>
      <c r="AV12">
        <v>0.1246</v>
      </c>
      <c r="AW12">
        <v>0.22389999999999999</v>
      </c>
      <c r="AX12">
        <v>0.32640000000000002</v>
      </c>
      <c r="BD12">
        <f t="shared" ref="BD12:BD22" si="3">AJ12*AU12</f>
        <v>27.750058169999999</v>
      </c>
      <c r="BE12">
        <f t="shared" si="2"/>
        <v>72.876683459999995</v>
      </c>
      <c r="BF12">
        <f t="shared" si="2"/>
        <v>64.730251260000003</v>
      </c>
      <c r="BG12">
        <f t="shared" si="2"/>
        <v>101.5676832</v>
      </c>
      <c r="BH12" s="67"/>
      <c r="BN12">
        <v>2008</v>
      </c>
      <c r="BO12">
        <f t="shared" ref="BO12:BO22" si="4">SUM(BD12:BG12)</f>
        <v>266.92467609000005</v>
      </c>
    </row>
    <row r="13" spans="19:68" x14ac:dyDescent="0.3">
      <c r="S13" s="3">
        <v>1954</v>
      </c>
      <c r="T13" s="29">
        <v>4634</v>
      </c>
      <c r="U13" s="29">
        <v>4634</v>
      </c>
      <c r="V13" s="29"/>
      <c r="W13" s="88">
        <f t="shared" si="1"/>
        <v>1103.5540974907865</v>
      </c>
      <c r="X13" s="89">
        <f t="shared" si="0"/>
        <v>5737.5540974907863</v>
      </c>
      <c r="Y13" s="29"/>
      <c r="Z13" s="29"/>
      <c r="AA13" s="29"/>
      <c r="AB13" s="29"/>
      <c r="AC13" s="29"/>
      <c r="AD13" s="31"/>
      <c r="AH13">
        <v>2009</v>
      </c>
      <c r="AJ13">
        <v>363.08069999999998</v>
      </c>
      <c r="AK13">
        <v>283.34219999999999</v>
      </c>
      <c r="AL13">
        <v>297.53050000000002</v>
      </c>
      <c r="AM13">
        <v>134.74359999999999</v>
      </c>
      <c r="AU13">
        <v>7.1999999999999995E-2</v>
      </c>
      <c r="AV13">
        <v>0.12640000000000001</v>
      </c>
      <c r="AW13">
        <v>0.223</v>
      </c>
      <c r="AX13">
        <v>0.31879999999999997</v>
      </c>
      <c r="BD13">
        <f t="shared" si="3"/>
        <v>26.141810399999997</v>
      </c>
      <c r="BE13">
        <f t="shared" si="2"/>
        <v>35.814454080000004</v>
      </c>
      <c r="BF13">
        <f t="shared" si="2"/>
        <v>66.34930150000001</v>
      </c>
      <c r="BG13">
        <f t="shared" si="2"/>
        <v>42.956259679999995</v>
      </c>
      <c r="BH13" s="67"/>
      <c r="BN13">
        <v>2009</v>
      </c>
      <c r="BO13">
        <f t="shared" si="4"/>
        <v>171.26182566</v>
      </c>
    </row>
    <row r="14" spans="19:68" x14ac:dyDescent="0.3">
      <c r="S14" s="3">
        <v>1955</v>
      </c>
      <c r="T14" s="29">
        <v>4079</v>
      </c>
      <c r="U14" s="29">
        <v>4079</v>
      </c>
      <c r="V14" s="29"/>
      <c r="W14" s="88">
        <f t="shared" si="1"/>
        <v>971.38480010032765</v>
      </c>
      <c r="X14" s="89">
        <f t="shared" si="0"/>
        <v>5050.384800100328</v>
      </c>
      <c r="Y14" s="29"/>
      <c r="Z14" s="29"/>
      <c r="AA14" s="29"/>
      <c r="AB14" s="29"/>
      <c r="AC14" s="29"/>
      <c r="AD14" s="31"/>
      <c r="AH14">
        <v>2010</v>
      </c>
      <c r="AJ14">
        <v>567.96169999999995</v>
      </c>
      <c r="AK14">
        <v>913.4325</v>
      </c>
      <c r="AL14">
        <v>1167.0012999999999</v>
      </c>
      <c r="AM14">
        <v>299.16410000000002</v>
      </c>
      <c r="AU14">
        <v>7.1099999999999997E-2</v>
      </c>
      <c r="AV14">
        <v>0.1265</v>
      </c>
      <c r="AW14">
        <v>0.22059999999999999</v>
      </c>
      <c r="AX14">
        <v>0.30990000000000001</v>
      </c>
      <c r="BD14">
        <f t="shared" si="3"/>
        <v>40.382076869999992</v>
      </c>
      <c r="BE14">
        <f t="shared" si="2"/>
        <v>115.54921125</v>
      </c>
      <c r="BF14">
        <f t="shared" si="2"/>
        <v>257.44048677999996</v>
      </c>
      <c r="BG14">
        <f t="shared" si="2"/>
        <v>92.710954590000014</v>
      </c>
      <c r="BH14" s="67"/>
      <c r="BN14">
        <v>2010</v>
      </c>
      <c r="BO14">
        <f t="shared" si="4"/>
        <v>506.08272948999996</v>
      </c>
    </row>
    <row r="15" spans="19:68" x14ac:dyDescent="0.3">
      <c r="S15" s="3">
        <v>1956</v>
      </c>
      <c r="T15" s="29">
        <v>3594</v>
      </c>
      <c r="U15" s="29">
        <v>3594</v>
      </c>
      <c r="V15" s="29"/>
      <c r="W15" s="88">
        <f t="shared" si="1"/>
        <v>855.88550418253919</v>
      </c>
      <c r="X15" s="89">
        <f t="shared" si="0"/>
        <v>4449.8855041825391</v>
      </c>
      <c r="Y15" s="29"/>
      <c r="Z15" s="29"/>
      <c r="AA15" s="29"/>
      <c r="AB15" s="29"/>
      <c r="AC15" s="29"/>
      <c r="AD15" s="31"/>
      <c r="AH15">
        <v>2011</v>
      </c>
      <c r="AJ15">
        <v>542.85630000000003</v>
      </c>
      <c r="AK15">
        <v>1240.4366</v>
      </c>
      <c r="AL15">
        <v>710.52120000000002</v>
      </c>
      <c r="AM15">
        <v>646.76089999999999</v>
      </c>
      <c r="AU15">
        <v>6.93E-2</v>
      </c>
      <c r="AV15">
        <v>0.125</v>
      </c>
      <c r="AW15">
        <v>0.2167</v>
      </c>
      <c r="AX15">
        <v>0.3</v>
      </c>
      <c r="BD15">
        <f t="shared" si="3"/>
        <v>37.619941590000003</v>
      </c>
      <c r="BE15">
        <f t="shared" si="2"/>
        <v>155.054575</v>
      </c>
      <c r="BF15">
        <f t="shared" si="2"/>
        <v>153.96994404</v>
      </c>
      <c r="BG15">
        <f t="shared" si="2"/>
        <v>194.02826999999999</v>
      </c>
      <c r="BH15" s="67"/>
      <c r="BN15">
        <v>2011</v>
      </c>
      <c r="BO15">
        <f t="shared" si="4"/>
        <v>540.67273063000005</v>
      </c>
    </row>
    <row r="16" spans="19:68" x14ac:dyDescent="0.3">
      <c r="S16" s="3">
        <v>1957</v>
      </c>
      <c r="T16" s="29">
        <v>3599</v>
      </c>
      <c r="U16" s="29">
        <v>3599</v>
      </c>
      <c r="V16" s="29"/>
      <c r="W16" s="88">
        <f t="shared" si="1"/>
        <v>857.07621857344429</v>
      </c>
      <c r="X16" s="89">
        <f t="shared" si="0"/>
        <v>4456.0762185734438</v>
      </c>
      <c r="Y16" s="29"/>
      <c r="Z16" s="29"/>
      <c r="AA16" s="29"/>
      <c r="AB16" s="29"/>
      <c r="AC16" s="29"/>
      <c r="AD16" s="31"/>
      <c r="AH16">
        <v>2012</v>
      </c>
      <c r="AJ16">
        <v>1971.2933</v>
      </c>
      <c r="AK16">
        <v>2403.4591999999998</v>
      </c>
      <c r="AL16">
        <v>790.55949999999996</v>
      </c>
      <c r="AM16">
        <v>378.08229999999998</v>
      </c>
      <c r="AU16">
        <v>6.54E-2</v>
      </c>
      <c r="AV16">
        <v>0.1207</v>
      </c>
      <c r="AW16">
        <v>0.20910000000000001</v>
      </c>
      <c r="AX16">
        <v>0.28710000000000002</v>
      </c>
      <c r="BD16">
        <f t="shared" si="3"/>
        <v>128.92258182</v>
      </c>
      <c r="BE16">
        <f t="shared" si="2"/>
        <v>290.09752543999997</v>
      </c>
      <c r="BF16">
        <f t="shared" si="2"/>
        <v>165.30599144999999</v>
      </c>
      <c r="BG16">
        <f t="shared" si="2"/>
        <v>108.54742833</v>
      </c>
      <c r="BH16" s="67"/>
      <c r="BN16">
        <v>2012</v>
      </c>
      <c r="BO16">
        <f t="shared" si="4"/>
        <v>692.87352704</v>
      </c>
    </row>
    <row r="17" spans="19:67" x14ac:dyDescent="0.3">
      <c r="S17" s="3">
        <v>1958</v>
      </c>
      <c r="T17" s="29">
        <v>3280</v>
      </c>
      <c r="U17" s="29">
        <v>3280</v>
      </c>
      <c r="V17" s="29"/>
      <c r="W17" s="88">
        <f t="shared" si="1"/>
        <v>781.10864043370304</v>
      </c>
      <c r="X17" s="89">
        <f t="shared" si="0"/>
        <v>4061.1086404337029</v>
      </c>
      <c r="Y17" s="29"/>
      <c r="Z17" s="29"/>
      <c r="AA17" s="29"/>
      <c r="AB17" s="29"/>
      <c r="AC17" s="29"/>
      <c r="AD17" s="31"/>
      <c r="AH17">
        <v>2013</v>
      </c>
      <c r="AJ17">
        <v>628.06169999999997</v>
      </c>
      <c r="AK17">
        <v>923.15300000000002</v>
      </c>
      <c r="AL17">
        <v>1081.4305999999999</v>
      </c>
      <c r="AM17">
        <v>445.62029999999999</v>
      </c>
      <c r="AU17">
        <v>6.1600000000000002E-2</v>
      </c>
      <c r="AV17">
        <v>0.11550000000000001</v>
      </c>
      <c r="AW17">
        <v>0.19850000000000001</v>
      </c>
      <c r="AX17">
        <v>0.27389999999999998</v>
      </c>
      <c r="BD17">
        <f t="shared" si="3"/>
        <v>38.688600719999997</v>
      </c>
      <c r="BE17">
        <f t="shared" si="2"/>
        <v>106.6241715</v>
      </c>
      <c r="BF17">
        <f t="shared" si="2"/>
        <v>214.66397409999999</v>
      </c>
      <c r="BG17">
        <f t="shared" si="2"/>
        <v>122.05540016999998</v>
      </c>
      <c r="BH17" s="67"/>
      <c r="BN17">
        <v>2013</v>
      </c>
      <c r="BO17">
        <f t="shared" si="4"/>
        <v>482.03214648999995</v>
      </c>
    </row>
    <row r="18" spans="19:67" x14ac:dyDescent="0.3">
      <c r="S18" s="3">
        <v>1959</v>
      </c>
      <c r="T18" s="29">
        <v>3859</v>
      </c>
      <c r="U18" s="29">
        <v>3859</v>
      </c>
      <c r="V18" s="29"/>
      <c r="W18" s="88">
        <f t="shared" si="1"/>
        <v>918.99336690050609</v>
      </c>
      <c r="X18" s="89">
        <f t="shared" si="0"/>
        <v>4777.9933669005059</v>
      </c>
      <c r="Y18" s="29"/>
      <c r="Z18" s="29"/>
      <c r="AA18" s="29"/>
      <c r="AB18" s="29"/>
      <c r="AC18" s="29"/>
      <c r="AD18" s="31"/>
      <c r="AH18">
        <v>2014</v>
      </c>
      <c r="AJ18">
        <v>742.91010000000006</v>
      </c>
      <c r="AK18">
        <v>1536.6337000000001</v>
      </c>
      <c r="AL18">
        <v>1050.7809</v>
      </c>
      <c r="AM18">
        <v>244.79900000000001</v>
      </c>
      <c r="AU18">
        <v>5.7700000000000001E-2</v>
      </c>
      <c r="AV18">
        <v>0.1095</v>
      </c>
      <c r="AW18">
        <v>0.18970000000000001</v>
      </c>
      <c r="AX18">
        <v>0.26079999999999998</v>
      </c>
      <c r="BD18">
        <f t="shared" si="3"/>
        <v>42.865912770000001</v>
      </c>
      <c r="BE18">
        <f t="shared" si="2"/>
        <v>168.26139015000001</v>
      </c>
      <c r="BF18">
        <f t="shared" si="2"/>
        <v>199.33313673000001</v>
      </c>
      <c r="BG18">
        <f t="shared" si="2"/>
        <v>63.843579199999994</v>
      </c>
      <c r="BH18" s="67"/>
      <c r="BN18">
        <v>2014</v>
      </c>
      <c r="BO18">
        <f t="shared" si="4"/>
        <v>474.30401885000003</v>
      </c>
    </row>
    <row r="19" spans="19:67" x14ac:dyDescent="0.3">
      <c r="S19" s="3">
        <v>1960</v>
      </c>
      <c r="T19" s="29">
        <v>4254</v>
      </c>
      <c r="U19" s="29">
        <v>4254</v>
      </c>
      <c r="V19" s="29"/>
      <c r="W19" s="88">
        <f t="shared" si="1"/>
        <v>1013.0598037820039</v>
      </c>
      <c r="X19" s="89">
        <f t="shared" si="0"/>
        <v>5267.0598037820037</v>
      </c>
      <c r="Y19" s="29"/>
      <c r="Z19" s="29"/>
      <c r="AA19" s="29"/>
      <c r="AB19" s="29"/>
      <c r="AC19" s="29"/>
      <c r="AD19" s="31"/>
      <c r="AH19">
        <v>2015</v>
      </c>
      <c r="AJ19">
        <v>436.25450000000001</v>
      </c>
      <c r="AK19">
        <v>2022.5165999999999</v>
      </c>
      <c r="AL19">
        <v>1302.4075</v>
      </c>
      <c r="AM19">
        <v>411.9572</v>
      </c>
      <c r="AU19">
        <v>5.4600000000000003E-2</v>
      </c>
      <c r="AV19">
        <v>0.1055</v>
      </c>
      <c r="AW19">
        <v>0.18029999999999999</v>
      </c>
      <c r="AX19">
        <v>0.25</v>
      </c>
      <c r="BD19">
        <f t="shared" si="3"/>
        <v>23.819495700000001</v>
      </c>
      <c r="BE19">
        <f t="shared" si="2"/>
        <v>213.3755013</v>
      </c>
      <c r="BF19">
        <f t="shared" si="2"/>
        <v>234.82407225</v>
      </c>
      <c r="BG19">
        <f t="shared" si="2"/>
        <v>102.9893</v>
      </c>
      <c r="BH19" s="67"/>
      <c r="BN19">
        <v>2015</v>
      </c>
      <c r="BO19">
        <f t="shared" si="4"/>
        <v>575.00836924999999</v>
      </c>
    </row>
    <row r="20" spans="19:67" x14ac:dyDescent="0.3">
      <c r="S20" s="3">
        <v>1961</v>
      </c>
      <c r="T20" s="29">
        <v>5169</v>
      </c>
      <c r="U20" s="29">
        <v>5169</v>
      </c>
      <c r="V20" s="29"/>
      <c r="W20" s="88">
        <f t="shared" si="1"/>
        <v>1230.9605373176253</v>
      </c>
      <c r="X20" s="89">
        <f t="shared" si="0"/>
        <v>6399.9605373176255</v>
      </c>
      <c r="Y20" s="29"/>
      <c r="Z20" s="29"/>
      <c r="AA20" s="29"/>
      <c r="AB20" s="29"/>
      <c r="AC20" s="29"/>
      <c r="AD20" s="31"/>
      <c r="AH20">
        <v>2016</v>
      </c>
      <c r="AJ20">
        <v>1031.7206000000001</v>
      </c>
      <c r="AK20">
        <v>1955.1829</v>
      </c>
      <c r="AL20">
        <v>1132.6726000000001</v>
      </c>
      <c r="AM20">
        <v>476.96109999999999</v>
      </c>
      <c r="AU20">
        <v>5.1799999999999999E-2</v>
      </c>
      <c r="AV20">
        <v>0.10199999999999999</v>
      </c>
      <c r="AW20">
        <v>0.17249999999999999</v>
      </c>
      <c r="AX20">
        <v>0.245</v>
      </c>
      <c r="BD20">
        <f t="shared" si="3"/>
        <v>53.443127080000004</v>
      </c>
      <c r="BE20">
        <f t="shared" si="2"/>
        <v>199.4286558</v>
      </c>
      <c r="BF20">
        <f t="shared" si="2"/>
        <v>195.38602349999999</v>
      </c>
      <c r="BG20">
        <f t="shared" si="2"/>
        <v>116.8554695</v>
      </c>
      <c r="BH20" s="67"/>
      <c r="BN20">
        <v>2016</v>
      </c>
      <c r="BO20">
        <f t="shared" si="4"/>
        <v>565.11327588000006</v>
      </c>
    </row>
    <row r="21" spans="19:67" x14ac:dyDescent="0.3">
      <c r="S21" s="3">
        <v>1962</v>
      </c>
      <c r="T21" s="29">
        <v>4824</v>
      </c>
      <c r="U21" s="29">
        <v>4824</v>
      </c>
      <c r="V21" s="29"/>
      <c r="W21" s="88">
        <f t="shared" si="1"/>
        <v>1148.8012443451778</v>
      </c>
      <c r="X21" s="89">
        <f t="shared" si="0"/>
        <v>5972.801244345178</v>
      </c>
      <c r="Y21" s="29"/>
      <c r="Z21" s="29"/>
      <c r="AA21" s="29"/>
      <c r="AB21" s="29"/>
      <c r="AC21" s="29"/>
      <c r="AD21" s="31"/>
      <c r="AH21">
        <v>2017</v>
      </c>
      <c r="AJ21">
        <v>692.63810000000001</v>
      </c>
      <c r="AK21">
        <v>1196.9050999999999</v>
      </c>
      <c r="AL21">
        <v>1231.7793999999999</v>
      </c>
      <c r="AM21">
        <v>464.51229999999998</v>
      </c>
      <c r="AU21">
        <v>4.9700000000000001E-2</v>
      </c>
      <c r="AV21">
        <v>9.9199999999999997E-2</v>
      </c>
      <c r="AW21">
        <v>0.16520000000000001</v>
      </c>
      <c r="AX21">
        <v>0.24299999999999999</v>
      </c>
      <c r="BD21">
        <f t="shared" si="3"/>
        <v>34.424113570000003</v>
      </c>
      <c r="BE21">
        <f t="shared" si="2"/>
        <v>118.73298591999999</v>
      </c>
      <c r="BF21">
        <f t="shared" si="2"/>
        <v>203.48995687999999</v>
      </c>
      <c r="BG21">
        <f t="shared" si="2"/>
        <v>112.8764889</v>
      </c>
      <c r="BH21" s="67"/>
      <c r="BN21">
        <v>2017</v>
      </c>
      <c r="BO21">
        <f t="shared" si="4"/>
        <v>469.52354527</v>
      </c>
    </row>
    <row r="22" spans="19:67" x14ac:dyDescent="0.3">
      <c r="S22" s="3">
        <v>1963</v>
      </c>
      <c r="T22" s="29">
        <v>3956</v>
      </c>
      <c r="U22" s="29">
        <v>3956</v>
      </c>
      <c r="V22" s="29"/>
      <c r="W22" s="88">
        <f t="shared" si="1"/>
        <v>942.09322608406376</v>
      </c>
      <c r="X22" s="89">
        <f t="shared" si="0"/>
        <v>4898.0932260840636</v>
      </c>
      <c r="Y22" s="29"/>
      <c r="Z22" s="29"/>
      <c r="AA22" s="29"/>
      <c r="AB22" s="29"/>
      <c r="AC22" s="29"/>
      <c r="AD22" s="31"/>
      <c r="AH22">
        <v>2018</v>
      </c>
      <c r="AJ22">
        <v>497.96730000000002</v>
      </c>
      <c r="AK22">
        <v>881.50360000000001</v>
      </c>
      <c r="AL22">
        <v>360.43150000000003</v>
      </c>
      <c r="AM22">
        <v>356.41879999999998</v>
      </c>
      <c r="AU22">
        <v>4.7899999999999998E-2</v>
      </c>
      <c r="AV22">
        <v>9.69E-2</v>
      </c>
      <c r="AW22">
        <v>0.15859999999999999</v>
      </c>
      <c r="AX22">
        <v>0.24440000000000001</v>
      </c>
      <c r="BD22">
        <f t="shared" si="3"/>
        <v>23.852633669999999</v>
      </c>
      <c r="BE22">
        <f t="shared" si="2"/>
        <v>85.41769884</v>
      </c>
      <c r="BF22">
        <f t="shared" si="2"/>
        <v>57.164435900000001</v>
      </c>
      <c r="BG22">
        <f t="shared" si="2"/>
        <v>87.108754719999993</v>
      </c>
      <c r="BN22">
        <v>2018</v>
      </c>
      <c r="BO22">
        <f t="shared" si="4"/>
        <v>253.54352312999998</v>
      </c>
    </row>
    <row r="23" spans="19:67" x14ac:dyDescent="0.3">
      <c r="S23" s="3">
        <v>1964</v>
      </c>
      <c r="T23" s="29">
        <v>4332</v>
      </c>
      <c r="U23" s="29">
        <v>4332</v>
      </c>
      <c r="V23" s="29"/>
      <c r="W23" s="88">
        <f t="shared" si="1"/>
        <v>1031.6349482801224</v>
      </c>
      <c r="X23" s="89">
        <f t="shared" si="0"/>
        <v>5363.6349482801224</v>
      </c>
      <c r="Y23" s="29"/>
      <c r="Z23" s="29"/>
      <c r="AA23" s="29"/>
      <c r="AB23" s="29"/>
      <c r="AC23" s="29"/>
      <c r="AD23" s="31"/>
    </row>
    <row r="24" spans="19:67" x14ac:dyDescent="0.3">
      <c r="S24" s="3">
        <v>1965</v>
      </c>
      <c r="T24" s="29">
        <v>5218</v>
      </c>
      <c r="U24" s="29">
        <v>5218</v>
      </c>
      <c r="V24" s="29"/>
      <c r="W24" s="88">
        <f t="shared" si="1"/>
        <v>1242.6295383484946</v>
      </c>
      <c r="X24" s="89">
        <f t="shared" si="0"/>
        <v>6460.6295383484949</v>
      </c>
      <c r="Y24" s="29"/>
      <c r="Z24" s="29"/>
      <c r="AA24" s="29"/>
      <c r="AB24" s="29"/>
      <c r="AC24" s="29"/>
      <c r="AD24" s="31"/>
      <c r="AI24" t="s">
        <v>69</v>
      </c>
      <c r="AJ24" t="s">
        <v>70</v>
      </c>
      <c r="AK24" t="s">
        <v>76</v>
      </c>
      <c r="AL24" t="s">
        <v>77</v>
      </c>
      <c r="AM24" t="s">
        <v>73</v>
      </c>
    </row>
    <row r="25" spans="19:67" x14ac:dyDescent="0.3">
      <c r="S25" s="3">
        <v>1966</v>
      </c>
      <c r="T25" s="29">
        <v>5775</v>
      </c>
      <c r="U25" s="29">
        <v>5775</v>
      </c>
      <c r="V25" s="29"/>
      <c r="W25" s="88">
        <f t="shared" si="1"/>
        <v>1375.2751214953155</v>
      </c>
      <c r="X25" s="89">
        <f t="shared" si="0"/>
        <v>7150.275121495315</v>
      </c>
      <c r="Y25" s="29"/>
      <c r="Z25" s="29"/>
      <c r="AA25" s="29"/>
      <c r="AB25" s="29"/>
      <c r="AC25" s="29">
        <v>0.32700000000000001</v>
      </c>
      <c r="AD25" s="31"/>
      <c r="AI25">
        <v>2005</v>
      </c>
    </row>
    <row r="26" spans="19:67" x14ac:dyDescent="0.3">
      <c r="S26" s="3">
        <v>1967</v>
      </c>
      <c r="T26" s="29">
        <v>6710</v>
      </c>
      <c r="U26" s="29">
        <v>6710</v>
      </c>
      <c r="V26" s="29"/>
      <c r="W26" s="88">
        <f t="shared" si="1"/>
        <v>1597.938712594557</v>
      </c>
      <c r="X26" s="89">
        <f t="shared" si="0"/>
        <v>8307.9387125945577</v>
      </c>
      <c r="Y26" s="29"/>
      <c r="Z26" s="29"/>
      <c r="AA26" s="29"/>
      <c r="AB26" s="29"/>
      <c r="AC26" s="29">
        <v>0.25900000000000001</v>
      </c>
      <c r="AD26" s="31"/>
      <c r="AI26">
        <v>1</v>
      </c>
      <c r="AV26">
        <v>3</v>
      </c>
    </row>
    <row r="27" spans="19:67" x14ac:dyDescent="0.3">
      <c r="S27" s="3">
        <v>1968</v>
      </c>
      <c r="T27" s="29">
        <v>6792</v>
      </c>
      <c r="U27" s="29">
        <v>6792</v>
      </c>
      <c r="V27" s="29"/>
      <c r="W27" s="88">
        <f t="shared" si="1"/>
        <v>1617.4664286053996</v>
      </c>
      <c r="X27" s="89">
        <f t="shared" si="0"/>
        <v>8409.4664286053994</v>
      </c>
      <c r="Y27" s="29"/>
      <c r="Z27" s="29"/>
      <c r="AA27" s="29"/>
      <c r="AB27" s="29">
        <v>1.0680000000000001</v>
      </c>
      <c r="AC27" s="29">
        <v>0.45300000000000001</v>
      </c>
      <c r="AD27" s="31"/>
      <c r="AJ27">
        <v>1</v>
      </c>
      <c r="AK27">
        <v>2</v>
      </c>
      <c r="AL27">
        <v>3</v>
      </c>
      <c r="AM27">
        <v>4</v>
      </c>
      <c r="AN27">
        <v>5</v>
      </c>
      <c r="AO27">
        <v>6</v>
      </c>
      <c r="AP27">
        <v>7</v>
      </c>
      <c r="AQ27">
        <v>8</v>
      </c>
      <c r="AR27">
        <v>9</v>
      </c>
      <c r="AT27">
        <v>1</v>
      </c>
      <c r="AU27">
        <v>2</v>
      </c>
      <c r="AV27">
        <v>3</v>
      </c>
      <c r="AW27">
        <v>4</v>
      </c>
      <c r="AX27">
        <v>5</v>
      </c>
      <c r="AY27">
        <v>6</v>
      </c>
      <c r="AZ27">
        <v>7</v>
      </c>
      <c r="BA27">
        <v>8</v>
      </c>
      <c r="BB27">
        <v>9</v>
      </c>
    </row>
    <row r="28" spans="19:67" x14ac:dyDescent="0.3">
      <c r="S28" s="3">
        <v>1969</v>
      </c>
      <c r="T28" s="29">
        <v>5000</v>
      </c>
      <c r="U28" s="29">
        <v>5000</v>
      </c>
      <c r="V28" s="29"/>
      <c r="W28" s="88">
        <f t="shared" si="1"/>
        <v>1190.7143909050351</v>
      </c>
      <c r="X28" s="89">
        <f t="shared" si="0"/>
        <v>6190.7143909050355</v>
      </c>
      <c r="Y28" s="29"/>
      <c r="Z28" s="29"/>
      <c r="AA28" s="29"/>
      <c r="AB28" s="29">
        <v>1.4870000000000001</v>
      </c>
      <c r="AC28" s="29">
        <v>0.66400000000000003</v>
      </c>
      <c r="AD28" s="31"/>
      <c r="AH28">
        <v>2005</v>
      </c>
      <c r="AJ28">
        <v>237.541</v>
      </c>
      <c r="AK28">
        <v>1789.8859</v>
      </c>
      <c r="AL28">
        <v>2110.9366</v>
      </c>
      <c r="AM28">
        <v>1833.1059</v>
      </c>
      <c r="AN28">
        <v>952.94860000000006</v>
      </c>
      <c r="AO28">
        <v>1377.4245000000001</v>
      </c>
      <c r="AP28">
        <v>561.23680000000002</v>
      </c>
      <c r="AQ28">
        <v>386.02330000000001</v>
      </c>
      <c r="AR28">
        <v>591.69219999999996</v>
      </c>
      <c r="AT28">
        <v>5.5800000000000002E-2</v>
      </c>
      <c r="AU28">
        <v>6.3700000000000007E-2</v>
      </c>
      <c r="AV28">
        <v>0.10920000000000001</v>
      </c>
      <c r="AW28">
        <v>0.21779999999999999</v>
      </c>
      <c r="AX28">
        <v>0.3448</v>
      </c>
      <c r="AY28">
        <v>0.38700000000000001</v>
      </c>
      <c r="AZ28">
        <v>0.43790000000000001</v>
      </c>
      <c r="BA28">
        <v>0.26989999999999997</v>
      </c>
      <c r="BB28">
        <v>0.29880000000000001</v>
      </c>
      <c r="BD28">
        <f>AJ28*AT28</f>
        <v>13.254787800000001</v>
      </c>
      <c r="BE28">
        <f t="shared" ref="BE28:BL41" si="5">AK28*AU28</f>
        <v>114.01573183000001</v>
      </c>
      <c r="BF28">
        <f t="shared" si="5"/>
        <v>230.51427672</v>
      </c>
      <c r="BG28">
        <f t="shared" si="5"/>
        <v>399.25046501999998</v>
      </c>
      <c r="BH28">
        <f t="shared" si="5"/>
        <v>328.57667728000001</v>
      </c>
      <c r="BI28">
        <f t="shared" si="5"/>
        <v>533.06328150000002</v>
      </c>
      <c r="BJ28">
        <f t="shared" si="5"/>
        <v>245.76559472000002</v>
      </c>
      <c r="BK28">
        <f t="shared" si="5"/>
        <v>104.18768866999999</v>
      </c>
      <c r="BL28">
        <f t="shared" si="5"/>
        <v>176.79762936</v>
      </c>
      <c r="BN28">
        <v>2005</v>
      </c>
      <c r="BO28">
        <f>SUM(BD28:BL28)</f>
        <v>2145.4261329000001</v>
      </c>
    </row>
    <row r="29" spans="19:67" x14ac:dyDescent="0.3">
      <c r="S29" s="3">
        <v>1970</v>
      </c>
      <c r="T29" s="29">
        <v>3859</v>
      </c>
      <c r="U29" s="29">
        <v>3859</v>
      </c>
      <c r="V29" s="29"/>
      <c r="W29" s="88">
        <f t="shared" si="1"/>
        <v>918.99336690050609</v>
      </c>
      <c r="X29" s="89">
        <f t="shared" si="0"/>
        <v>4777.9933669005059</v>
      </c>
      <c r="Y29" s="29"/>
      <c r="Z29" s="29"/>
      <c r="AA29" s="29"/>
      <c r="AB29" s="29">
        <v>0.93500000000000005</v>
      </c>
      <c r="AC29" s="29">
        <v>0.44</v>
      </c>
      <c r="AD29" s="31"/>
      <c r="AH29">
        <v>2006</v>
      </c>
      <c r="AJ29">
        <v>154.32069999999999</v>
      </c>
      <c r="AK29">
        <v>1187.6709000000001</v>
      </c>
      <c r="AL29">
        <v>2037.3429000000001</v>
      </c>
      <c r="AM29">
        <v>1720.883</v>
      </c>
      <c r="AN29">
        <v>1704.7102</v>
      </c>
      <c r="AO29">
        <v>910.00580000000002</v>
      </c>
      <c r="AP29">
        <v>1327.0791999999999</v>
      </c>
      <c r="AQ29">
        <v>478.07850000000002</v>
      </c>
      <c r="AR29">
        <v>222.33330000000001</v>
      </c>
      <c r="AT29">
        <v>5.3400000000000003E-2</v>
      </c>
      <c r="AU29">
        <v>6.7599999999999993E-2</v>
      </c>
      <c r="AV29">
        <v>0.11609999999999999</v>
      </c>
      <c r="AW29">
        <v>0.2213</v>
      </c>
      <c r="AX29">
        <v>0.33929999999999999</v>
      </c>
      <c r="AY29">
        <v>0.36840000000000001</v>
      </c>
      <c r="AZ29">
        <v>0.41310000000000002</v>
      </c>
      <c r="BA29">
        <v>0.26910000000000001</v>
      </c>
      <c r="BB29">
        <v>0.2828</v>
      </c>
      <c r="BD29">
        <f t="shared" ref="BD29:BD41" si="6">AJ29*AT29</f>
        <v>8.2407253800000007</v>
      </c>
      <c r="BE29">
        <f t="shared" si="5"/>
        <v>80.286552839999999</v>
      </c>
      <c r="BF29">
        <f t="shared" si="5"/>
        <v>236.53551069</v>
      </c>
      <c r="BG29">
        <f t="shared" si="5"/>
        <v>380.83140789999999</v>
      </c>
      <c r="BH29">
        <f t="shared" si="5"/>
        <v>578.40817085999993</v>
      </c>
      <c r="BI29">
        <f t="shared" si="5"/>
        <v>335.24613672000004</v>
      </c>
      <c r="BJ29">
        <f t="shared" si="5"/>
        <v>548.21641751999994</v>
      </c>
      <c r="BK29">
        <f t="shared" si="5"/>
        <v>128.65092435</v>
      </c>
      <c r="BL29">
        <f t="shared" si="5"/>
        <v>62.875857240000002</v>
      </c>
      <c r="BN29">
        <v>2006</v>
      </c>
      <c r="BO29">
        <f t="shared" ref="BO29:BO41" si="7">SUM(BD29:BL29)</f>
        <v>2359.2917035</v>
      </c>
    </row>
    <row r="30" spans="19:67" x14ac:dyDescent="0.3">
      <c r="S30" s="3">
        <v>1971</v>
      </c>
      <c r="T30" s="29">
        <v>4497</v>
      </c>
      <c r="U30" s="29">
        <v>4497</v>
      </c>
      <c r="V30" s="29"/>
      <c r="W30" s="88">
        <f t="shared" si="1"/>
        <v>1070.9285231799886</v>
      </c>
      <c r="X30" s="89">
        <f t="shared" si="0"/>
        <v>5567.9285231799886</v>
      </c>
      <c r="Y30" s="29"/>
      <c r="Z30" s="29"/>
      <c r="AA30" s="29"/>
      <c r="AB30" s="29">
        <v>8.3000000000000004E-2</v>
      </c>
      <c r="AC30" s="29">
        <v>7.1999999999999995E-2</v>
      </c>
      <c r="AD30" s="31"/>
      <c r="AH30">
        <v>2007</v>
      </c>
      <c r="AJ30">
        <v>829.49839999999995</v>
      </c>
      <c r="AK30">
        <v>1708.6705999999999</v>
      </c>
      <c r="AL30">
        <v>2454.4052000000001</v>
      </c>
      <c r="AM30">
        <v>2071.0713000000001</v>
      </c>
      <c r="AN30">
        <v>1732.2116000000001</v>
      </c>
      <c r="AO30">
        <v>1764.5582999999999</v>
      </c>
      <c r="AP30">
        <v>744.17909999999995</v>
      </c>
      <c r="AQ30">
        <v>940.42989999999998</v>
      </c>
      <c r="AR30">
        <v>415.66340000000002</v>
      </c>
      <c r="AT30">
        <v>5.0700000000000002E-2</v>
      </c>
      <c r="AU30">
        <v>7.0400000000000004E-2</v>
      </c>
      <c r="AV30">
        <v>0.12130000000000001</v>
      </c>
      <c r="AW30">
        <v>0.2233</v>
      </c>
      <c r="AX30">
        <v>0.33310000000000001</v>
      </c>
      <c r="AY30">
        <v>0.35289999999999999</v>
      </c>
      <c r="AZ30">
        <v>0.39240000000000003</v>
      </c>
      <c r="BA30">
        <v>0.27389999999999998</v>
      </c>
      <c r="BB30">
        <v>0.27239999999999998</v>
      </c>
      <c r="BD30">
        <f t="shared" si="6"/>
        <v>42.055568879999996</v>
      </c>
      <c r="BE30">
        <f t="shared" si="5"/>
        <v>120.29041024</v>
      </c>
      <c r="BF30">
        <f t="shared" si="5"/>
        <v>297.71935076000005</v>
      </c>
      <c r="BG30">
        <f t="shared" si="5"/>
        <v>462.47022128999998</v>
      </c>
      <c r="BH30">
        <f t="shared" si="5"/>
        <v>576.99968396000008</v>
      </c>
      <c r="BI30">
        <f t="shared" si="5"/>
        <v>622.71262406999995</v>
      </c>
      <c r="BJ30">
        <f t="shared" si="5"/>
        <v>292.01587884000003</v>
      </c>
      <c r="BK30">
        <f t="shared" si="5"/>
        <v>257.58374960999998</v>
      </c>
      <c r="BL30">
        <f t="shared" si="5"/>
        <v>113.22671016</v>
      </c>
      <c r="BN30">
        <v>2007</v>
      </c>
      <c r="BO30">
        <f t="shared" si="7"/>
        <v>2785.0741978099995</v>
      </c>
    </row>
    <row r="31" spans="19:67" x14ac:dyDescent="0.3">
      <c r="S31" s="3">
        <v>1972</v>
      </c>
      <c r="T31" s="29">
        <v>4315</v>
      </c>
      <c r="U31" s="29">
        <v>4315</v>
      </c>
      <c r="V31" s="29"/>
      <c r="W31" s="88">
        <f t="shared" si="1"/>
        <v>1027.5865193510454</v>
      </c>
      <c r="X31" s="89">
        <f t="shared" si="0"/>
        <v>5342.5865193510454</v>
      </c>
      <c r="Y31" s="29"/>
      <c r="Z31" s="29"/>
      <c r="AA31" s="29"/>
      <c r="AB31" s="29">
        <v>0.34100000000000003</v>
      </c>
      <c r="AC31" s="29">
        <v>0.18099999999999999</v>
      </c>
      <c r="AD31" s="31"/>
      <c r="AH31">
        <v>2008</v>
      </c>
      <c r="AJ31">
        <v>317.77249999999998</v>
      </c>
      <c r="AK31">
        <v>2431.5455999999999</v>
      </c>
      <c r="AL31">
        <v>2543.9693000000002</v>
      </c>
      <c r="AM31">
        <v>1835.2416000000001</v>
      </c>
      <c r="AN31">
        <v>1834.7295999999999</v>
      </c>
      <c r="AO31">
        <v>810.56759999999997</v>
      </c>
      <c r="AP31">
        <v>1217.6727000000001</v>
      </c>
      <c r="AQ31">
        <v>465.99860000000001</v>
      </c>
      <c r="AR31">
        <v>449.38330000000002</v>
      </c>
      <c r="AT31">
        <v>4.7899999999999998E-2</v>
      </c>
      <c r="AU31">
        <v>7.17E-2</v>
      </c>
      <c r="AV31">
        <v>0.1246</v>
      </c>
      <c r="AW31">
        <v>0.22389999999999999</v>
      </c>
      <c r="AX31">
        <v>0.32640000000000002</v>
      </c>
      <c r="AY31">
        <v>0.34139999999999998</v>
      </c>
      <c r="AZ31">
        <v>0.377</v>
      </c>
      <c r="BA31">
        <v>0.28399999999999997</v>
      </c>
      <c r="BB31">
        <v>0.26750000000000002</v>
      </c>
      <c r="BD31">
        <f t="shared" si="6"/>
        <v>15.221302749999998</v>
      </c>
      <c r="BE31">
        <f t="shared" si="5"/>
        <v>174.34181952</v>
      </c>
      <c r="BF31">
        <f t="shared" si="5"/>
        <v>316.97857478000003</v>
      </c>
      <c r="BG31">
        <f t="shared" si="5"/>
        <v>410.91059423999997</v>
      </c>
      <c r="BH31">
        <f t="shared" si="5"/>
        <v>598.85574143999997</v>
      </c>
      <c r="BI31">
        <f t="shared" si="5"/>
        <v>276.72777864</v>
      </c>
      <c r="BJ31">
        <f t="shared" si="5"/>
        <v>459.06260790000005</v>
      </c>
      <c r="BK31">
        <f t="shared" si="5"/>
        <v>132.34360239999998</v>
      </c>
      <c r="BL31">
        <f t="shared" si="5"/>
        <v>120.21003275000001</v>
      </c>
      <c r="BN31">
        <v>2008</v>
      </c>
      <c r="BO31">
        <f t="shared" si="7"/>
        <v>2504.6520544199998</v>
      </c>
    </row>
    <row r="32" spans="19:67" x14ac:dyDescent="0.3">
      <c r="S32" s="3">
        <v>1973</v>
      </c>
      <c r="T32" s="29">
        <v>5233</v>
      </c>
      <c r="U32" s="29">
        <v>5233</v>
      </c>
      <c r="V32" s="29"/>
      <c r="W32" s="88">
        <f t="shared" si="1"/>
        <v>1246.2016815212098</v>
      </c>
      <c r="X32" s="89">
        <f t="shared" si="0"/>
        <v>6479.20168152121</v>
      </c>
      <c r="Y32" s="29"/>
      <c r="Z32" s="29"/>
      <c r="AA32" s="29"/>
      <c r="AB32" s="29">
        <v>1.367</v>
      </c>
      <c r="AC32" s="29">
        <v>0.97499999999999998</v>
      </c>
      <c r="AD32" s="31"/>
      <c r="AH32">
        <v>2009</v>
      </c>
      <c r="AJ32">
        <v>674.23509999999999</v>
      </c>
      <c r="AK32">
        <v>1684.3477</v>
      </c>
      <c r="AL32">
        <v>2885.3009000000002</v>
      </c>
      <c r="AM32">
        <v>1777.8813</v>
      </c>
      <c r="AN32">
        <v>1183.5918999999999</v>
      </c>
      <c r="AO32">
        <v>1191.3613</v>
      </c>
      <c r="AP32">
        <v>363.27249999999998</v>
      </c>
      <c r="AQ32">
        <v>768.05439999999999</v>
      </c>
      <c r="AR32">
        <v>95.845200000000006</v>
      </c>
      <c r="AT32">
        <v>4.48E-2</v>
      </c>
      <c r="AU32">
        <v>7.1999999999999995E-2</v>
      </c>
      <c r="AV32">
        <v>0.12640000000000001</v>
      </c>
      <c r="AW32">
        <v>0.223</v>
      </c>
      <c r="AX32">
        <v>0.31879999999999997</v>
      </c>
      <c r="AY32">
        <v>0.33229999999999998</v>
      </c>
      <c r="AZ32">
        <v>0.36480000000000001</v>
      </c>
      <c r="BA32">
        <v>0.2984</v>
      </c>
      <c r="BB32">
        <v>0.26750000000000002</v>
      </c>
      <c r="BD32">
        <f t="shared" si="6"/>
        <v>30.205732479999998</v>
      </c>
      <c r="BE32">
        <f t="shared" si="5"/>
        <v>121.27303439999999</v>
      </c>
      <c r="BF32">
        <f t="shared" si="5"/>
        <v>364.70203376000006</v>
      </c>
      <c r="BG32">
        <f t="shared" si="5"/>
        <v>396.46752989999999</v>
      </c>
      <c r="BH32">
        <f t="shared" si="5"/>
        <v>377.32909771999994</v>
      </c>
      <c r="BI32">
        <f t="shared" si="5"/>
        <v>395.88935999</v>
      </c>
      <c r="BJ32">
        <f t="shared" si="5"/>
        <v>132.52180799999999</v>
      </c>
      <c r="BK32">
        <f t="shared" si="5"/>
        <v>229.18743296</v>
      </c>
      <c r="BL32">
        <f t="shared" si="5"/>
        <v>25.638591000000002</v>
      </c>
      <c r="BN32">
        <v>2009</v>
      </c>
      <c r="BO32">
        <f t="shared" si="7"/>
        <v>2073.2146202099998</v>
      </c>
    </row>
    <row r="33" spans="19:67" x14ac:dyDescent="0.3">
      <c r="S33" s="3">
        <v>1974</v>
      </c>
      <c r="T33" s="29">
        <v>4761</v>
      </c>
      <c r="U33" s="29">
        <v>4761</v>
      </c>
      <c r="V33" s="29"/>
      <c r="W33" s="88">
        <f t="shared" si="1"/>
        <v>1133.7982430197744</v>
      </c>
      <c r="X33" s="89">
        <f t="shared" si="0"/>
        <v>5894.7982430197744</v>
      </c>
      <c r="Y33" s="29"/>
      <c r="Z33" s="29"/>
      <c r="AA33" s="29"/>
      <c r="AB33" s="29">
        <v>1.552</v>
      </c>
      <c r="AC33" s="29">
        <v>0.57299999999999995</v>
      </c>
      <c r="AD33" s="31"/>
      <c r="AH33">
        <v>2010</v>
      </c>
      <c r="AJ33">
        <v>603.08929999999998</v>
      </c>
      <c r="AK33">
        <v>1436.0676000000001</v>
      </c>
      <c r="AL33">
        <v>2303.3561</v>
      </c>
      <c r="AM33">
        <v>1948.8705</v>
      </c>
      <c r="AN33">
        <v>2320.4643999999998</v>
      </c>
      <c r="AO33">
        <v>1654.2704000000001</v>
      </c>
      <c r="AP33">
        <v>1527.2064</v>
      </c>
      <c r="AQ33">
        <v>619.45529999999997</v>
      </c>
      <c r="AR33">
        <v>655.82680000000005</v>
      </c>
      <c r="AT33">
        <v>4.1500000000000002E-2</v>
      </c>
      <c r="AU33">
        <v>7.1099999999999997E-2</v>
      </c>
      <c r="AV33">
        <v>0.1265</v>
      </c>
      <c r="AW33">
        <v>0.22059999999999999</v>
      </c>
      <c r="AX33">
        <v>0.30990000000000001</v>
      </c>
      <c r="AY33">
        <v>0.32579999999999998</v>
      </c>
      <c r="AZ33">
        <v>0.3553</v>
      </c>
      <c r="BA33">
        <v>0.3165</v>
      </c>
      <c r="BB33">
        <v>0.2732</v>
      </c>
      <c r="BD33">
        <f t="shared" si="6"/>
        <v>25.02820595</v>
      </c>
      <c r="BE33">
        <f t="shared" si="5"/>
        <v>102.10440636</v>
      </c>
      <c r="BF33">
        <f t="shared" si="5"/>
        <v>291.37454665000001</v>
      </c>
      <c r="BG33">
        <f t="shared" si="5"/>
        <v>429.92083229999997</v>
      </c>
      <c r="BH33">
        <f t="shared" si="5"/>
        <v>719.11191755999994</v>
      </c>
      <c r="BI33">
        <f t="shared" si="5"/>
        <v>538.96129631999997</v>
      </c>
      <c r="BJ33">
        <f t="shared" si="5"/>
        <v>542.61643391999996</v>
      </c>
      <c r="BK33">
        <f t="shared" si="5"/>
        <v>196.05760244999999</v>
      </c>
      <c r="BL33">
        <f t="shared" si="5"/>
        <v>179.17188176000002</v>
      </c>
      <c r="BN33">
        <v>2010</v>
      </c>
      <c r="BO33">
        <f t="shared" si="7"/>
        <v>3024.3471232699999</v>
      </c>
    </row>
    <row r="34" spans="19:67" x14ac:dyDescent="0.3">
      <c r="S34" s="3">
        <v>1975</v>
      </c>
      <c r="T34" s="29">
        <v>5379</v>
      </c>
      <c r="U34" s="29">
        <v>5379</v>
      </c>
      <c r="V34" s="29"/>
      <c r="W34" s="88">
        <f t="shared" si="1"/>
        <v>1280.9705417356367</v>
      </c>
      <c r="X34" s="89">
        <f t="shared" si="0"/>
        <v>6659.9705417356363</v>
      </c>
      <c r="Y34" s="29"/>
      <c r="Z34" s="29"/>
      <c r="AA34" s="29"/>
      <c r="AB34" s="29">
        <v>1.653</v>
      </c>
      <c r="AC34" s="29">
        <v>0.40200000000000002</v>
      </c>
      <c r="AD34" s="31"/>
      <c r="AH34">
        <v>2011</v>
      </c>
      <c r="AJ34">
        <v>210.1534</v>
      </c>
      <c r="AK34">
        <v>3353.0088000000001</v>
      </c>
      <c r="AL34">
        <v>3948.6734000000001</v>
      </c>
      <c r="AM34">
        <v>2268.2712999999999</v>
      </c>
      <c r="AN34">
        <v>2766.4728</v>
      </c>
      <c r="AO34">
        <v>2132.5545000000002</v>
      </c>
      <c r="AP34">
        <v>964.61850000000004</v>
      </c>
      <c r="AQ34">
        <v>1436.8305</v>
      </c>
      <c r="AR34">
        <v>402.58929999999998</v>
      </c>
      <c r="AT34">
        <v>3.7699999999999997E-2</v>
      </c>
      <c r="AU34">
        <v>6.93E-2</v>
      </c>
      <c r="AV34">
        <v>0.125</v>
      </c>
      <c r="AW34">
        <v>0.2167</v>
      </c>
      <c r="AX34">
        <v>0.3</v>
      </c>
      <c r="AY34">
        <v>0.32050000000000001</v>
      </c>
      <c r="AZ34">
        <v>0.35139999999999999</v>
      </c>
      <c r="BA34">
        <v>0.33960000000000001</v>
      </c>
      <c r="BB34">
        <v>0.28589999999999999</v>
      </c>
      <c r="BD34">
        <f t="shared" si="6"/>
        <v>7.9227831799999997</v>
      </c>
      <c r="BE34">
        <f t="shared" si="5"/>
        <v>232.36350984000001</v>
      </c>
      <c r="BF34">
        <f t="shared" si="5"/>
        <v>493.58417500000002</v>
      </c>
      <c r="BG34">
        <f t="shared" si="5"/>
        <v>491.53439070999997</v>
      </c>
      <c r="BH34">
        <f t="shared" si="5"/>
        <v>829.94183999999996</v>
      </c>
      <c r="BI34">
        <f t="shared" si="5"/>
        <v>683.48371725000004</v>
      </c>
      <c r="BJ34">
        <f t="shared" si="5"/>
        <v>338.9669409</v>
      </c>
      <c r="BK34">
        <f t="shared" si="5"/>
        <v>487.94763780000005</v>
      </c>
      <c r="BL34">
        <f t="shared" si="5"/>
        <v>115.10028086999999</v>
      </c>
      <c r="BN34">
        <v>2011</v>
      </c>
      <c r="BO34">
        <f t="shared" si="7"/>
        <v>3680.8452755499998</v>
      </c>
    </row>
    <row r="35" spans="19:67" x14ac:dyDescent="0.3">
      <c r="S35" s="3">
        <v>1976</v>
      </c>
      <c r="T35" s="29">
        <v>5233</v>
      </c>
      <c r="U35" s="29">
        <v>5233</v>
      </c>
      <c r="V35" s="29"/>
      <c r="W35" s="88">
        <f t="shared" si="1"/>
        <v>1246.2016815212098</v>
      </c>
      <c r="X35" s="89">
        <f t="shared" si="0"/>
        <v>6479.20168152121</v>
      </c>
      <c r="Y35" s="29"/>
      <c r="Z35" s="29"/>
      <c r="AA35" s="29"/>
      <c r="AB35" s="29">
        <v>0.97099999999999997</v>
      </c>
      <c r="AC35" s="29">
        <v>0.27900000000000003</v>
      </c>
      <c r="AD35" s="31"/>
      <c r="AH35">
        <v>2012</v>
      </c>
      <c r="AJ35">
        <v>524.06410000000005</v>
      </c>
      <c r="AK35">
        <v>2603.2492999999999</v>
      </c>
      <c r="AL35">
        <v>3670.4712</v>
      </c>
      <c r="AM35">
        <v>2838.6255000000001</v>
      </c>
      <c r="AN35">
        <v>2010.5603000000001</v>
      </c>
      <c r="AO35">
        <v>1512.8887999999999</v>
      </c>
      <c r="AP35">
        <v>1110.204</v>
      </c>
      <c r="AQ35">
        <v>810.87390000000005</v>
      </c>
      <c r="AR35">
        <v>1060.1767</v>
      </c>
      <c r="AT35">
        <v>3.39E-2</v>
      </c>
      <c r="AU35">
        <v>6.54E-2</v>
      </c>
      <c r="AV35">
        <v>0.1207</v>
      </c>
      <c r="AW35">
        <v>0.20910000000000001</v>
      </c>
      <c r="AX35">
        <v>0.28710000000000002</v>
      </c>
      <c r="AY35">
        <v>0.31630000000000003</v>
      </c>
      <c r="AZ35">
        <v>0.35399999999999998</v>
      </c>
      <c r="BA35">
        <v>0.35849999999999999</v>
      </c>
      <c r="BB35">
        <v>0.30080000000000001</v>
      </c>
      <c r="BD35">
        <f t="shared" si="6"/>
        <v>17.765772990000002</v>
      </c>
      <c r="BE35">
        <f t="shared" si="5"/>
        <v>170.25250421999999</v>
      </c>
      <c r="BF35">
        <f t="shared" si="5"/>
        <v>443.02587383999997</v>
      </c>
      <c r="BG35">
        <f t="shared" si="5"/>
        <v>593.55659205000006</v>
      </c>
      <c r="BH35">
        <f t="shared" si="5"/>
        <v>577.23186213000008</v>
      </c>
      <c r="BI35">
        <f t="shared" si="5"/>
        <v>478.52672744</v>
      </c>
      <c r="BJ35">
        <f t="shared" si="5"/>
        <v>393.01221599999997</v>
      </c>
      <c r="BK35">
        <f t="shared" si="5"/>
        <v>290.69829314999998</v>
      </c>
      <c r="BL35">
        <f t="shared" si="5"/>
        <v>318.90115136000003</v>
      </c>
      <c r="BN35">
        <v>2012</v>
      </c>
      <c r="BO35">
        <f t="shared" si="7"/>
        <v>3282.9709931800003</v>
      </c>
    </row>
    <row r="36" spans="19:67" x14ac:dyDescent="0.3">
      <c r="S36" s="3">
        <v>1977</v>
      </c>
      <c r="T36" s="29">
        <v>6325</v>
      </c>
      <c r="U36" s="29">
        <v>6325</v>
      </c>
      <c r="V36" s="29"/>
      <c r="W36" s="88">
        <f t="shared" si="1"/>
        <v>1506.2537044948695</v>
      </c>
      <c r="X36" s="89">
        <f t="shared" si="0"/>
        <v>7831.2537044948695</v>
      </c>
      <c r="Y36" s="29"/>
      <c r="Z36" s="29"/>
      <c r="AA36" s="29"/>
      <c r="AB36" s="29">
        <v>0.75900000000000001</v>
      </c>
      <c r="AC36" s="29">
        <v>0.59599999999999997</v>
      </c>
      <c r="AD36" s="31"/>
      <c r="AH36">
        <v>2013</v>
      </c>
      <c r="AJ36">
        <v>13.7121</v>
      </c>
      <c r="AK36">
        <v>395.0994</v>
      </c>
      <c r="AL36">
        <v>2292.3145</v>
      </c>
      <c r="AM36">
        <v>3822.1648</v>
      </c>
      <c r="AN36">
        <v>2517.5340000000001</v>
      </c>
      <c r="AO36">
        <v>2415.3582000000001</v>
      </c>
      <c r="AP36">
        <v>2070.1120999999998</v>
      </c>
      <c r="AQ36">
        <v>1391.7203999999999</v>
      </c>
      <c r="AR36">
        <v>529.66610000000003</v>
      </c>
      <c r="AT36">
        <v>3.0300000000000001E-2</v>
      </c>
      <c r="AU36">
        <v>6.1600000000000002E-2</v>
      </c>
      <c r="AV36">
        <v>0.11550000000000001</v>
      </c>
      <c r="AW36">
        <v>0.19850000000000001</v>
      </c>
      <c r="AX36">
        <v>0.27389999999999998</v>
      </c>
      <c r="AY36">
        <v>0.31369999999999998</v>
      </c>
      <c r="AZ36">
        <v>0.35120000000000001</v>
      </c>
      <c r="BA36">
        <v>0.37819999999999998</v>
      </c>
      <c r="BB36">
        <v>0.32529999999999998</v>
      </c>
      <c r="BD36">
        <f t="shared" si="6"/>
        <v>0.41547663000000001</v>
      </c>
      <c r="BE36">
        <f t="shared" si="5"/>
        <v>24.338123039999999</v>
      </c>
      <c r="BF36">
        <f t="shared" si="5"/>
        <v>264.76232475</v>
      </c>
      <c r="BG36">
        <f t="shared" si="5"/>
        <v>758.69971280000004</v>
      </c>
      <c r="BH36">
        <f t="shared" si="5"/>
        <v>689.55256259999999</v>
      </c>
      <c r="BI36">
        <f t="shared" si="5"/>
        <v>757.69786734000002</v>
      </c>
      <c r="BJ36">
        <f t="shared" si="5"/>
        <v>727.02336951999996</v>
      </c>
      <c r="BK36">
        <f t="shared" si="5"/>
        <v>526.34865527999989</v>
      </c>
      <c r="BL36">
        <f t="shared" si="5"/>
        <v>172.30038232999999</v>
      </c>
      <c r="BN36">
        <v>2013</v>
      </c>
      <c r="BO36">
        <f t="shared" si="7"/>
        <v>3921.13847429</v>
      </c>
    </row>
    <row r="37" spans="19:67" x14ac:dyDescent="0.3">
      <c r="S37" s="3">
        <v>1978</v>
      </c>
      <c r="T37" s="29">
        <v>6954</v>
      </c>
      <c r="U37" s="29">
        <v>6954</v>
      </c>
      <c r="V37" s="29"/>
      <c r="W37" s="88">
        <f t="shared" si="1"/>
        <v>1656.0455748707227</v>
      </c>
      <c r="X37" s="89">
        <f t="shared" si="0"/>
        <v>8610.0455748707227</v>
      </c>
      <c r="Y37" s="29"/>
      <c r="Z37" s="29"/>
      <c r="AA37" s="29"/>
      <c r="AB37" s="29">
        <v>1.25</v>
      </c>
      <c r="AC37" s="29">
        <v>0.56499999999999995</v>
      </c>
      <c r="AD37" s="31"/>
      <c r="AH37">
        <v>2014</v>
      </c>
      <c r="AJ37">
        <v>501.95859999999999</v>
      </c>
      <c r="AK37">
        <v>1119.6012000000001</v>
      </c>
      <c r="AL37">
        <v>2815.8921</v>
      </c>
      <c r="AM37">
        <v>3659.9301</v>
      </c>
      <c r="AN37">
        <v>3551.0907000000002</v>
      </c>
      <c r="AO37">
        <v>2325.319</v>
      </c>
      <c r="AP37">
        <v>1159.7267999999999</v>
      </c>
      <c r="AQ37">
        <v>1006.1626</v>
      </c>
      <c r="AR37">
        <v>512.29539999999997</v>
      </c>
      <c r="AT37">
        <v>2.7E-2</v>
      </c>
      <c r="AU37">
        <v>5.7700000000000001E-2</v>
      </c>
      <c r="AV37">
        <v>0.1095</v>
      </c>
      <c r="AW37">
        <v>0.18970000000000001</v>
      </c>
      <c r="AX37">
        <v>0.26079999999999998</v>
      </c>
      <c r="AY37">
        <v>0.30480000000000002</v>
      </c>
      <c r="AZ37">
        <v>0.34670000000000001</v>
      </c>
      <c r="BA37">
        <v>0.39229999999999998</v>
      </c>
      <c r="BB37">
        <v>0.3427</v>
      </c>
      <c r="BD37">
        <f t="shared" si="6"/>
        <v>13.552882199999999</v>
      </c>
      <c r="BE37">
        <f t="shared" si="5"/>
        <v>64.600989240000004</v>
      </c>
      <c r="BF37">
        <f t="shared" si="5"/>
        <v>308.34018494999998</v>
      </c>
      <c r="BG37">
        <f t="shared" si="5"/>
        <v>694.28873997000005</v>
      </c>
      <c r="BH37">
        <f t="shared" si="5"/>
        <v>926.12445456</v>
      </c>
      <c r="BI37">
        <f t="shared" si="5"/>
        <v>708.75723119999998</v>
      </c>
      <c r="BJ37">
        <f t="shared" si="5"/>
        <v>402.07728155999996</v>
      </c>
      <c r="BK37">
        <f t="shared" si="5"/>
        <v>394.71758797999996</v>
      </c>
      <c r="BL37">
        <f t="shared" si="5"/>
        <v>175.56363357999999</v>
      </c>
      <c r="BN37">
        <v>2014</v>
      </c>
      <c r="BO37">
        <f t="shared" si="7"/>
        <v>3688.0229852399998</v>
      </c>
    </row>
    <row r="38" spans="19:67" x14ac:dyDescent="0.3">
      <c r="S38" s="3">
        <v>1979</v>
      </c>
      <c r="T38" s="29">
        <v>7521</v>
      </c>
      <c r="U38" s="29">
        <v>7521</v>
      </c>
      <c r="V38" s="29"/>
      <c r="W38" s="88">
        <f t="shared" si="1"/>
        <v>1791.0725867993538</v>
      </c>
      <c r="X38" s="89">
        <f t="shared" si="0"/>
        <v>9312.0725867993533</v>
      </c>
      <c r="Y38" s="29"/>
      <c r="Z38" s="29"/>
      <c r="AA38" s="29"/>
      <c r="AB38" s="29">
        <v>1.1659999999999999</v>
      </c>
      <c r="AC38" s="29">
        <v>0.48799999999999999</v>
      </c>
      <c r="AD38" s="31"/>
      <c r="AH38">
        <v>2015</v>
      </c>
      <c r="AJ38">
        <v>48.694600000000001</v>
      </c>
      <c r="AK38">
        <v>2498.9602</v>
      </c>
      <c r="AL38">
        <v>4175.1004999999996</v>
      </c>
      <c r="AM38">
        <v>3919.1307999999999</v>
      </c>
      <c r="AN38">
        <v>3411.6043</v>
      </c>
      <c r="AO38">
        <v>1866.1342999999999</v>
      </c>
      <c r="AP38">
        <v>1036.7720999999999</v>
      </c>
      <c r="AQ38">
        <v>958.80550000000005</v>
      </c>
      <c r="AR38">
        <v>705.93460000000005</v>
      </c>
      <c r="AT38">
        <v>2.4199999999999999E-2</v>
      </c>
      <c r="AU38">
        <v>5.4600000000000003E-2</v>
      </c>
      <c r="AV38">
        <v>0.1055</v>
      </c>
      <c r="AW38">
        <v>0.18029999999999999</v>
      </c>
      <c r="AX38">
        <v>0.25</v>
      </c>
      <c r="AY38">
        <v>0.30819999999999997</v>
      </c>
      <c r="AZ38">
        <v>0.34920000000000001</v>
      </c>
      <c r="BA38">
        <v>0.40279999999999999</v>
      </c>
      <c r="BB38">
        <v>0.35339999999999999</v>
      </c>
      <c r="BD38">
        <f t="shared" si="6"/>
        <v>1.1784093200000001</v>
      </c>
      <c r="BE38">
        <f t="shared" si="5"/>
        <v>136.44322692</v>
      </c>
      <c r="BF38">
        <f t="shared" si="5"/>
        <v>440.47310274999995</v>
      </c>
      <c r="BG38">
        <f t="shared" si="5"/>
        <v>706.61928323999996</v>
      </c>
      <c r="BH38">
        <f t="shared" si="5"/>
        <v>852.90107499999999</v>
      </c>
      <c r="BI38">
        <f t="shared" si="5"/>
        <v>575.1425912599999</v>
      </c>
      <c r="BJ38">
        <f t="shared" si="5"/>
        <v>362.04081731999997</v>
      </c>
      <c r="BK38">
        <f t="shared" si="5"/>
        <v>386.20685539999999</v>
      </c>
      <c r="BL38">
        <f t="shared" si="5"/>
        <v>249.47728764000001</v>
      </c>
      <c r="BN38">
        <v>2015</v>
      </c>
      <c r="BO38">
        <f t="shared" si="7"/>
        <v>3710.4826488500003</v>
      </c>
    </row>
    <row r="39" spans="19:67" x14ac:dyDescent="0.3">
      <c r="S39" s="3">
        <v>1980</v>
      </c>
      <c r="T39" s="29">
        <v>7298</v>
      </c>
      <c r="U39" s="29">
        <v>7298</v>
      </c>
      <c r="V39" s="29"/>
      <c r="W39" s="88">
        <f t="shared" si="1"/>
        <v>1737.9667249649892</v>
      </c>
      <c r="X39" s="89">
        <f t="shared" si="0"/>
        <v>9035.9667249649901</v>
      </c>
      <c r="Y39" s="29"/>
      <c r="Z39" s="29"/>
      <c r="AA39" s="29"/>
      <c r="AB39" s="29">
        <v>0.629</v>
      </c>
      <c r="AC39" s="29">
        <v>0.32100000000000001</v>
      </c>
      <c r="AD39" s="31"/>
      <c r="AH39">
        <v>2016</v>
      </c>
      <c r="AJ39">
        <v>320.6902</v>
      </c>
      <c r="AK39">
        <v>2064.8647999999998</v>
      </c>
      <c r="AL39">
        <v>3577.0765000000001</v>
      </c>
      <c r="AM39">
        <v>2628.6089999999999</v>
      </c>
      <c r="AN39">
        <v>3121.5122999999999</v>
      </c>
      <c r="AO39">
        <v>2675.6504</v>
      </c>
      <c r="AP39">
        <v>1623.1507999999999</v>
      </c>
      <c r="AQ39">
        <v>823.54129999999998</v>
      </c>
      <c r="AR39">
        <v>819.83299999999997</v>
      </c>
      <c r="AT39">
        <v>2.1700000000000001E-2</v>
      </c>
      <c r="AU39">
        <v>5.1799999999999999E-2</v>
      </c>
      <c r="AV39">
        <v>0.10199999999999999</v>
      </c>
      <c r="AW39">
        <v>0.17249999999999999</v>
      </c>
      <c r="AX39">
        <v>0.245</v>
      </c>
      <c r="AY39">
        <v>0.32229999999999998</v>
      </c>
      <c r="AZ39">
        <v>0.36220000000000002</v>
      </c>
      <c r="BA39">
        <v>0.41399999999999998</v>
      </c>
      <c r="BB39">
        <v>0.36020000000000002</v>
      </c>
      <c r="BD39">
        <f t="shared" si="6"/>
        <v>6.9589773400000006</v>
      </c>
      <c r="BE39">
        <f t="shared" si="5"/>
        <v>106.95999663999999</v>
      </c>
      <c r="BF39">
        <f t="shared" si="5"/>
        <v>364.86180300000001</v>
      </c>
      <c r="BG39">
        <f t="shared" si="5"/>
        <v>453.43505249999993</v>
      </c>
      <c r="BH39">
        <f t="shared" si="5"/>
        <v>764.77051349999999</v>
      </c>
      <c r="BI39">
        <f t="shared" si="5"/>
        <v>862.36212391999993</v>
      </c>
      <c r="BJ39">
        <f t="shared" si="5"/>
        <v>587.90521976000002</v>
      </c>
      <c r="BK39">
        <f t="shared" si="5"/>
        <v>340.94609819999999</v>
      </c>
      <c r="BL39">
        <f t="shared" si="5"/>
        <v>295.30384659999999</v>
      </c>
      <c r="BN39">
        <v>2016</v>
      </c>
      <c r="BO39">
        <f t="shared" si="7"/>
        <v>3783.5036314599997</v>
      </c>
    </row>
    <row r="40" spans="19:67" x14ac:dyDescent="0.3">
      <c r="S40" s="3">
        <v>1981</v>
      </c>
      <c r="T40" s="29">
        <v>7016</v>
      </c>
      <c r="U40" s="29">
        <v>7016</v>
      </c>
      <c r="V40" s="29"/>
      <c r="W40" s="88">
        <f t="shared" si="1"/>
        <v>1670.8104333179451</v>
      </c>
      <c r="X40" s="89">
        <f t="shared" si="0"/>
        <v>8686.8104333179454</v>
      </c>
      <c r="Y40" s="29"/>
      <c r="Z40" s="29"/>
      <c r="AA40" s="29"/>
      <c r="AB40" s="29">
        <v>1.6679999999999999</v>
      </c>
      <c r="AC40" s="29">
        <v>0.96299999999999997</v>
      </c>
      <c r="AD40" s="31"/>
      <c r="AH40">
        <v>2017</v>
      </c>
      <c r="AJ40">
        <v>56.370699999999999</v>
      </c>
      <c r="AK40">
        <v>1319.6632</v>
      </c>
      <c r="AL40">
        <v>2855.1655000000001</v>
      </c>
      <c r="AM40">
        <v>2731.2192</v>
      </c>
      <c r="AN40">
        <v>2982.9432000000002</v>
      </c>
      <c r="AO40">
        <v>2507.3152</v>
      </c>
      <c r="AP40">
        <v>1637.8073999999999</v>
      </c>
      <c r="AQ40">
        <v>1185.9893</v>
      </c>
      <c r="AR40">
        <v>689.63400000000001</v>
      </c>
      <c r="AT40">
        <v>1.95E-2</v>
      </c>
      <c r="AU40">
        <v>4.9700000000000001E-2</v>
      </c>
      <c r="AV40">
        <v>9.9199999999999997E-2</v>
      </c>
      <c r="AW40">
        <v>0.16520000000000001</v>
      </c>
      <c r="AX40">
        <v>0.24299999999999999</v>
      </c>
      <c r="AY40">
        <v>0.34599999999999997</v>
      </c>
      <c r="AZ40">
        <v>0.38080000000000003</v>
      </c>
      <c r="BA40">
        <v>0.43009999999999998</v>
      </c>
      <c r="BB40">
        <v>0.36349999999999999</v>
      </c>
      <c r="BD40">
        <f t="shared" si="6"/>
        <v>1.0992286499999999</v>
      </c>
      <c r="BE40">
        <f t="shared" si="5"/>
        <v>65.587261040000001</v>
      </c>
      <c r="BF40">
        <f t="shared" si="5"/>
        <v>283.23241760000002</v>
      </c>
      <c r="BG40">
        <f t="shared" si="5"/>
        <v>451.19741184000003</v>
      </c>
      <c r="BH40">
        <f t="shared" si="5"/>
        <v>724.8551976</v>
      </c>
      <c r="BI40">
        <f t="shared" si="5"/>
        <v>867.53105919999996</v>
      </c>
      <c r="BJ40">
        <f t="shared" si="5"/>
        <v>623.67705792000004</v>
      </c>
      <c r="BK40">
        <f t="shared" si="5"/>
        <v>510.09399792999994</v>
      </c>
      <c r="BL40">
        <f t="shared" si="5"/>
        <v>250.68195900000001</v>
      </c>
      <c r="BN40">
        <v>2017</v>
      </c>
      <c r="BO40">
        <f t="shared" si="7"/>
        <v>3777.9555907800004</v>
      </c>
    </row>
    <row r="41" spans="19:67" x14ac:dyDescent="0.3">
      <c r="S41" s="3">
        <v>1982</v>
      </c>
      <c r="T41" s="29">
        <v>8487</v>
      </c>
      <c r="U41" s="29">
        <v>8487</v>
      </c>
      <c r="V41" s="29"/>
      <c r="W41" s="88">
        <f t="shared" si="1"/>
        <v>2021.1186071222066</v>
      </c>
      <c r="X41" s="89">
        <f t="shared" si="0"/>
        <v>10508.118607122207</v>
      </c>
      <c r="Y41" s="29"/>
      <c r="Z41" s="29"/>
      <c r="AA41" s="29"/>
      <c r="AB41" s="29">
        <v>1.6659999999999999</v>
      </c>
      <c r="AC41" s="29">
        <v>0.85299999999999998</v>
      </c>
      <c r="AD41" s="31"/>
      <c r="AH41">
        <v>2018</v>
      </c>
      <c r="AJ41">
        <v>147.00139999999999</v>
      </c>
      <c r="AK41">
        <v>1710.6733999999999</v>
      </c>
      <c r="AL41">
        <v>2486.1878999999999</v>
      </c>
      <c r="AM41">
        <v>2363.1853999999998</v>
      </c>
      <c r="AN41">
        <v>2688.5569</v>
      </c>
      <c r="AO41">
        <v>2127.6799000000001</v>
      </c>
      <c r="AP41">
        <v>1635.7704000000001</v>
      </c>
      <c r="AQ41">
        <v>1104.6601000000001</v>
      </c>
      <c r="AR41">
        <v>606.7165</v>
      </c>
      <c r="AT41">
        <v>1.7600000000000001E-2</v>
      </c>
      <c r="AU41">
        <v>4.7899999999999998E-2</v>
      </c>
      <c r="AV41">
        <v>9.69E-2</v>
      </c>
      <c r="AW41">
        <v>0.15859999999999999</v>
      </c>
      <c r="AX41">
        <v>0.24440000000000001</v>
      </c>
      <c r="AY41">
        <v>0.37759999999999999</v>
      </c>
      <c r="AZ41">
        <v>0.40550000000000003</v>
      </c>
      <c r="BA41">
        <v>0.4486</v>
      </c>
      <c r="BB41">
        <v>0.36309999999999998</v>
      </c>
      <c r="BD41">
        <f t="shared" si="6"/>
        <v>2.5872246400000001</v>
      </c>
      <c r="BE41">
        <f t="shared" si="5"/>
        <v>81.941255859999998</v>
      </c>
      <c r="BF41">
        <f t="shared" si="5"/>
        <v>240.91160750999998</v>
      </c>
      <c r="BG41">
        <f t="shared" si="5"/>
        <v>374.80120443999994</v>
      </c>
      <c r="BH41">
        <f t="shared" si="5"/>
        <v>657.08330636000005</v>
      </c>
      <c r="BI41">
        <f t="shared" si="5"/>
        <v>803.41193024000006</v>
      </c>
      <c r="BJ41">
        <f t="shared" si="5"/>
        <v>663.30489720000014</v>
      </c>
      <c r="BK41">
        <f t="shared" si="5"/>
        <v>495.55052086000001</v>
      </c>
      <c r="BL41">
        <f t="shared" si="5"/>
        <v>220.29876114999999</v>
      </c>
      <c r="BN41">
        <v>2018</v>
      </c>
      <c r="BO41">
        <f t="shared" si="7"/>
        <v>3539.8907082600003</v>
      </c>
    </row>
    <row r="42" spans="19:67" x14ac:dyDescent="0.3">
      <c r="S42" s="3">
        <v>1983</v>
      </c>
      <c r="T42" s="29">
        <v>9507</v>
      </c>
      <c r="U42" s="29">
        <v>9507</v>
      </c>
      <c r="V42" s="29"/>
      <c r="W42" s="88">
        <f t="shared" si="1"/>
        <v>2264.0243428668336</v>
      </c>
      <c r="X42" s="89">
        <f t="shared" si="0"/>
        <v>11771.024342866833</v>
      </c>
      <c r="Y42" s="29"/>
      <c r="Z42" s="29"/>
      <c r="AA42" s="29"/>
      <c r="AB42" s="29">
        <v>1.4179999999999999</v>
      </c>
      <c r="AC42" s="29">
        <v>1.61</v>
      </c>
      <c r="AD42" s="31"/>
    </row>
    <row r="43" spans="19:67" x14ac:dyDescent="0.3">
      <c r="S43" s="3">
        <v>1984</v>
      </c>
      <c r="T43" s="29">
        <v>8111</v>
      </c>
      <c r="U43" s="29">
        <v>8111</v>
      </c>
      <c r="V43" s="29"/>
      <c r="W43" s="88">
        <f t="shared" si="1"/>
        <v>1931.5768849261478</v>
      </c>
      <c r="X43" s="89">
        <f t="shared" si="0"/>
        <v>10042.576884926148</v>
      </c>
      <c r="Y43" s="29"/>
      <c r="Z43" s="29"/>
      <c r="AA43" s="29"/>
      <c r="AB43" s="29">
        <v>1.667</v>
      </c>
      <c r="AC43" s="29">
        <v>1.629</v>
      </c>
      <c r="AD43" s="31"/>
    </row>
    <row r="44" spans="19:67" x14ac:dyDescent="0.3">
      <c r="S44" s="3">
        <v>1985</v>
      </c>
      <c r="T44" s="29">
        <v>7575</v>
      </c>
      <c r="U44" s="29">
        <v>7575</v>
      </c>
      <c r="V44" s="29"/>
      <c r="W44" s="88">
        <f t="shared" si="1"/>
        <v>1803.9323022211281</v>
      </c>
      <c r="X44" s="89">
        <f t="shared" si="0"/>
        <v>9378.9323022211283</v>
      </c>
      <c r="Y44" s="29"/>
      <c r="Z44" s="29"/>
      <c r="AA44" s="29"/>
      <c r="AB44" s="29">
        <v>0.58099999999999996</v>
      </c>
      <c r="AC44" s="29">
        <v>1.2729999999999999</v>
      </c>
      <c r="AD44" s="31"/>
    </row>
    <row r="45" spans="19:67" x14ac:dyDescent="0.3">
      <c r="S45" s="3">
        <v>1986</v>
      </c>
      <c r="T45" s="29">
        <v>5937</v>
      </c>
      <c r="U45" s="29">
        <v>5937</v>
      </c>
      <c r="V45" s="29"/>
      <c r="W45" s="88">
        <f t="shared" si="1"/>
        <v>1413.8542677606385</v>
      </c>
      <c r="X45" s="89">
        <f t="shared" si="0"/>
        <v>7350.8542677606383</v>
      </c>
      <c r="Y45" s="29"/>
      <c r="Z45" s="29"/>
      <c r="AA45" s="29"/>
      <c r="AB45" s="29">
        <v>1.1279999999999999</v>
      </c>
      <c r="AC45" s="29">
        <v>1.4670000000000001</v>
      </c>
      <c r="AD45" s="31"/>
    </row>
    <row r="46" spans="19:67" x14ac:dyDescent="0.3">
      <c r="S46" s="3">
        <v>1987</v>
      </c>
      <c r="T46" s="29">
        <v>6495</v>
      </c>
      <c r="U46" s="29">
        <v>6495</v>
      </c>
      <c r="V46" s="29"/>
      <c r="W46" s="88">
        <f t="shared" si="1"/>
        <v>1546.7379937856406</v>
      </c>
      <c r="X46" s="89">
        <f t="shared" si="0"/>
        <v>8041.7379937856404</v>
      </c>
      <c r="Y46" s="29"/>
      <c r="Z46" s="29"/>
      <c r="AA46" s="29"/>
      <c r="AB46" s="29">
        <v>0.82499999999999996</v>
      </c>
      <c r="AC46" s="29">
        <v>1.3129999999999999</v>
      </c>
      <c r="AD46" s="31"/>
    </row>
    <row r="47" spans="19:67" x14ac:dyDescent="0.3">
      <c r="S47" s="3">
        <v>1988</v>
      </c>
      <c r="T47" s="29">
        <v>6798</v>
      </c>
      <c r="U47" s="29">
        <v>6798</v>
      </c>
      <c r="V47" s="29"/>
      <c r="W47" s="88">
        <f t="shared" si="1"/>
        <v>1618.8952858744858</v>
      </c>
      <c r="X47" s="89">
        <f>W47+U47</f>
        <v>8416.8952858744851</v>
      </c>
      <c r="Y47" s="29"/>
      <c r="Z47" s="29"/>
      <c r="AA47" s="29"/>
      <c r="AB47" s="29">
        <v>1.1499999999999999</v>
      </c>
      <c r="AC47" s="29">
        <v>1.357</v>
      </c>
      <c r="AD47" s="31"/>
    </row>
    <row r="48" spans="19:67" x14ac:dyDescent="0.3">
      <c r="S48" s="3">
        <v>1989</v>
      </c>
      <c r="T48" s="29">
        <v>7024</v>
      </c>
      <c r="U48" s="29">
        <v>7024</v>
      </c>
      <c r="V48" s="29"/>
      <c r="W48" s="88">
        <f t="shared" si="1"/>
        <v>1672.7155763433932</v>
      </c>
      <c r="X48" s="89">
        <f t="shared" si="0"/>
        <v>8696.715576343393</v>
      </c>
      <c r="Y48" s="29"/>
      <c r="Z48" s="29"/>
      <c r="AA48" s="29"/>
      <c r="AB48" s="29">
        <v>1.88</v>
      </c>
      <c r="AC48" s="29">
        <v>1.583</v>
      </c>
      <c r="AD48" s="31"/>
    </row>
    <row r="49" spans="19:37" x14ac:dyDescent="0.3">
      <c r="S49" s="3">
        <v>1990</v>
      </c>
      <c r="T49" s="29">
        <v>7485</v>
      </c>
      <c r="U49" s="29">
        <v>7485</v>
      </c>
      <c r="V49" s="29"/>
      <c r="W49" s="88">
        <f t="shared" si="1"/>
        <v>1782.4994431848374</v>
      </c>
      <c r="X49" s="89">
        <f t="shared" si="0"/>
        <v>9267.4994431848372</v>
      </c>
      <c r="Y49" s="29"/>
      <c r="Z49" s="29"/>
      <c r="AA49" s="29"/>
      <c r="AB49" s="29">
        <v>2.133</v>
      </c>
      <c r="AC49" s="29">
        <v>1.548</v>
      </c>
      <c r="AD49" s="31"/>
    </row>
    <row r="50" spans="19:37" x14ac:dyDescent="0.3">
      <c r="S50" s="3">
        <v>1991</v>
      </c>
      <c r="T50" s="29">
        <v>7780</v>
      </c>
      <c r="U50" s="29">
        <v>7780</v>
      </c>
      <c r="V50" s="29"/>
      <c r="W50" s="88">
        <f t="shared" si="1"/>
        <v>1852.7515922482346</v>
      </c>
      <c r="X50" s="89">
        <f t="shared" si="0"/>
        <v>9632.7515922482344</v>
      </c>
      <c r="Y50" s="29"/>
      <c r="Z50" s="29"/>
      <c r="AA50" s="29"/>
      <c r="AB50" s="29">
        <v>1.2629999999999999</v>
      </c>
      <c r="AC50" s="29">
        <v>1.171</v>
      </c>
      <c r="AD50" s="31">
        <v>3.3730000000000002</v>
      </c>
    </row>
    <row r="51" spans="19:37" x14ac:dyDescent="0.3">
      <c r="S51" s="3">
        <v>1992</v>
      </c>
      <c r="T51" s="29">
        <v>7442</v>
      </c>
      <c r="U51" s="29">
        <v>7442</v>
      </c>
      <c r="V51" s="29"/>
      <c r="W51" s="88">
        <f t="shared" si="1"/>
        <v>1772.2592994230542</v>
      </c>
      <c r="X51" s="89">
        <f t="shared" si="0"/>
        <v>9214.2592994230545</v>
      </c>
      <c r="Y51" s="29"/>
      <c r="Z51" s="29"/>
      <c r="AA51" s="29"/>
      <c r="AB51" s="29">
        <v>2.1619999999999999</v>
      </c>
      <c r="AC51" s="29">
        <v>1.542</v>
      </c>
      <c r="AD51" s="31">
        <v>3.9870000000000001</v>
      </c>
    </row>
    <row r="52" spans="19:37" x14ac:dyDescent="0.3">
      <c r="S52" s="3">
        <v>1993</v>
      </c>
      <c r="T52" s="29">
        <v>7417</v>
      </c>
      <c r="U52" s="29">
        <v>7417</v>
      </c>
      <c r="V52" s="29"/>
      <c r="W52" s="88">
        <f t="shared" si="1"/>
        <v>1766.3057274685291</v>
      </c>
      <c r="X52" s="89">
        <f t="shared" si="0"/>
        <v>9183.3057274685289</v>
      </c>
      <c r="Y52" s="29"/>
      <c r="Z52" s="29"/>
      <c r="AA52" s="29"/>
      <c r="AB52" s="29">
        <v>1.8560000000000001</v>
      </c>
      <c r="AC52" s="29">
        <v>1.927</v>
      </c>
      <c r="AD52" s="31">
        <v>2.3690000000000002</v>
      </c>
    </row>
    <row r="53" spans="19:37" x14ac:dyDescent="0.3">
      <c r="S53" s="3">
        <v>1994</v>
      </c>
      <c r="T53" s="29">
        <v>6760</v>
      </c>
      <c r="U53" s="29">
        <v>6760</v>
      </c>
      <c r="V53" s="29"/>
      <c r="W53" s="88">
        <f t="shared" si="1"/>
        <v>1609.8458565036074</v>
      </c>
      <c r="X53" s="89">
        <f t="shared" si="0"/>
        <v>8369.8458565036071</v>
      </c>
      <c r="Y53" s="29"/>
      <c r="Z53" s="29"/>
      <c r="AA53" s="29"/>
      <c r="AB53" s="29">
        <v>1.37</v>
      </c>
      <c r="AC53" s="29">
        <v>1.1850000000000001</v>
      </c>
      <c r="AD53" s="31">
        <v>3.048</v>
      </c>
    </row>
    <row r="54" spans="19:37" x14ac:dyDescent="0.3">
      <c r="S54" s="3">
        <v>1995</v>
      </c>
      <c r="T54" s="29">
        <v>6303</v>
      </c>
      <c r="U54" s="29">
        <v>6303</v>
      </c>
      <c r="V54" s="29"/>
      <c r="W54" s="88">
        <f t="shared" si="1"/>
        <v>1501.0145611748871</v>
      </c>
      <c r="X54" s="89">
        <f t="shared" si="0"/>
        <v>7804.0145611748867</v>
      </c>
      <c r="Y54" s="29"/>
      <c r="Z54" s="29"/>
      <c r="AA54" s="29"/>
      <c r="AB54" s="29">
        <v>1.32</v>
      </c>
      <c r="AC54" s="29">
        <v>1.157</v>
      </c>
      <c r="AD54" s="31">
        <v>3.5569999999999999</v>
      </c>
    </row>
    <row r="55" spans="19:37" x14ac:dyDescent="0.3">
      <c r="S55" s="3">
        <v>1996</v>
      </c>
      <c r="T55" s="29">
        <v>6523</v>
      </c>
      <c r="U55" s="29">
        <v>6523</v>
      </c>
      <c r="V55" s="29"/>
      <c r="W55" s="88">
        <f t="shared" si="1"/>
        <v>1553.4059943747088</v>
      </c>
      <c r="X55" s="89">
        <f t="shared" si="0"/>
        <v>8076.4059943747088</v>
      </c>
      <c r="Y55" s="29"/>
      <c r="Z55" s="29"/>
      <c r="AA55" s="29"/>
      <c r="AB55" s="29">
        <v>1.2929999999999999</v>
      </c>
      <c r="AC55" s="29">
        <v>1.381</v>
      </c>
      <c r="AD55" s="31">
        <v>3.3170000000000002</v>
      </c>
    </row>
    <row r="56" spans="19:37" x14ac:dyDescent="0.3">
      <c r="S56" s="3">
        <v>1997</v>
      </c>
      <c r="T56" s="29">
        <v>6058</v>
      </c>
      <c r="U56" s="29">
        <v>6058</v>
      </c>
      <c r="V56" s="29"/>
      <c r="W56" s="88">
        <f t="shared" si="1"/>
        <v>1442.6695560205405</v>
      </c>
      <c r="X56" s="89">
        <f t="shared" si="0"/>
        <v>7500.6695560205408</v>
      </c>
      <c r="Y56" s="29"/>
      <c r="Z56" s="29"/>
      <c r="AA56" s="29"/>
      <c r="AB56" s="29">
        <v>1.0049999999999999</v>
      </c>
      <c r="AC56" s="29">
        <v>1.179</v>
      </c>
      <c r="AD56" s="31">
        <v>3.4380000000000002</v>
      </c>
      <c r="AH56" t="s">
        <v>114</v>
      </c>
    </row>
    <row r="57" spans="19:37" ht="15" thickBot="1" x14ac:dyDescent="0.35">
      <c r="S57" s="3">
        <v>1998</v>
      </c>
      <c r="T57" s="29">
        <v>7680</v>
      </c>
      <c r="U57" s="29">
        <v>7680</v>
      </c>
      <c r="V57" s="29"/>
      <c r="W57" s="88">
        <f t="shared" si="1"/>
        <v>1828.937304430134</v>
      </c>
      <c r="X57" s="89">
        <f t="shared" si="0"/>
        <v>9508.9373044301337</v>
      </c>
      <c r="Y57" s="29"/>
      <c r="Z57" s="29"/>
      <c r="AA57" s="29"/>
      <c r="AB57" s="29">
        <v>2.33</v>
      </c>
      <c r="AC57" s="29">
        <v>1.7330000000000001</v>
      </c>
      <c r="AD57" s="31">
        <v>4.2460000000000004</v>
      </c>
    </row>
    <row r="58" spans="19:37" ht="15" thickBot="1" x14ac:dyDescent="0.35">
      <c r="S58" s="3">
        <v>1999</v>
      </c>
      <c r="T58" s="29">
        <v>7300</v>
      </c>
      <c r="U58" s="29">
        <v>7300</v>
      </c>
      <c r="V58" s="29"/>
      <c r="W58" s="88">
        <f t="shared" si="1"/>
        <v>1738.4430107213511</v>
      </c>
      <c r="X58" s="89">
        <f t="shared" si="0"/>
        <v>9038.443010721352</v>
      </c>
      <c r="Y58" s="29"/>
      <c r="Z58" s="29"/>
      <c r="AA58" s="29"/>
      <c r="AB58" s="29">
        <v>2.798</v>
      </c>
      <c r="AC58" s="29">
        <v>1.7869999999999999</v>
      </c>
      <c r="AD58" s="31">
        <v>4.3819999999999997</v>
      </c>
      <c r="AG58" t="s">
        <v>115</v>
      </c>
      <c r="AH58" s="85">
        <v>2</v>
      </c>
      <c r="AI58" s="85">
        <v>3</v>
      </c>
      <c r="AJ58" s="85">
        <v>4</v>
      </c>
      <c r="AK58" s="85">
        <v>5</v>
      </c>
    </row>
    <row r="59" spans="19:37" ht="15" thickBot="1" x14ac:dyDescent="0.35">
      <c r="S59" s="3">
        <v>2000</v>
      </c>
      <c r="T59" s="29">
        <v>7171</v>
      </c>
      <c r="U59" s="29">
        <v>7171</v>
      </c>
      <c r="V59" s="29"/>
      <c r="W59" s="88">
        <f t="shared" si="1"/>
        <v>1707.7225794360013</v>
      </c>
      <c r="X59" s="89">
        <f t="shared" si="0"/>
        <v>8878.722579436002</v>
      </c>
      <c r="Y59" s="29"/>
      <c r="Z59" s="29"/>
      <c r="AA59" s="29"/>
      <c r="AB59" s="29">
        <v>2.6179999999999999</v>
      </c>
      <c r="AC59" s="29">
        <v>1.659</v>
      </c>
      <c r="AD59" s="31">
        <v>4.5570000000000004</v>
      </c>
    </row>
    <row r="60" spans="19:37" ht="15" thickBot="1" x14ac:dyDescent="0.35">
      <c r="S60" s="3">
        <v>2001</v>
      </c>
      <c r="T60" s="29">
        <v>6456</v>
      </c>
      <c r="U60" s="29">
        <v>6456</v>
      </c>
      <c r="V60" s="29"/>
      <c r="W60" s="88">
        <f t="shared" si="1"/>
        <v>1537.4504215365814</v>
      </c>
      <c r="X60" s="89">
        <f t="shared" si="0"/>
        <v>7993.4504215365814</v>
      </c>
      <c r="Y60" s="29"/>
      <c r="Z60" s="29"/>
      <c r="AA60" s="29"/>
      <c r="AB60" s="29">
        <v>1.4410000000000001</v>
      </c>
      <c r="AC60" s="29">
        <v>1.3049999999999999</v>
      </c>
      <c r="AD60" s="31">
        <v>3.6019999999999999</v>
      </c>
      <c r="AG60" s="76">
        <v>2007</v>
      </c>
      <c r="AH60" s="76">
        <v>119.9772</v>
      </c>
      <c r="AI60" s="76">
        <v>524.66560000000004</v>
      </c>
      <c r="AJ60" s="76">
        <v>456.76740000000001</v>
      </c>
      <c r="AK60" s="76">
        <v>958.70349999999996</v>
      </c>
    </row>
    <row r="61" spans="19:37" ht="15" thickBot="1" x14ac:dyDescent="0.35">
      <c r="S61" s="3">
        <v>2002</v>
      </c>
      <c r="T61" s="29">
        <v>4823</v>
      </c>
      <c r="U61" s="29">
        <v>4823</v>
      </c>
      <c r="V61" s="29">
        <v>4011</v>
      </c>
      <c r="W61" s="50">
        <v>511</v>
      </c>
      <c r="X61" s="90">
        <f>W61+U61</f>
        <v>5334</v>
      </c>
      <c r="Y61" s="29"/>
      <c r="Z61" s="29"/>
      <c r="AA61" s="29"/>
      <c r="AB61" s="29">
        <v>1.8169999999999999</v>
      </c>
      <c r="AC61" s="29">
        <v>1.7849999999999999</v>
      </c>
      <c r="AD61" s="31">
        <v>3.7480000000000002</v>
      </c>
      <c r="AG61" s="77">
        <v>2008</v>
      </c>
      <c r="AH61" s="77">
        <v>353.34359999999998</v>
      </c>
      <c r="AI61" s="77">
        <v>511.8723</v>
      </c>
      <c r="AJ61" s="77">
        <v>265.61040000000003</v>
      </c>
      <c r="AK61" s="77">
        <v>264.92020000000002</v>
      </c>
    </row>
    <row r="62" spans="19:37" ht="15" thickBot="1" x14ac:dyDescent="0.35">
      <c r="S62" s="3">
        <v>2003</v>
      </c>
      <c r="T62" s="29">
        <v>4722</v>
      </c>
      <c r="U62" s="29">
        <v>4722</v>
      </c>
      <c r="V62" s="29">
        <v>4575</v>
      </c>
      <c r="W62" s="50">
        <v>1037</v>
      </c>
      <c r="X62" s="90">
        <f t="shared" ref="X62:X82" si="8">W62+U62</f>
        <v>5759</v>
      </c>
      <c r="Y62" s="29"/>
      <c r="Z62" s="29"/>
      <c r="AA62" s="29"/>
      <c r="AB62" s="29">
        <v>1.996</v>
      </c>
      <c r="AC62" s="29">
        <v>1.671</v>
      </c>
      <c r="AD62" s="31">
        <v>3.9689999999999999</v>
      </c>
      <c r="AG62" s="77">
        <v>2009</v>
      </c>
      <c r="AH62" s="77">
        <v>338.25569999999999</v>
      </c>
      <c r="AI62" s="77">
        <v>271.65300000000002</v>
      </c>
      <c r="AJ62" s="77">
        <v>282.84379999999999</v>
      </c>
      <c r="AK62" s="77">
        <v>117.4906</v>
      </c>
    </row>
    <row r="63" spans="19:37" ht="15" thickBot="1" x14ac:dyDescent="0.35">
      <c r="S63" s="3">
        <v>2004</v>
      </c>
      <c r="T63" s="29">
        <v>4574</v>
      </c>
      <c r="U63" s="29">
        <v>4574</v>
      </c>
      <c r="V63" s="29">
        <v>4395</v>
      </c>
      <c r="W63" s="50">
        <v>635</v>
      </c>
      <c r="X63" s="90">
        <f t="shared" si="8"/>
        <v>5209</v>
      </c>
      <c r="Y63" s="29"/>
      <c r="Z63" s="29"/>
      <c r="AA63" s="29"/>
      <c r="AB63" s="29">
        <v>1.363</v>
      </c>
      <c r="AC63" s="29">
        <v>1.6830000000000001</v>
      </c>
      <c r="AD63" s="31">
        <v>3.125</v>
      </c>
      <c r="AG63" s="77">
        <v>2010</v>
      </c>
      <c r="AH63" s="77">
        <v>427.68450000000001</v>
      </c>
      <c r="AI63" s="77">
        <v>699.53250000000003</v>
      </c>
      <c r="AJ63" s="77">
        <v>953.89329999999995</v>
      </c>
      <c r="AK63" s="77">
        <v>240.1343</v>
      </c>
    </row>
    <row r="64" spans="19:37" ht="15" thickBot="1" x14ac:dyDescent="0.35">
      <c r="S64" s="3">
        <v>2005</v>
      </c>
      <c r="T64" s="29">
        <v>4468</v>
      </c>
      <c r="U64" s="29">
        <v>4468</v>
      </c>
      <c r="V64" s="29">
        <v>4429</v>
      </c>
      <c r="W64" s="50">
        <v>527</v>
      </c>
      <c r="X64" s="90">
        <f t="shared" si="8"/>
        <v>4995</v>
      </c>
      <c r="Y64" s="29"/>
      <c r="Z64" s="29"/>
      <c r="AA64" s="29">
        <v>0.93100000000000005</v>
      </c>
      <c r="AB64" s="29">
        <v>1.2829999999999999</v>
      </c>
      <c r="AC64" s="29">
        <v>1.22</v>
      </c>
      <c r="AD64" s="31">
        <v>2.9580000000000002</v>
      </c>
      <c r="AG64" s="77">
        <v>2011</v>
      </c>
      <c r="AH64" s="77">
        <v>460.6678</v>
      </c>
      <c r="AI64" s="77">
        <v>1052.1538</v>
      </c>
      <c r="AJ64" s="77">
        <v>628.92179999999996</v>
      </c>
      <c r="AK64" s="77">
        <v>551.33640000000003</v>
      </c>
    </row>
    <row r="65" spans="7:42" ht="15" thickBot="1" x14ac:dyDescent="0.35">
      <c r="S65" s="3">
        <v>2006</v>
      </c>
      <c r="T65" s="29">
        <v>4290</v>
      </c>
      <c r="U65" s="29">
        <v>4290</v>
      </c>
      <c r="V65" s="29">
        <v>4294</v>
      </c>
      <c r="W65" s="50">
        <v>1515</v>
      </c>
      <c r="X65" s="90">
        <f>W65+U65</f>
        <v>5805</v>
      </c>
      <c r="Y65" s="29"/>
      <c r="Z65" s="29"/>
      <c r="AA65" s="29">
        <v>0.97699999999999998</v>
      </c>
      <c r="AB65" s="29">
        <v>1.0740000000000001</v>
      </c>
      <c r="AC65" s="29">
        <v>1.02</v>
      </c>
      <c r="AD65" s="31">
        <v>3.452</v>
      </c>
      <c r="AG65" s="77">
        <v>2012</v>
      </c>
      <c r="AH65" s="77">
        <v>1562.4494999999999</v>
      </c>
      <c r="AI65" s="77">
        <v>2062.3618000000001</v>
      </c>
      <c r="AJ65" s="77">
        <v>711.25810000000001</v>
      </c>
      <c r="AK65" s="77">
        <v>328.38690000000003</v>
      </c>
    </row>
    <row r="66" spans="7:42" ht="15" thickBot="1" x14ac:dyDescent="0.35">
      <c r="S66" s="3">
        <v>2007</v>
      </c>
      <c r="T66" s="29">
        <v>4488</v>
      </c>
      <c r="U66" s="29">
        <v>4488</v>
      </c>
      <c r="V66" s="29">
        <v>4468</v>
      </c>
      <c r="W66" s="50">
        <v>451</v>
      </c>
      <c r="X66" s="90">
        <f t="shared" si="8"/>
        <v>4939</v>
      </c>
      <c r="Y66" s="29"/>
      <c r="Z66" s="29"/>
      <c r="AA66" s="29">
        <v>1</v>
      </c>
      <c r="AB66" s="29">
        <v>1.9430000000000001</v>
      </c>
      <c r="AC66" s="29">
        <v>1.331</v>
      </c>
      <c r="AD66" s="31">
        <v>3.9</v>
      </c>
      <c r="AG66" s="77">
        <v>2013</v>
      </c>
      <c r="AH66" s="77">
        <v>534.87519999999995</v>
      </c>
      <c r="AI66" s="77">
        <v>808.11760000000004</v>
      </c>
      <c r="AJ66" s="77">
        <v>949.39279999999997</v>
      </c>
      <c r="AK66" s="77">
        <v>379.0908</v>
      </c>
    </row>
    <row r="67" spans="7:42" ht="15" thickBot="1" x14ac:dyDescent="0.35">
      <c r="S67" s="3">
        <v>2008</v>
      </c>
      <c r="T67" s="29">
        <v>3976</v>
      </c>
      <c r="U67" s="29">
        <v>3975</v>
      </c>
      <c r="V67" s="29">
        <v>4153</v>
      </c>
      <c r="W67" s="50">
        <v>898</v>
      </c>
      <c r="X67" s="90">
        <f t="shared" si="8"/>
        <v>4873</v>
      </c>
      <c r="Y67" s="29"/>
      <c r="Z67" s="29"/>
      <c r="AA67" s="29">
        <v>0.82799999999999996</v>
      </c>
      <c r="AB67" s="29">
        <v>1.7470000000000001</v>
      </c>
      <c r="AC67" s="29">
        <v>1.331</v>
      </c>
      <c r="AD67" s="31">
        <v>2.927</v>
      </c>
      <c r="AG67" s="77">
        <v>2014</v>
      </c>
      <c r="AH67" s="77">
        <v>643.68209999999999</v>
      </c>
      <c r="AI67" s="77">
        <v>1334.3903</v>
      </c>
      <c r="AJ67" s="77">
        <v>946.15459999999996</v>
      </c>
      <c r="AK67" s="77">
        <v>211.0284</v>
      </c>
    </row>
    <row r="68" spans="7:42" ht="15" thickBot="1" x14ac:dyDescent="0.35">
      <c r="S68" s="3">
        <v>2009</v>
      </c>
      <c r="T68" s="29">
        <v>3397</v>
      </c>
      <c r="U68" s="29">
        <v>3394</v>
      </c>
      <c r="V68" s="29">
        <v>3405</v>
      </c>
      <c r="W68" s="50">
        <v>996</v>
      </c>
      <c r="X68" s="90">
        <f t="shared" si="8"/>
        <v>4390</v>
      </c>
      <c r="Y68" s="29"/>
      <c r="Z68" s="29"/>
      <c r="AA68" s="29">
        <v>0.68799999999999994</v>
      </c>
      <c r="AB68" s="29">
        <v>0.79</v>
      </c>
      <c r="AC68" s="29">
        <v>0.86199999999999999</v>
      </c>
      <c r="AD68" s="31">
        <v>3.2930000000000001</v>
      </c>
      <c r="AG68" s="77">
        <v>2015</v>
      </c>
      <c r="AH68" s="77">
        <v>347.69529999999997</v>
      </c>
      <c r="AI68" s="77">
        <v>1743.549</v>
      </c>
      <c r="AJ68" s="77">
        <v>1168.9042999999999</v>
      </c>
      <c r="AK68" s="77">
        <v>351.8981</v>
      </c>
    </row>
    <row r="69" spans="7:42" ht="15" thickBot="1" x14ac:dyDescent="0.35">
      <c r="S69" s="3">
        <v>2010</v>
      </c>
      <c r="T69" s="29">
        <v>3198</v>
      </c>
      <c r="U69" s="29">
        <v>3200</v>
      </c>
      <c r="V69" s="29">
        <v>3234</v>
      </c>
      <c r="W69" s="50">
        <v>673</v>
      </c>
      <c r="X69" s="90">
        <f t="shared" si="8"/>
        <v>3873</v>
      </c>
      <c r="Y69" s="29"/>
      <c r="Z69" s="29"/>
      <c r="AA69" s="29">
        <v>0.93100000000000005</v>
      </c>
      <c r="AB69" s="29">
        <v>1.19</v>
      </c>
      <c r="AC69" s="29">
        <v>0.95399999999999996</v>
      </c>
      <c r="AD69" s="31">
        <v>3.8540000000000001</v>
      </c>
      <c r="AG69" s="77">
        <v>2016</v>
      </c>
      <c r="AH69" s="77">
        <v>856.68420000000003</v>
      </c>
      <c r="AI69" s="77">
        <v>1675.8995</v>
      </c>
      <c r="AJ69" s="77">
        <v>1008.6359</v>
      </c>
      <c r="AK69" s="77">
        <v>408.3571</v>
      </c>
    </row>
    <row r="70" spans="7:42" ht="15" thickBot="1" x14ac:dyDescent="0.35">
      <c r="S70" s="3">
        <v>2011</v>
      </c>
      <c r="T70" s="29">
        <v>4019</v>
      </c>
      <c r="U70" s="29">
        <v>4045</v>
      </c>
      <c r="V70" s="29">
        <v>4030</v>
      </c>
      <c r="W70" s="50">
        <v>1024</v>
      </c>
      <c r="X70" s="90">
        <f t="shared" si="8"/>
        <v>5069</v>
      </c>
      <c r="Y70" s="29"/>
      <c r="Z70" s="29"/>
      <c r="AA70" s="29">
        <v>1.149</v>
      </c>
      <c r="AB70" s="29">
        <v>2.0569999999999999</v>
      </c>
      <c r="AC70" s="29">
        <v>1.2649999999999999</v>
      </c>
      <c r="AD70" s="31">
        <v>4.1059999999999999</v>
      </c>
      <c r="AG70" s="77">
        <v>2017</v>
      </c>
      <c r="AH70" s="77">
        <v>585.65449999999998</v>
      </c>
      <c r="AI70" s="77">
        <v>1033.2164</v>
      </c>
      <c r="AJ70" s="77">
        <v>1096.3579999999999</v>
      </c>
      <c r="AK70" s="77">
        <v>398.59640000000002</v>
      </c>
    </row>
    <row r="71" spans="7:42" ht="15" thickBot="1" x14ac:dyDescent="0.35">
      <c r="S71" s="3">
        <v>2012</v>
      </c>
      <c r="T71" s="29">
        <v>2959</v>
      </c>
      <c r="U71" s="29">
        <v>4071</v>
      </c>
      <c r="V71" s="29">
        <v>4099</v>
      </c>
      <c r="W71" s="50">
        <v>2461</v>
      </c>
      <c r="X71" s="90">
        <f t="shared" si="8"/>
        <v>6532</v>
      </c>
      <c r="Y71" s="29"/>
      <c r="Z71" s="29"/>
      <c r="AA71" s="29">
        <v>1.2669999999999999</v>
      </c>
      <c r="AB71" s="29">
        <v>2.383</v>
      </c>
      <c r="AC71" s="29">
        <v>1.895</v>
      </c>
      <c r="AD71" s="31">
        <v>4.4740000000000002</v>
      </c>
      <c r="AG71" s="77">
        <v>2018</v>
      </c>
      <c r="AH71" s="77">
        <v>422.88229999999999</v>
      </c>
      <c r="AI71" s="77">
        <v>744.05200000000002</v>
      </c>
      <c r="AJ71" s="77">
        <v>318.24509999999998</v>
      </c>
      <c r="AK71" s="77">
        <v>296.23050000000001</v>
      </c>
    </row>
    <row r="72" spans="7:42" ht="15" thickBot="1" x14ac:dyDescent="0.35">
      <c r="S72" s="3">
        <v>2013</v>
      </c>
      <c r="T72" s="29">
        <v>3761</v>
      </c>
      <c r="U72" s="29">
        <v>3763</v>
      </c>
      <c r="V72" s="29">
        <v>3725</v>
      </c>
      <c r="W72" s="50">
        <v>5938</v>
      </c>
      <c r="X72" s="90">
        <f t="shared" si="8"/>
        <v>9701</v>
      </c>
      <c r="Y72" s="29"/>
      <c r="Z72" s="29"/>
      <c r="AA72" s="29">
        <v>1.1930000000000001</v>
      </c>
      <c r="AB72" s="29">
        <v>1.988</v>
      </c>
      <c r="AC72" s="29">
        <v>1.2490000000000001</v>
      </c>
      <c r="AD72" s="31">
        <v>2.5750000000000002</v>
      </c>
      <c r="AG72" s="77">
        <v>2019</v>
      </c>
      <c r="AH72" s="77">
        <v>642.21339999999998</v>
      </c>
      <c r="AI72" s="77">
        <v>1551.1466</v>
      </c>
      <c r="AJ72" s="77">
        <v>856.52739999999994</v>
      </c>
      <c r="AK72" s="77">
        <v>261.1499</v>
      </c>
    </row>
    <row r="73" spans="7:42" ht="15" thickBot="1" x14ac:dyDescent="0.35">
      <c r="S73" s="3">
        <v>2014</v>
      </c>
      <c r="T73" s="29">
        <v>3688</v>
      </c>
      <c r="U73" s="29">
        <v>3692</v>
      </c>
      <c r="V73" s="29">
        <v>3645</v>
      </c>
      <c r="W73" s="50">
        <v>1690</v>
      </c>
      <c r="X73" s="90">
        <f t="shared" si="8"/>
        <v>5382</v>
      </c>
      <c r="Y73" s="29"/>
      <c r="Z73" s="29"/>
      <c r="AA73" s="29">
        <v>1.2050000000000001</v>
      </c>
      <c r="AB73" s="29">
        <v>0.93400000000000005</v>
      </c>
      <c r="AC73" s="29">
        <v>0.96799999999999997</v>
      </c>
      <c r="AD73" s="31">
        <v>2.766</v>
      </c>
      <c r="AG73" s="77">
        <v>2020</v>
      </c>
      <c r="AH73" s="77">
        <v>697.98720000000003</v>
      </c>
      <c r="AI73" s="77">
        <v>1345.5706</v>
      </c>
      <c r="AJ73" s="77">
        <v>716.44299999999998</v>
      </c>
      <c r="AK73" s="77">
        <v>214.70679999999999</v>
      </c>
    </row>
    <row r="74" spans="7:42" ht="15" thickBot="1" x14ac:dyDescent="0.35">
      <c r="S74" s="3">
        <v>2015</v>
      </c>
      <c r="T74" s="29">
        <v>3393</v>
      </c>
      <c r="U74" s="29">
        <v>3480</v>
      </c>
      <c r="V74" s="29">
        <v>3480</v>
      </c>
      <c r="W74" s="50">
        <v>1636</v>
      </c>
      <c r="X74" s="90">
        <f t="shared" si="8"/>
        <v>5116</v>
      </c>
      <c r="Y74" s="29"/>
      <c r="Z74" s="29"/>
      <c r="AA74" s="29">
        <v>1.262</v>
      </c>
      <c r="AB74" s="29">
        <v>1.179</v>
      </c>
      <c r="AC74" s="29">
        <v>1.0189999999999999</v>
      </c>
      <c r="AD74" s="31">
        <v>2.6680000000000001</v>
      </c>
      <c r="AG74" s="77">
        <v>2021</v>
      </c>
      <c r="AH74" s="77">
        <v>342.52539999999999</v>
      </c>
      <c r="AI74" s="77">
        <v>839.0136</v>
      </c>
      <c r="AJ74" s="77">
        <v>1240.0251000000001</v>
      </c>
      <c r="AK74" s="77">
        <v>189.99459999999999</v>
      </c>
    </row>
    <row r="75" spans="7:42" ht="15" thickBot="1" x14ac:dyDescent="0.35">
      <c r="S75" s="3">
        <v>2016</v>
      </c>
      <c r="T75" s="29">
        <v>3805</v>
      </c>
      <c r="U75" s="29">
        <v>3807</v>
      </c>
      <c r="V75" s="29">
        <v>3834</v>
      </c>
      <c r="W75" s="50">
        <v>1167</v>
      </c>
      <c r="X75" s="90">
        <f t="shared" si="8"/>
        <v>4974</v>
      </c>
      <c r="Y75" s="29"/>
      <c r="Z75" s="29"/>
      <c r="AA75" s="29">
        <v>1.37</v>
      </c>
      <c r="AB75" s="29">
        <v>1.0680000000000001</v>
      </c>
      <c r="AC75" s="29">
        <v>1.097</v>
      </c>
      <c r="AD75" s="31">
        <v>2.9849999999999999</v>
      </c>
      <c r="AG75" s="77">
        <v>2022</v>
      </c>
      <c r="AH75" s="77">
        <v>851.62570000000005</v>
      </c>
      <c r="AI75" s="77">
        <v>1630.8140000000001</v>
      </c>
      <c r="AJ75" s="77">
        <v>898.11030000000005</v>
      </c>
      <c r="AK75" s="77">
        <v>576.25059999999996</v>
      </c>
    </row>
    <row r="76" spans="7:42" ht="15" thickBot="1" x14ac:dyDescent="0.35">
      <c r="S76" s="3">
        <v>2017</v>
      </c>
      <c r="T76" s="29">
        <v>3323</v>
      </c>
      <c r="U76" s="29">
        <v>3343</v>
      </c>
      <c r="V76" s="29">
        <v>3315</v>
      </c>
      <c r="W76" s="50">
        <v>651</v>
      </c>
      <c r="X76" s="90">
        <f t="shared" si="8"/>
        <v>3994</v>
      </c>
      <c r="Y76" s="29"/>
      <c r="Z76" s="29"/>
      <c r="AA76" s="29">
        <v>1.28</v>
      </c>
      <c r="AB76" s="29">
        <v>0.72499999999999998</v>
      </c>
      <c r="AC76" s="29">
        <v>0.995</v>
      </c>
      <c r="AD76" s="31"/>
      <c r="AG76" s="77">
        <v>2023</v>
      </c>
      <c r="AH76" s="77">
        <v>1339.2686000000001</v>
      </c>
      <c r="AI76" s="77">
        <v>1500.4632999999999</v>
      </c>
      <c r="AJ76" s="77">
        <v>551.40689999999995</v>
      </c>
      <c r="AK76" s="77">
        <v>151.02709999999999</v>
      </c>
    </row>
    <row r="77" spans="7:42" ht="15" thickBot="1" x14ac:dyDescent="0.35">
      <c r="S77" s="3">
        <v>2018</v>
      </c>
      <c r="T77" s="29">
        <v>3014</v>
      </c>
      <c r="U77" s="29">
        <v>3021</v>
      </c>
      <c r="V77" s="29">
        <v>3046</v>
      </c>
      <c r="W77" s="50">
        <v>331</v>
      </c>
      <c r="X77" s="90">
        <f t="shared" si="8"/>
        <v>3352</v>
      </c>
      <c r="Y77" s="29"/>
      <c r="Z77" s="29"/>
      <c r="AA77" s="29">
        <v>1.1240000000000001</v>
      </c>
      <c r="AB77" s="29"/>
      <c r="AC77" s="29"/>
      <c r="AD77" s="31"/>
      <c r="AG77" s="77">
        <v>2024</v>
      </c>
      <c r="AH77" s="77">
        <v>97.949200000000005</v>
      </c>
      <c r="AI77" s="77">
        <v>559.64160000000004</v>
      </c>
      <c r="AJ77" s="77">
        <v>952.8972</v>
      </c>
      <c r="AK77" s="77">
        <v>680.93259999999998</v>
      </c>
    </row>
    <row r="78" spans="7:42" x14ac:dyDescent="0.3">
      <c r="S78" s="3">
        <v>2019</v>
      </c>
      <c r="T78" s="29"/>
      <c r="U78" s="29">
        <v>3241</v>
      </c>
      <c r="V78" s="29">
        <v>3273</v>
      </c>
      <c r="W78" s="50">
        <v>605</v>
      </c>
      <c r="X78" s="90">
        <f t="shared" si="8"/>
        <v>3846</v>
      </c>
      <c r="Y78" s="29"/>
      <c r="Z78" s="29"/>
      <c r="AA78" s="29">
        <v>1.0760000000000001</v>
      </c>
      <c r="AB78" s="29"/>
      <c r="AC78" s="29"/>
      <c r="AD78" s="31"/>
      <c r="AG78" s="78"/>
      <c r="AH78" s="78"/>
      <c r="AI78" s="78"/>
      <c r="AJ78" s="78"/>
      <c r="AK78" s="78"/>
    </row>
    <row r="79" spans="7:42" x14ac:dyDescent="0.3">
      <c r="S79" s="3">
        <v>2020</v>
      </c>
      <c r="T79" s="29"/>
      <c r="U79" s="29">
        <v>2656</v>
      </c>
      <c r="V79" s="29">
        <v>2653</v>
      </c>
      <c r="W79" s="50">
        <v>391</v>
      </c>
      <c r="X79" s="90">
        <f t="shared" si="8"/>
        <v>3047</v>
      </c>
      <c r="Y79" s="29"/>
      <c r="Z79" s="29"/>
      <c r="AA79" s="29">
        <v>1.0629999999999999</v>
      </c>
      <c r="AB79" s="29"/>
      <c r="AC79" s="29"/>
      <c r="AD79" s="31"/>
      <c r="AG79" s="78"/>
      <c r="AH79" s="78"/>
      <c r="AI79" s="78"/>
      <c r="AJ79" s="78"/>
      <c r="AK79" s="78"/>
      <c r="AL79" s="78"/>
      <c r="AM79" s="78"/>
      <c r="AN79" s="78"/>
      <c r="AO79" s="78"/>
      <c r="AP79" s="78"/>
    </row>
    <row r="80" spans="7:42" x14ac:dyDescent="0.3">
      <c r="G80">
        <f>W61/U61</f>
        <v>0.10595065312046444</v>
      </c>
      <c r="H80">
        <f>W61/(W61+U61)</f>
        <v>9.5800524934383208E-2</v>
      </c>
      <c r="J80">
        <f>GEOMEAN(G80:G101)</f>
        <v>0.23814287818100702</v>
      </c>
      <c r="S80" s="3">
        <v>2021</v>
      </c>
      <c r="T80" s="29"/>
      <c r="U80" s="29">
        <v>2092</v>
      </c>
      <c r="V80" s="29">
        <v>2104</v>
      </c>
      <c r="W80" s="50">
        <v>501</v>
      </c>
      <c r="X80" s="90">
        <f t="shared" si="8"/>
        <v>2593</v>
      </c>
      <c r="Y80" s="29"/>
      <c r="Z80" s="29"/>
      <c r="AA80" s="29">
        <v>0.92200000000000004</v>
      </c>
      <c r="AB80" s="29"/>
      <c r="AC80" s="29"/>
      <c r="AD80" s="31"/>
      <c r="AG80" s="78"/>
      <c r="AH80" s="78"/>
      <c r="AI80" s="78"/>
      <c r="AJ80" s="78"/>
      <c r="AK80" s="78"/>
      <c r="AL80" s="78"/>
      <c r="AM80" s="78"/>
      <c r="AN80" s="78"/>
      <c r="AO80" s="78"/>
      <c r="AP80" s="78"/>
    </row>
    <row r="81" spans="7:42" x14ac:dyDescent="0.3">
      <c r="G81">
        <f t="shared" ref="G81:G101" si="9">W62/U62</f>
        <v>0.21961033460398136</v>
      </c>
      <c r="H81">
        <f t="shared" ref="H81:H101" si="10">W62/(W62+U62)</f>
        <v>0.18006598367772184</v>
      </c>
      <c r="S81" s="3">
        <v>2022</v>
      </c>
      <c r="T81" s="29"/>
      <c r="U81" s="29">
        <v>1513</v>
      </c>
      <c r="V81" s="29">
        <v>1506</v>
      </c>
      <c r="W81" s="50">
        <v>345</v>
      </c>
      <c r="X81" s="90">
        <f t="shared" si="8"/>
        <v>1858</v>
      </c>
      <c r="Y81" s="29"/>
      <c r="Z81" s="29"/>
      <c r="AA81" s="29">
        <v>0.81399999999999995</v>
      </c>
      <c r="AB81" s="29"/>
      <c r="AC81" s="29"/>
      <c r="AD81" s="31"/>
      <c r="AG81" s="78"/>
      <c r="AH81" s="78"/>
      <c r="AI81" s="78"/>
      <c r="AJ81" s="78"/>
      <c r="AK81" s="78"/>
      <c r="AL81" s="78"/>
      <c r="AM81" s="78"/>
      <c r="AN81" s="78"/>
      <c r="AO81" s="78"/>
      <c r="AP81" s="78"/>
    </row>
    <row r="82" spans="7:42" x14ac:dyDescent="0.3">
      <c r="G82">
        <f t="shared" si="9"/>
        <v>0.13882815916047223</v>
      </c>
      <c r="H82">
        <f t="shared" si="10"/>
        <v>0.12190439623728162</v>
      </c>
      <c r="S82" s="3">
        <v>2023</v>
      </c>
      <c r="T82" s="29"/>
      <c r="U82" s="29">
        <v>1478</v>
      </c>
      <c r="V82" s="29">
        <v>1471</v>
      </c>
      <c r="W82" s="50">
        <v>300</v>
      </c>
      <c r="X82" s="90">
        <f t="shared" si="8"/>
        <v>1778</v>
      </c>
      <c r="Y82" s="29"/>
      <c r="Z82" s="29"/>
      <c r="AA82" s="29">
        <v>0.69199999999999995</v>
      </c>
      <c r="AB82" s="29"/>
      <c r="AC82" s="29"/>
      <c r="AD82" s="31"/>
      <c r="AG82" s="78"/>
      <c r="AH82" s="78"/>
      <c r="AI82" s="78"/>
      <c r="AJ82" s="78"/>
      <c r="AK82" s="78"/>
      <c r="AL82" s="78"/>
      <c r="AM82" s="78"/>
      <c r="AN82" s="78"/>
      <c r="AO82" s="78"/>
      <c r="AP82" s="78"/>
    </row>
    <row r="83" spans="7:42" x14ac:dyDescent="0.3">
      <c r="G83">
        <f t="shared" si="9"/>
        <v>0.11794986571172784</v>
      </c>
      <c r="H83">
        <f t="shared" si="10"/>
        <v>0.10550550550550551</v>
      </c>
      <c r="S83" s="8" t="s">
        <v>63</v>
      </c>
      <c r="T83" s="9"/>
      <c r="U83" s="9"/>
      <c r="V83" s="9"/>
      <c r="W83" s="9"/>
      <c r="X83" s="9"/>
      <c r="Y83" s="9"/>
      <c r="Z83" s="9"/>
      <c r="AA83" s="9"/>
      <c r="AB83" s="9"/>
      <c r="AC83" s="9"/>
      <c r="AD83" s="10"/>
    </row>
    <row r="84" spans="7:42" x14ac:dyDescent="0.3">
      <c r="G84">
        <f t="shared" si="9"/>
        <v>0.35314685314685312</v>
      </c>
      <c r="H84">
        <f t="shared" si="10"/>
        <v>0.26098191214470284</v>
      </c>
    </row>
    <row r="85" spans="7:42" ht="15" thickBot="1" x14ac:dyDescent="0.35">
      <c r="G85">
        <f t="shared" si="9"/>
        <v>0.10049019607843138</v>
      </c>
      <c r="H85">
        <f t="shared" si="10"/>
        <v>9.1314031180400893E-2</v>
      </c>
    </row>
    <row r="86" spans="7:42" ht="15" thickBot="1" x14ac:dyDescent="0.35">
      <c r="G86">
        <f t="shared" si="9"/>
        <v>0.2259119496855346</v>
      </c>
      <c r="H86">
        <f t="shared" si="10"/>
        <v>0.18428073055612559</v>
      </c>
      <c r="AG86" s="85" t="s">
        <v>116</v>
      </c>
      <c r="AH86" s="85">
        <v>1</v>
      </c>
      <c r="AI86" s="85">
        <v>2</v>
      </c>
      <c r="AJ86" s="85">
        <v>3</v>
      </c>
      <c r="AK86" s="85">
        <v>4</v>
      </c>
      <c r="AL86" s="85">
        <v>5</v>
      </c>
      <c r="AM86" s="85">
        <v>6</v>
      </c>
      <c r="AN86" s="85">
        <v>7</v>
      </c>
      <c r="AO86" s="85">
        <v>8</v>
      </c>
      <c r="AP86" s="85">
        <v>9</v>
      </c>
    </row>
    <row r="87" spans="7:42" ht="15" thickBot="1" x14ac:dyDescent="0.35">
      <c r="G87">
        <f t="shared" si="9"/>
        <v>0.29345904537418976</v>
      </c>
      <c r="H87">
        <f t="shared" si="10"/>
        <v>0.22687927107061504</v>
      </c>
      <c r="W87" t="s">
        <v>122</v>
      </c>
      <c r="AG87" s="77">
        <v>2005</v>
      </c>
      <c r="AH87" s="76">
        <v>194.53710000000001</v>
      </c>
      <c r="AI87" s="76">
        <v>1660.8306</v>
      </c>
      <c r="AJ87" s="76">
        <v>1791.0405000000001</v>
      </c>
      <c r="AK87" s="76">
        <v>1606.6161</v>
      </c>
      <c r="AL87" s="76">
        <v>851.7835</v>
      </c>
      <c r="AM87" s="76">
        <v>1258.0942</v>
      </c>
      <c r="AN87" s="76">
        <v>504.3698</v>
      </c>
      <c r="AO87" s="76">
        <v>347.36950000000002</v>
      </c>
      <c r="AP87" s="76">
        <v>530.97069999999997</v>
      </c>
    </row>
    <row r="88" spans="7:42" ht="15" thickBot="1" x14ac:dyDescent="0.35">
      <c r="G88">
        <f t="shared" si="9"/>
        <v>0.21031250000000001</v>
      </c>
      <c r="H88">
        <f t="shared" si="10"/>
        <v>0.17376710560289182</v>
      </c>
      <c r="AG88" s="77">
        <v>2006</v>
      </c>
      <c r="AH88" s="77">
        <v>128.3596</v>
      </c>
      <c r="AI88" s="77">
        <v>1074.1733999999999</v>
      </c>
      <c r="AJ88" s="77">
        <v>1846.8287</v>
      </c>
      <c r="AK88" s="77">
        <v>1467.556</v>
      </c>
      <c r="AL88" s="77">
        <v>1505.8703</v>
      </c>
      <c r="AM88" s="77">
        <v>808.93970000000002</v>
      </c>
      <c r="AN88" s="77">
        <v>1201.8021000000001</v>
      </c>
      <c r="AO88" s="77">
        <v>426.27350000000001</v>
      </c>
      <c r="AP88" s="77">
        <v>203.6052</v>
      </c>
    </row>
    <row r="89" spans="7:42" ht="15" thickBot="1" x14ac:dyDescent="0.35">
      <c r="G89">
        <f t="shared" si="9"/>
        <v>0.2531520395550062</v>
      </c>
      <c r="H89">
        <f t="shared" si="10"/>
        <v>0.2020122312093115</v>
      </c>
      <c r="AG89" s="77">
        <v>2007</v>
      </c>
      <c r="AH89" s="77">
        <v>705.8913</v>
      </c>
      <c r="AI89" s="77">
        <v>1672.2836</v>
      </c>
      <c r="AJ89" s="77">
        <v>2158.7175000000002</v>
      </c>
      <c r="AK89" s="77">
        <v>1736.3416</v>
      </c>
      <c r="AL89" s="77">
        <v>1485.4828</v>
      </c>
      <c r="AM89" s="77">
        <v>1533.6459</v>
      </c>
      <c r="AN89" s="77">
        <v>653.63800000000003</v>
      </c>
      <c r="AO89" s="77">
        <v>821.18169999999998</v>
      </c>
      <c r="AP89" s="77">
        <v>363.23910000000001</v>
      </c>
    </row>
    <row r="90" spans="7:42" ht="15" thickBot="1" x14ac:dyDescent="0.35">
      <c r="G90">
        <f t="shared" si="9"/>
        <v>0.60451977401129942</v>
      </c>
      <c r="H90">
        <f t="shared" si="10"/>
        <v>0.37676056338028169</v>
      </c>
      <c r="AG90" s="77">
        <v>2008</v>
      </c>
      <c r="AH90" s="77">
        <v>248.43270000000001</v>
      </c>
      <c r="AI90" s="77">
        <v>2178.8602000000001</v>
      </c>
      <c r="AJ90" s="77">
        <v>2248.7819</v>
      </c>
      <c r="AK90" s="77">
        <v>1634.2336</v>
      </c>
      <c r="AL90" s="77">
        <v>1644.3796</v>
      </c>
      <c r="AM90" s="77">
        <v>756.2713</v>
      </c>
      <c r="AN90" s="77">
        <v>1073.075</v>
      </c>
      <c r="AO90" s="77">
        <v>431.68759999999997</v>
      </c>
      <c r="AP90" s="77">
        <v>401.8612</v>
      </c>
    </row>
    <row r="91" spans="7:42" ht="15" thickBot="1" x14ac:dyDescent="0.35">
      <c r="G91">
        <f t="shared" si="9"/>
        <v>1.5779962795641775</v>
      </c>
      <c r="H91">
        <f t="shared" si="10"/>
        <v>0.61210184517060096</v>
      </c>
      <c r="AG91" s="77">
        <v>2009</v>
      </c>
      <c r="AH91" s="77">
        <v>574.78610000000003</v>
      </c>
      <c r="AI91" s="77">
        <v>1550.2686000000001</v>
      </c>
      <c r="AJ91" s="77">
        <v>2570.9121</v>
      </c>
      <c r="AK91" s="77">
        <v>1544.0627999999999</v>
      </c>
      <c r="AL91" s="77">
        <v>1042.4571000000001</v>
      </c>
      <c r="AM91" s="77">
        <v>1049.0556999999999</v>
      </c>
      <c r="AN91" s="77">
        <v>315.4776</v>
      </c>
      <c r="AO91" s="77">
        <v>684.66</v>
      </c>
      <c r="AP91" s="77">
        <v>86.744699999999995</v>
      </c>
    </row>
    <row r="92" spans="7:42" ht="15" thickBot="1" x14ac:dyDescent="0.35">
      <c r="G92">
        <f t="shared" si="9"/>
        <v>0.45774647887323944</v>
      </c>
      <c r="H92">
        <f t="shared" si="10"/>
        <v>0.3140096618357488</v>
      </c>
      <c r="AG92" s="77">
        <v>2010</v>
      </c>
      <c r="AH92" s="77">
        <v>517.87509999999997</v>
      </c>
      <c r="AI92" s="77">
        <v>1185.5262</v>
      </c>
      <c r="AJ92" s="77">
        <v>1916.961</v>
      </c>
      <c r="AK92" s="77">
        <v>1609.1302000000001</v>
      </c>
      <c r="AL92" s="77">
        <v>2030.4127000000001</v>
      </c>
      <c r="AM92" s="77">
        <v>1487.1935000000001</v>
      </c>
      <c r="AN92" s="77">
        <v>1376.6676</v>
      </c>
      <c r="AO92" s="77">
        <v>567.35649999999998</v>
      </c>
      <c r="AP92" s="77">
        <v>628.7124</v>
      </c>
    </row>
    <row r="93" spans="7:42" ht="15" thickBot="1" x14ac:dyDescent="0.35">
      <c r="G93">
        <f t="shared" si="9"/>
        <v>0.47011494252873565</v>
      </c>
      <c r="H93">
        <f t="shared" si="10"/>
        <v>0.31978107896794372</v>
      </c>
      <c r="AG93" s="77">
        <v>2011</v>
      </c>
      <c r="AH93" s="77">
        <v>178.32900000000001</v>
      </c>
      <c r="AI93" s="77">
        <v>3031.7172</v>
      </c>
      <c r="AJ93" s="77">
        <v>3491.8777</v>
      </c>
      <c r="AK93" s="77">
        <v>1960.9248</v>
      </c>
      <c r="AL93" s="77">
        <v>2404.5617000000002</v>
      </c>
      <c r="AM93" s="77">
        <v>1878.9729</v>
      </c>
      <c r="AN93" s="77">
        <v>852.06679999999994</v>
      </c>
      <c r="AO93" s="77">
        <v>1265.6719000000001</v>
      </c>
      <c r="AP93" s="77">
        <v>356.09969999999998</v>
      </c>
    </row>
    <row r="94" spans="7:42" ht="15" thickBot="1" x14ac:dyDescent="0.35">
      <c r="G94">
        <f t="shared" si="9"/>
        <v>0.30654058313632782</v>
      </c>
      <c r="H94">
        <f t="shared" si="10"/>
        <v>0.23462002412545235</v>
      </c>
      <c r="AG94" s="77">
        <v>2012</v>
      </c>
      <c r="AH94" s="77">
        <v>432.4796</v>
      </c>
      <c r="AI94" s="77">
        <v>2387.0158999999999</v>
      </c>
      <c r="AJ94" s="77">
        <v>3259.5567999999998</v>
      </c>
      <c r="AK94" s="77">
        <v>2465.2833999999998</v>
      </c>
      <c r="AL94" s="77">
        <v>1740.4344000000001</v>
      </c>
      <c r="AM94" s="77">
        <v>1327.9781</v>
      </c>
      <c r="AN94" s="77">
        <v>968.77329999999995</v>
      </c>
      <c r="AO94" s="77">
        <v>709.61429999999996</v>
      </c>
      <c r="AP94" s="77">
        <v>937.13969999999995</v>
      </c>
    </row>
    <row r="95" spans="7:42" ht="15" thickBot="1" x14ac:dyDescent="0.35">
      <c r="G95">
        <f t="shared" si="9"/>
        <v>0.19473526772360156</v>
      </c>
      <c r="H95">
        <f t="shared" si="10"/>
        <v>0.16299449173760641</v>
      </c>
      <c r="AG95" s="77">
        <v>2013</v>
      </c>
      <c r="AH95" s="77">
        <v>20.5502</v>
      </c>
      <c r="AI95" s="77">
        <v>352.75130000000001</v>
      </c>
      <c r="AJ95" s="77">
        <v>2022.3829000000001</v>
      </c>
      <c r="AK95" s="77">
        <v>3346.1345000000001</v>
      </c>
      <c r="AL95" s="77">
        <v>2203.8253</v>
      </c>
      <c r="AM95" s="77">
        <v>2126.4313999999999</v>
      </c>
      <c r="AN95" s="77">
        <v>1816.9358</v>
      </c>
      <c r="AO95" s="77">
        <v>1220.796</v>
      </c>
      <c r="AP95" s="77">
        <v>470.19310000000002</v>
      </c>
    </row>
    <row r="96" spans="7:42" ht="15" thickBot="1" x14ac:dyDescent="0.35">
      <c r="G96">
        <f t="shared" si="9"/>
        <v>0.10956636875206885</v>
      </c>
      <c r="H96">
        <f t="shared" si="10"/>
        <v>9.874701670644391E-2</v>
      </c>
      <c r="AG96" s="77">
        <v>2014</v>
      </c>
      <c r="AH96" s="77">
        <v>426.40449999999998</v>
      </c>
      <c r="AI96" s="77">
        <v>1020.1451</v>
      </c>
      <c r="AJ96" s="77">
        <v>2493.2869000000001</v>
      </c>
      <c r="AK96" s="77">
        <v>3215.6383000000001</v>
      </c>
      <c r="AL96" s="77">
        <v>3117.6579999999999</v>
      </c>
      <c r="AM96" s="77">
        <v>2059.1509000000001</v>
      </c>
      <c r="AN96" s="77">
        <v>1033.9503</v>
      </c>
      <c r="AO96" s="77">
        <v>889.95439999999996</v>
      </c>
      <c r="AP96" s="77">
        <v>452.8827</v>
      </c>
    </row>
    <row r="97" spans="7:42" ht="15" thickBot="1" x14ac:dyDescent="0.35">
      <c r="G97">
        <f t="shared" si="9"/>
        <v>0.18667078062326442</v>
      </c>
      <c r="H97">
        <f t="shared" si="10"/>
        <v>0.15730629225169007</v>
      </c>
      <c r="AG97" s="77">
        <v>2015</v>
      </c>
      <c r="AH97" s="77">
        <v>43.848700000000001</v>
      </c>
      <c r="AI97" s="77">
        <v>2252.2674999999999</v>
      </c>
      <c r="AJ97" s="77">
        <v>3700.2375000000002</v>
      </c>
      <c r="AK97" s="77">
        <v>3435.7757999999999</v>
      </c>
      <c r="AL97" s="77">
        <v>2969.8598999999999</v>
      </c>
      <c r="AM97" s="77">
        <v>1639.3150000000001</v>
      </c>
      <c r="AN97" s="77">
        <v>905.75810000000001</v>
      </c>
      <c r="AO97" s="77">
        <v>840.86969999999997</v>
      </c>
      <c r="AP97" s="77">
        <v>619.33770000000004</v>
      </c>
    </row>
    <row r="98" spans="7:42" ht="15" thickBot="1" x14ac:dyDescent="0.35">
      <c r="G98">
        <f t="shared" si="9"/>
        <v>0.14721385542168675</v>
      </c>
      <c r="H98">
        <f t="shared" si="10"/>
        <v>0.12832294059730884</v>
      </c>
      <c r="AG98" s="77">
        <v>2016</v>
      </c>
      <c r="AH98" s="77">
        <v>278.42200000000003</v>
      </c>
      <c r="AI98" s="77">
        <v>1866.9757999999999</v>
      </c>
      <c r="AJ98" s="77">
        <v>3152.3225000000002</v>
      </c>
      <c r="AK98" s="77">
        <v>2273.4072000000001</v>
      </c>
      <c r="AL98" s="77">
        <v>2701.1749</v>
      </c>
      <c r="AM98" s="77">
        <v>2358.1053999999999</v>
      </c>
      <c r="AN98" s="77">
        <v>1436.9949999999999</v>
      </c>
      <c r="AO98" s="77">
        <v>730.13750000000005</v>
      </c>
      <c r="AP98" s="77">
        <v>724.96270000000004</v>
      </c>
    </row>
    <row r="99" spans="7:42" ht="15" thickBot="1" x14ac:dyDescent="0.35">
      <c r="G99">
        <f t="shared" si="9"/>
        <v>0.23948374760994265</v>
      </c>
      <c r="H99">
        <f t="shared" si="10"/>
        <v>0.19321249517932895</v>
      </c>
      <c r="AG99" s="77">
        <v>2017</v>
      </c>
      <c r="AH99" s="77">
        <v>55.640500000000003</v>
      </c>
      <c r="AI99" s="77">
        <v>1198.6405999999999</v>
      </c>
      <c r="AJ99" s="77">
        <v>2513.8602000000001</v>
      </c>
      <c r="AK99" s="77">
        <v>2371.1091000000001</v>
      </c>
      <c r="AL99" s="77">
        <v>2562.7984999999999</v>
      </c>
      <c r="AM99" s="77">
        <v>2186.3544999999999</v>
      </c>
      <c r="AN99" s="77">
        <v>1421.3338000000001</v>
      </c>
      <c r="AO99" s="77">
        <v>1031.4476</v>
      </c>
      <c r="AP99" s="77">
        <v>608.8338</v>
      </c>
    </row>
    <row r="100" spans="7:42" ht="15" thickBot="1" x14ac:dyDescent="0.35">
      <c r="G100">
        <f t="shared" si="9"/>
        <v>0.2280237937871778</v>
      </c>
      <c r="H100">
        <f t="shared" si="10"/>
        <v>0.18568353067814855</v>
      </c>
      <c r="AG100" s="77">
        <v>2018</v>
      </c>
      <c r="AH100" s="77">
        <v>131.27760000000001</v>
      </c>
      <c r="AI100" s="77">
        <v>1540.6174000000001</v>
      </c>
      <c r="AJ100" s="77">
        <v>2169.6151</v>
      </c>
      <c r="AK100" s="77">
        <v>2016.5782999999999</v>
      </c>
      <c r="AL100" s="77">
        <v>2308.1648</v>
      </c>
      <c r="AM100" s="77">
        <v>1849.9425000000001</v>
      </c>
      <c r="AN100" s="77">
        <v>1423.4996000000001</v>
      </c>
      <c r="AO100" s="77">
        <v>959.88419999999996</v>
      </c>
      <c r="AP100" s="77">
        <v>529.08259999999996</v>
      </c>
    </row>
    <row r="101" spans="7:42" ht="15" thickBot="1" x14ac:dyDescent="0.35">
      <c r="G101">
        <f t="shared" si="9"/>
        <v>0.20297699594046009</v>
      </c>
      <c r="H101">
        <f t="shared" si="10"/>
        <v>0.1687289088863892</v>
      </c>
      <c r="AG101" s="77">
        <v>2019</v>
      </c>
      <c r="AH101" s="77">
        <v>306.07600000000002</v>
      </c>
      <c r="AI101" s="77">
        <v>1203.8353999999999</v>
      </c>
      <c r="AJ101" s="77">
        <v>2575.8607000000002</v>
      </c>
      <c r="AK101" s="77">
        <v>2161.2523000000001</v>
      </c>
      <c r="AL101" s="77">
        <v>1462.2532000000001</v>
      </c>
      <c r="AM101" s="77">
        <v>1570.6404</v>
      </c>
      <c r="AN101" s="77">
        <v>1523.9027000000001</v>
      </c>
      <c r="AO101" s="77">
        <v>1063.3188</v>
      </c>
      <c r="AP101" s="77">
        <v>692.44759999999997</v>
      </c>
    </row>
    <row r="102" spans="7:42" ht="15" thickBot="1" x14ac:dyDescent="0.35">
      <c r="AG102" s="77">
        <v>2020</v>
      </c>
      <c r="AH102" s="76">
        <v>620.92809999999997</v>
      </c>
      <c r="AI102" s="76">
        <v>1569.0074</v>
      </c>
      <c r="AJ102" s="76">
        <v>2378.1363999999999</v>
      </c>
      <c r="AK102" s="76">
        <v>2303.8553000000002</v>
      </c>
      <c r="AL102" s="76">
        <v>1553.1125999999999</v>
      </c>
      <c r="AM102" s="76">
        <v>1444.6296</v>
      </c>
      <c r="AN102" s="76">
        <v>1271.8800000000001</v>
      </c>
      <c r="AO102" s="76">
        <v>975.03449999999998</v>
      </c>
      <c r="AP102" s="76">
        <v>1052.6132</v>
      </c>
    </row>
    <row r="103" spans="7:42" ht="15" thickBot="1" x14ac:dyDescent="0.35">
      <c r="AG103" s="77">
        <v>2021</v>
      </c>
      <c r="AH103" s="76">
        <v>395.84440000000001</v>
      </c>
      <c r="AI103" s="76">
        <v>1445.2172</v>
      </c>
      <c r="AJ103" s="76">
        <v>3436.0994000000001</v>
      </c>
      <c r="AK103" s="76">
        <v>2354.2529</v>
      </c>
      <c r="AL103" s="76">
        <v>2351.6767</v>
      </c>
      <c r="AM103" s="76">
        <v>1310.681</v>
      </c>
      <c r="AN103" s="76">
        <v>913.89160000000004</v>
      </c>
      <c r="AO103" s="76">
        <v>910.95370000000003</v>
      </c>
      <c r="AP103" s="76">
        <v>640.81470000000002</v>
      </c>
    </row>
    <row r="104" spans="7:42" ht="15" thickBot="1" x14ac:dyDescent="0.35">
      <c r="AG104" s="77">
        <v>2022</v>
      </c>
      <c r="AH104" s="77">
        <v>710.30930000000001</v>
      </c>
      <c r="AI104" s="77">
        <v>1630.7588000000001</v>
      </c>
      <c r="AJ104" s="77">
        <v>2149.6596</v>
      </c>
      <c r="AK104" s="77">
        <v>1719.5965000000001</v>
      </c>
      <c r="AL104" s="77">
        <v>2199.4816000000001</v>
      </c>
      <c r="AM104" s="77">
        <v>1225.9920999999999</v>
      </c>
      <c r="AN104" s="77">
        <v>895.3768</v>
      </c>
      <c r="AO104" s="77">
        <v>827.99419999999998</v>
      </c>
      <c r="AP104" s="77">
        <v>734.0684</v>
      </c>
    </row>
    <row r="105" spans="7:42" ht="15" thickBot="1" x14ac:dyDescent="0.35">
      <c r="AG105" s="76" t="s">
        <v>117</v>
      </c>
      <c r="AH105" s="77">
        <v>478.26690000000002</v>
      </c>
      <c r="AI105" s="77">
        <v>1724.0354</v>
      </c>
      <c r="AJ105" s="77">
        <v>2488.4261999999999</v>
      </c>
      <c r="AK105" s="77">
        <v>2460.1581999999999</v>
      </c>
      <c r="AL105" s="77">
        <v>1998.1996999999999</v>
      </c>
      <c r="AM105" s="77">
        <v>1546.5072</v>
      </c>
      <c r="AN105" s="77">
        <v>778.17380000000003</v>
      </c>
      <c r="AO105" s="77">
        <v>777.86369999999999</v>
      </c>
      <c r="AP105" s="77">
        <v>393.1798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0EF2-949B-490D-8A2E-8350E875F4A9}">
  <dimension ref="B2:L108"/>
  <sheetViews>
    <sheetView showGridLines="0" topLeftCell="A47" zoomScale="70" zoomScaleNormal="70" workbookViewId="0">
      <selection activeCell="E82" sqref="E82"/>
    </sheetView>
  </sheetViews>
  <sheetFormatPr defaultRowHeight="14.4" x14ac:dyDescent="0.3"/>
  <cols>
    <col min="3" max="8" width="16" customWidth="1"/>
  </cols>
  <sheetData>
    <row r="2" spans="2:8" x14ac:dyDescent="0.3">
      <c r="B2" s="21" t="s">
        <v>53</v>
      </c>
      <c r="C2" s="38" t="s">
        <v>64</v>
      </c>
      <c r="D2" s="79"/>
      <c r="E2" s="13"/>
      <c r="F2" s="13"/>
      <c r="G2" s="13"/>
      <c r="H2" s="14"/>
    </row>
    <row r="3" spans="2:8" ht="28.8" x14ac:dyDescent="0.3">
      <c r="B3" s="45" t="s">
        <v>50</v>
      </c>
      <c r="C3" s="18" t="s">
        <v>98</v>
      </c>
      <c r="D3" s="18" t="s">
        <v>99</v>
      </c>
      <c r="E3" s="18" t="s">
        <v>32</v>
      </c>
      <c r="F3" s="18" t="s">
        <v>33</v>
      </c>
      <c r="G3" s="18" t="s">
        <v>101</v>
      </c>
      <c r="H3" s="34" t="s">
        <v>39</v>
      </c>
    </row>
    <row r="4" spans="2:8" x14ac:dyDescent="0.3">
      <c r="B4" s="46" t="s">
        <v>51</v>
      </c>
      <c r="C4" s="25" t="s">
        <v>23</v>
      </c>
      <c r="D4" s="25" t="s">
        <v>23</v>
      </c>
      <c r="E4" s="11" t="s">
        <v>54</v>
      </c>
      <c r="F4" s="11" t="s">
        <v>54</v>
      </c>
      <c r="G4" s="11" t="s">
        <v>54</v>
      </c>
      <c r="H4" s="27" t="s">
        <v>54</v>
      </c>
    </row>
    <row r="5" spans="2:8" x14ac:dyDescent="0.3">
      <c r="B5" s="46" t="s">
        <v>52</v>
      </c>
      <c r="C5" s="42" t="s">
        <v>102</v>
      </c>
      <c r="D5" s="43" t="s">
        <v>100</v>
      </c>
      <c r="E5" s="43" t="s">
        <v>104</v>
      </c>
      <c r="F5" s="35"/>
      <c r="G5" s="37" t="s">
        <v>100</v>
      </c>
      <c r="H5" s="37" t="s">
        <v>28</v>
      </c>
    </row>
    <row r="6" spans="2:8" ht="115.2" x14ac:dyDescent="0.3">
      <c r="B6" s="47" t="s">
        <v>56</v>
      </c>
      <c r="C6" s="44" t="s">
        <v>45</v>
      </c>
      <c r="D6" s="44" t="s">
        <v>45</v>
      </c>
      <c r="E6" s="44" t="s">
        <v>45</v>
      </c>
      <c r="F6" s="44" t="s">
        <v>45</v>
      </c>
      <c r="G6" s="43" t="s">
        <v>103</v>
      </c>
      <c r="H6" s="30" t="s">
        <v>46</v>
      </c>
    </row>
    <row r="7" spans="2:8" x14ac:dyDescent="0.3">
      <c r="B7" s="2" t="s">
        <v>48</v>
      </c>
      <c r="C7" s="12"/>
      <c r="D7" s="4"/>
      <c r="E7" s="4"/>
      <c r="F7" s="4"/>
      <c r="G7" s="4"/>
      <c r="H7" s="5"/>
    </row>
    <row r="8" spans="2:8" x14ac:dyDescent="0.3">
      <c r="B8" s="3">
        <v>1950</v>
      </c>
      <c r="C8" s="23">
        <v>7258</v>
      </c>
      <c r="D8" s="81">
        <v>7258</v>
      </c>
      <c r="E8" s="91">
        <f>D8*L$89</f>
        <v>42439.800548024934</v>
      </c>
      <c r="F8" s="92">
        <f>E8+D8</f>
        <v>49697.800548024934</v>
      </c>
      <c r="G8" s="23"/>
      <c r="H8" s="31"/>
    </row>
    <row r="9" spans="2:8" x14ac:dyDescent="0.3">
      <c r="B9" s="3">
        <v>1951</v>
      </c>
      <c r="C9" s="23">
        <v>9522</v>
      </c>
      <c r="D9" s="81">
        <v>9522</v>
      </c>
      <c r="E9" s="91">
        <f t="shared" ref="E9:E59" si="0">D9*L$89</f>
        <v>55678.118051569778</v>
      </c>
      <c r="F9" s="92">
        <f t="shared" ref="F9:F72" si="1">E9+D9</f>
        <v>65200.118051569778</v>
      </c>
      <c r="G9" s="23"/>
      <c r="H9" s="31"/>
    </row>
    <row r="10" spans="2:8" x14ac:dyDescent="0.3">
      <c r="B10" s="3">
        <v>1952</v>
      </c>
      <c r="C10" s="23">
        <v>9270</v>
      </c>
      <c r="D10" s="81">
        <v>9270</v>
      </c>
      <c r="E10" s="91">
        <f t="shared" si="0"/>
        <v>54204.595078560364</v>
      </c>
      <c r="F10" s="92">
        <f t="shared" si="1"/>
        <v>63474.595078560364</v>
      </c>
      <c r="G10" s="23"/>
      <c r="H10" s="31"/>
    </row>
    <row r="11" spans="2:8" x14ac:dyDescent="0.3">
      <c r="B11" s="3">
        <v>1953</v>
      </c>
      <c r="C11" s="23">
        <v>7038</v>
      </c>
      <c r="D11" s="81">
        <v>7038</v>
      </c>
      <c r="E11" s="91">
        <f t="shared" si="0"/>
        <v>41153.391603334181</v>
      </c>
      <c r="F11" s="92">
        <f t="shared" si="1"/>
        <v>48191.391603334181</v>
      </c>
      <c r="G11" s="23"/>
      <c r="H11" s="31"/>
    </row>
    <row r="12" spans="2:8" x14ac:dyDescent="0.3">
      <c r="B12" s="3">
        <v>1954</v>
      </c>
      <c r="C12" s="23">
        <v>6889</v>
      </c>
      <c r="D12" s="81">
        <v>6889</v>
      </c>
      <c r="E12" s="91">
        <f t="shared" si="0"/>
        <v>40282.141908975442</v>
      </c>
      <c r="F12" s="92">
        <f t="shared" si="1"/>
        <v>47171.141908975442</v>
      </c>
      <c r="G12" s="23"/>
      <c r="H12" s="31"/>
    </row>
    <row r="13" spans="2:8" x14ac:dyDescent="0.3">
      <c r="B13" s="3">
        <v>1955</v>
      </c>
      <c r="C13" s="23">
        <v>7880</v>
      </c>
      <c r="D13" s="81">
        <v>7880</v>
      </c>
      <c r="E13" s="91">
        <f t="shared" si="0"/>
        <v>46076.829473468788</v>
      </c>
      <c r="F13" s="92">
        <f t="shared" si="1"/>
        <v>53956.829473468788</v>
      </c>
      <c r="G13" s="23"/>
      <c r="H13" s="31"/>
    </row>
    <row r="14" spans="2:8" x14ac:dyDescent="0.3">
      <c r="B14" s="3">
        <v>1956</v>
      </c>
      <c r="C14" s="23">
        <v>7549</v>
      </c>
      <c r="D14" s="81">
        <v>7549</v>
      </c>
      <c r="E14" s="91">
        <f t="shared" si="0"/>
        <v>44141.3687430477</v>
      </c>
      <c r="F14" s="92">
        <f t="shared" si="1"/>
        <v>51690.3687430477</v>
      </c>
      <c r="G14" s="23"/>
      <c r="H14" s="31"/>
    </row>
    <row r="15" spans="2:8" x14ac:dyDescent="0.3">
      <c r="B15" s="3">
        <v>1957</v>
      </c>
      <c r="C15" s="23">
        <v>8851</v>
      </c>
      <c r="D15" s="81">
        <v>8851</v>
      </c>
      <c r="E15" s="91">
        <f t="shared" si="0"/>
        <v>51754.570770262981</v>
      </c>
      <c r="F15" s="92">
        <f t="shared" si="1"/>
        <v>60605.570770262981</v>
      </c>
      <c r="G15" s="23"/>
      <c r="H15" s="31"/>
    </row>
    <row r="16" spans="2:8" x14ac:dyDescent="0.3">
      <c r="B16" s="3">
        <v>1958</v>
      </c>
      <c r="C16" s="23">
        <v>8552</v>
      </c>
      <c r="D16" s="81">
        <v>8552</v>
      </c>
      <c r="E16" s="91">
        <f t="shared" si="0"/>
        <v>50006.224068160547</v>
      </c>
      <c r="F16" s="92">
        <f t="shared" si="1"/>
        <v>58558.224068160547</v>
      </c>
      <c r="G16" s="23"/>
      <c r="H16" s="31"/>
    </row>
    <row r="17" spans="2:8" x14ac:dyDescent="0.3">
      <c r="B17" s="3">
        <v>1959</v>
      </c>
      <c r="C17" s="23">
        <v>7182</v>
      </c>
      <c r="D17" s="81">
        <v>7182</v>
      </c>
      <c r="E17" s="91">
        <f t="shared" si="0"/>
        <v>41995.404730768132</v>
      </c>
      <c r="F17" s="92">
        <f t="shared" si="1"/>
        <v>49177.404730768132</v>
      </c>
      <c r="G17" s="23"/>
      <c r="H17" s="31"/>
    </row>
    <row r="18" spans="2:8" x14ac:dyDescent="0.3">
      <c r="B18" s="3">
        <v>1960</v>
      </c>
      <c r="C18" s="23">
        <v>6482</v>
      </c>
      <c r="D18" s="81">
        <v>6482</v>
      </c>
      <c r="E18" s="91">
        <f t="shared" si="0"/>
        <v>37902.285361297552</v>
      </c>
      <c r="F18" s="92">
        <f t="shared" si="1"/>
        <v>44384.285361297552</v>
      </c>
      <c r="G18" s="23"/>
      <c r="H18" s="31"/>
    </row>
    <row r="19" spans="2:8" x14ac:dyDescent="0.3">
      <c r="B19" s="3">
        <v>1961</v>
      </c>
      <c r="C19" s="23">
        <v>5969</v>
      </c>
      <c r="D19" s="81">
        <v>5969</v>
      </c>
      <c r="E19" s="91">
        <f t="shared" si="0"/>
        <v>34902.613594814116</v>
      </c>
      <c r="F19" s="92">
        <f t="shared" si="1"/>
        <v>40871.613594814116</v>
      </c>
      <c r="G19" s="23"/>
      <c r="H19" s="31"/>
    </row>
    <row r="20" spans="2:8" x14ac:dyDescent="0.3">
      <c r="B20" s="3">
        <v>1962</v>
      </c>
      <c r="C20" s="23">
        <v>5765</v>
      </c>
      <c r="D20" s="81">
        <v>5765</v>
      </c>
      <c r="E20" s="91">
        <f t="shared" si="0"/>
        <v>33709.761664282691</v>
      </c>
      <c r="F20" s="92">
        <f t="shared" si="1"/>
        <v>39474.761664282691</v>
      </c>
      <c r="G20" s="23"/>
      <c r="H20" s="31"/>
    </row>
    <row r="21" spans="2:8" x14ac:dyDescent="0.3">
      <c r="B21" s="3">
        <v>1963</v>
      </c>
      <c r="C21" s="23">
        <v>6180</v>
      </c>
      <c r="D21" s="81">
        <v>6180</v>
      </c>
      <c r="E21" s="91">
        <f t="shared" si="0"/>
        <v>36136.396719040247</v>
      </c>
      <c r="F21" s="92">
        <f t="shared" si="1"/>
        <v>42316.396719040247</v>
      </c>
      <c r="G21" s="23"/>
      <c r="H21" s="31"/>
    </row>
    <row r="22" spans="2:8" x14ac:dyDescent="0.3">
      <c r="B22" s="3">
        <v>1964</v>
      </c>
      <c r="C22" s="23">
        <v>6557</v>
      </c>
      <c r="D22" s="81">
        <v>6557</v>
      </c>
      <c r="E22" s="91">
        <f t="shared" si="0"/>
        <v>38340.833865169399</v>
      </c>
      <c r="F22" s="92">
        <f t="shared" si="1"/>
        <v>44897.833865169399</v>
      </c>
      <c r="G22" s="23"/>
      <c r="H22" s="31"/>
    </row>
    <row r="23" spans="2:8" x14ac:dyDescent="0.3">
      <c r="B23" s="3">
        <v>1965</v>
      </c>
      <c r="C23" s="23">
        <v>7571</v>
      </c>
      <c r="D23" s="81">
        <v>7571</v>
      </c>
      <c r="E23" s="91">
        <f t="shared" si="0"/>
        <v>44270.009637516778</v>
      </c>
      <c r="F23" s="92">
        <f t="shared" si="1"/>
        <v>51841.009637516778</v>
      </c>
      <c r="G23" s="23"/>
      <c r="H23" s="31"/>
    </row>
    <row r="24" spans="2:8" x14ac:dyDescent="0.3">
      <c r="B24" s="3">
        <v>1966</v>
      </c>
      <c r="C24" s="23">
        <v>7617</v>
      </c>
      <c r="D24" s="81">
        <v>7617</v>
      </c>
      <c r="E24" s="91">
        <f t="shared" si="0"/>
        <v>44538.986053224842</v>
      </c>
      <c r="F24" s="92">
        <f t="shared" si="1"/>
        <v>52155.986053224842</v>
      </c>
      <c r="G24" s="23"/>
      <c r="H24" s="31"/>
    </row>
    <row r="25" spans="2:8" x14ac:dyDescent="0.3">
      <c r="B25" s="3">
        <v>1967</v>
      </c>
      <c r="C25" s="23">
        <v>5439</v>
      </c>
      <c r="D25" s="81">
        <v>5439</v>
      </c>
      <c r="E25" s="91">
        <f t="shared" si="0"/>
        <v>31803.537500786391</v>
      </c>
      <c r="F25" s="92">
        <f t="shared" si="1"/>
        <v>37242.537500786391</v>
      </c>
      <c r="G25" s="23"/>
      <c r="H25" s="31"/>
    </row>
    <row r="26" spans="2:8" x14ac:dyDescent="0.3">
      <c r="B26" s="3">
        <v>1968</v>
      </c>
      <c r="C26" s="23">
        <v>5543</v>
      </c>
      <c r="D26" s="81">
        <v>5543</v>
      </c>
      <c r="E26" s="91">
        <f>D26*L$89</f>
        <v>32411.658092822017</v>
      </c>
      <c r="F26" s="92">
        <f t="shared" si="1"/>
        <v>37954.658092822021</v>
      </c>
      <c r="G26" s="23"/>
      <c r="H26" s="31"/>
    </row>
    <row r="27" spans="2:8" x14ac:dyDescent="0.3">
      <c r="B27" s="3">
        <v>1969</v>
      </c>
      <c r="C27" s="23">
        <v>5552</v>
      </c>
      <c r="D27" s="81">
        <v>5552</v>
      </c>
      <c r="E27" s="91">
        <f t="shared" si="0"/>
        <v>32464.283913286639</v>
      </c>
      <c r="F27" s="92">
        <f t="shared" si="1"/>
        <v>38016.283913286636</v>
      </c>
      <c r="G27" s="23"/>
      <c r="H27" s="31"/>
    </row>
    <row r="28" spans="2:8" x14ac:dyDescent="0.3">
      <c r="B28" s="3">
        <v>1970</v>
      </c>
      <c r="C28" s="23">
        <v>6262</v>
      </c>
      <c r="D28" s="81">
        <v>6262</v>
      </c>
      <c r="E28" s="91">
        <f t="shared" si="0"/>
        <v>36615.876416606799</v>
      </c>
      <c r="F28" s="92">
        <f t="shared" si="1"/>
        <v>42877.876416606799</v>
      </c>
      <c r="G28" s="23"/>
      <c r="H28" s="31"/>
    </row>
    <row r="29" spans="2:8" x14ac:dyDescent="0.3">
      <c r="B29" s="3">
        <v>1971</v>
      </c>
      <c r="C29" s="23">
        <v>7788</v>
      </c>
      <c r="D29" s="81">
        <v>7788</v>
      </c>
      <c r="E29" s="91">
        <f t="shared" si="0"/>
        <v>45538.876642052659</v>
      </c>
      <c r="F29" s="92">
        <f t="shared" si="1"/>
        <v>53326.876642052659</v>
      </c>
      <c r="G29" s="23"/>
      <c r="H29" s="31"/>
    </row>
    <row r="30" spans="2:8" x14ac:dyDescent="0.3">
      <c r="B30" s="3">
        <v>1972</v>
      </c>
      <c r="C30" s="23">
        <v>9570</v>
      </c>
      <c r="D30" s="81">
        <v>9570</v>
      </c>
      <c r="E30" s="91">
        <f t="shared" si="0"/>
        <v>55958.789094047759</v>
      </c>
      <c r="F30" s="92">
        <f t="shared" si="1"/>
        <v>65528.789094047759</v>
      </c>
      <c r="G30" s="23"/>
      <c r="H30" s="31"/>
    </row>
    <row r="31" spans="2:8" x14ac:dyDescent="0.3">
      <c r="B31" s="3">
        <v>1973</v>
      </c>
      <c r="C31" s="23">
        <v>11106</v>
      </c>
      <c r="D31" s="81">
        <v>11106</v>
      </c>
      <c r="E31" s="91">
        <f t="shared" si="0"/>
        <v>64940.262453343195</v>
      </c>
      <c r="F31" s="92">
        <f t="shared" si="1"/>
        <v>76046.262453343195</v>
      </c>
      <c r="G31" s="23"/>
      <c r="H31" s="31"/>
    </row>
    <row r="32" spans="2:8" x14ac:dyDescent="0.3">
      <c r="B32" s="3">
        <v>1974</v>
      </c>
      <c r="C32" s="23">
        <v>9149</v>
      </c>
      <c r="D32" s="81">
        <v>9149</v>
      </c>
      <c r="E32" s="91">
        <f t="shared" si="0"/>
        <v>53497.070158980452</v>
      </c>
      <c r="F32" s="92">
        <f t="shared" si="1"/>
        <v>62646.070158980452</v>
      </c>
      <c r="G32" s="23"/>
      <c r="H32" s="31"/>
    </row>
    <row r="33" spans="2:8" x14ac:dyDescent="0.3">
      <c r="B33" s="3">
        <v>1975</v>
      </c>
      <c r="C33" s="23">
        <v>9082</v>
      </c>
      <c r="D33" s="81">
        <v>9082</v>
      </c>
      <c r="E33" s="91">
        <f t="shared" si="0"/>
        <v>53105.300162188272</v>
      </c>
      <c r="F33" s="92">
        <f t="shared" si="1"/>
        <v>62187.300162188272</v>
      </c>
      <c r="G33" s="23"/>
      <c r="H33" s="31"/>
    </row>
    <row r="34" spans="2:8" x14ac:dyDescent="0.3">
      <c r="B34" s="3">
        <v>1976</v>
      </c>
      <c r="C34" s="23">
        <v>7500</v>
      </c>
      <c r="D34" s="81">
        <v>7500</v>
      </c>
      <c r="E34" s="91">
        <f t="shared" si="0"/>
        <v>43854.850387184764</v>
      </c>
      <c r="F34" s="92">
        <f t="shared" si="1"/>
        <v>51354.850387184764</v>
      </c>
      <c r="G34" s="23"/>
      <c r="H34" s="31"/>
    </row>
    <row r="35" spans="2:8" x14ac:dyDescent="0.3">
      <c r="B35" s="3">
        <v>1977</v>
      </c>
      <c r="C35" s="23">
        <v>9020</v>
      </c>
      <c r="D35" s="81">
        <v>9020</v>
      </c>
      <c r="E35" s="91">
        <f t="shared" si="0"/>
        <v>52742.766732320873</v>
      </c>
      <c r="F35" s="92">
        <f t="shared" si="1"/>
        <v>61762.766732320873</v>
      </c>
      <c r="G35" s="23"/>
      <c r="H35" s="31"/>
    </row>
    <row r="36" spans="2:8" x14ac:dyDescent="0.3">
      <c r="B36" s="3">
        <v>1978</v>
      </c>
      <c r="C36" s="23">
        <v>9037</v>
      </c>
      <c r="D36" s="81">
        <v>9037</v>
      </c>
      <c r="E36" s="91">
        <f t="shared" si="0"/>
        <v>52842.171059865163</v>
      </c>
      <c r="F36" s="92">
        <f t="shared" si="1"/>
        <v>61879.171059865163</v>
      </c>
      <c r="G36" s="23"/>
      <c r="H36" s="31"/>
    </row>
    <row r="37" spans="2:8" x14ac:dyDescent="0.3">
      <c r="B37" s="3">
        <v>1979</v>
      </c>
      <c r="C37" s="23">
        <v>10959</v>
      </c>
      <c r="D37" s="81">
        <v>10959</v>
      </c>
      <c r="E37" s="91">
        <f t="shared" si="0"/>
        <v>64080.707385754373</v>
      </c>
      <c r="F37" s="92">
        <f t="shared" si="1"/>
        <v>75039.707385754373</v>
      </c>
      <c r="G37" s="23"/>
      <c r="H37" s="31"/>
    </row>
    <row r="38" spans="2:8" x14ac:dyDescent="0.3">
      <c r="B38" s="3">
        <v>1980</v>
      </c>
      <c r="C38" s="23">
        <v>10690</v>
      </c>
      <c r="D38" s="81">
        <v>10690</v>
      </c>
      <c r="E38" s="91">
        <f t="shared" si="0"/>
        <v>62507.780085200684</v>
      </c>
      <c r="F38" s="92">
        <f t="shared" si="1"/>
        <v>73197.780085200677</v>
      </c>
      <c r="G38" s="23"/>
      <c r="H38" s="31"/>
    </row>
    <row r="39" spans="2:8" x14ac:dyDescent="0.3">
      <c r="B39" s="3">
        <v>1981</v>
      </c>
      <c r="C39" s="23">
        <v>11133</v>
      </c>
      <c r="D39" s="81">
        <v>11133</v>
      </c>
      <c r="E39" s="91">
        <f t="shared" si="0"/>
        <v>65098.139914737061</v>
      </c>
      <c r="F39" s="92">
        <f t="shared" si="1"/>
        <v>76231.139914737054</v>
      </c>
      <c r="G39" s="23"/>
      <c r="H39" s="31"/>
    </row>
    <row r="40" spans="2:8" x14ac:dyDescent="0.3">
      <c r="B40" s="3">
        <v>1982</v>
      </c>
      <c r="C40" s="23">
        <v>12467</v>
      </c>
      <c r="D40" s="81">
        <v>12467</v>
      </c>
      <c r="E40" s="91">
        <f t="shared" si="0"/>
        <v>72898.455970270996</v>
      </c>
      <c r="F40" s="92">
        <f t="shared" si="1"/>
        <v>85365.455970270996</v>
      </c>
      <c r="G40" s="23"/>
      <c r="H40" s="31"/>
    </row>
    <row r="41" spans="2:8" x14ac:dyDescent="0.3">
      <c r="B41" s="3">
        <v>1983</v>
      </c>
      <c r="C41" s="23">
        <v>14771</v>
      </c>
      <c r="D41" s="81">
        <v>14771</v>
      </c>
      <c r="E41" s="91">
        <f t="shared" si="0"/>
        <v>86370.666009214154</v>
      </c>
      <c r="F41" s="92">
        <f t="shared" si="1"/>
        <v>101141.66600921415</v>
      </c>
      <c r="G41" s="23"/>
      <c r="H41" s="31">
        <v>12.15</v>
      </c>
    </row>
    <row r="42" spans="2:8" x14ac:dyDescent="0.3">
      <c r="B42" s="3">
        <v>1984</v>
      </c>
      <c r="C42" s="23">
        <v>8251</v>
      </c>
      <c r="D42" s="81">
        <v>8251</v>
      </c>
      <c r="E42" s="91">
        <f t="shared" si="0"/>
        <v>48246.182739288197</v>
      </c>
      <c r="F42" s="92">
        <f t="shared" si="1"/>
        <v>56497.182739288197</v>
      </c>
      <c r="G42" s="23"/>
      <c r="H42" s="31">
        <v>11.96</v>
      </c>
    </row>
    <row r="43" spans="2:8" x14ac:dyDescent="0.3">
      <c r="B43" s="3">
        <v>1985</v>
      </c>
      <c r="C43" s="23">
        <v>7047</v>
      </c>
      <c r="D43" s="81">
        <v>7047</v>
      </c>
      <c r="E43" s="91">
        <f t="shared" si="0"/>
        <v>41206.017423798803</v>
      </c>
      <c r="F43" s="92">
        <f t="shared" si="1"/>
        <v>48253.017423798803</v>
      </c>
      <c r="G43" s="23"/>
      <c r="H43" s="31">
        <v>13.04</v>
      </c>
    </row>
    <row r="44" spans="2:8" x14ac:dyDescent="0.3">
      <c r="B44" s="3">
        <v>1986</v>
      </c>
      <c r="C44" s="23">
        <v>4813</v>
      </c>
      <c r="D44" s="81">
        <v>4813</v>
      </c>
      <c r="E44" s="91">
        <f t="shared" si="0"/>
        <v>28143.1193218027</v>
      </c>
      <c r="F44" s="92">
        <f t="shared" si="1"/>
        <v>32956.119321802704</v>
      </c>
      <c r="G44" s="23"/>
      <c r="H44" s="31">
        <v>18.02</v>
      </c>
    </row>
    <row r="45" spans="2:8" x14ac:dyDescent="0.3">
      <c r="B45" s="3">
        <v>1987</v>
      </c>
      <c r="C45" s="23">
        <v>6189</v>
      </c>
      <c r="D45" s="81">
        <v>6189</v>
      </c>
      <c r="E45" s="91">
        <f t="shared" si="0"/>
        <v>36189.022539504869</v>
      </c>
      <c r="F45" s="92">
        <f t="shared" si="1"/>
        <v>42378.022539504869</v>
      </c>
      <c r="G45" s="23"/>
      <c r="H45" s="31">
        <v>22.52</v>
      </c>
    </row>
    <row r="46" spans="2:8" x14ac:dyDescent="0.3">
      <c r="B46" s="3">
        <v>1988</v>
      </c>
      <c r="C46" s="23">
        <v>9321</v>
      </c>
      <c r="D46" s="81">
        <v>9321</v>
      </c>
      <c r="E46" s="91">
        <f t="shared" si="0"/>
        <v>54502.808061193224</v>
      </c>
      <c r="F46" s="92">
        <f t="shared" si="1"/>
        <v>63823.808061193224</v>
      </c>
      <c r="G46" s="23"/>
      <c r="H46" s="31">
        <v>22.09</v>
      </c>
    </row>
    <row r="47" spans="2:8" x14ac:dyDescent="0.3">
      <c r="B47" s="3">
        <v>1989</v>
      </c>
      <c r="C47" s="23">
        <v>5641</v>
      </c>
      <c r="D47" s="81">
        <v>5641</v>
      </c>
      <c r="E47" s="91">
        <f t="shared" si="0"/>
        <v>32984.6948045479</v>
      </c>
      <c r="F47" s="92">
        <f t="shared" si="1"/>
        <v>38625.6948045479</v>
      </c>
      <c r="G47" s="23"/>
      <c r="H47" s="31">
        <v>29.97</v>
      </c>
    </row>
    <row r="48" spans="2:8" x14ac:dyDescent="0.3">
      <c r="B48" s="3">
        <v>1990</v>
      </c>
      <c r="C48" s="23">
        <v>4275</v>
      </c>
      <c r="D48" s="81">
        <v>4275</v>
      </c>
      <c r="E48" s="91">
        <f t="shared" si="0"/>
        <v>24997.264720695315</v>
      </c>
      <c r="F48" s="92">
        <f t="shared" si="1"/>
        <v>29272.264720695315</v>
      </c>
      <c r="G48" s="23"/>
      <c r="H48" s="31">
        <v>32.28</v>
      </c>
    </row>
    <row r="49" spans="2:8" x14ac:dyDescent="0.3">
      <c r="B49" s="3">
        <v>1991</v>
      </c>
      <c r="C49" s="23">
        <v>5057</v>
      </c>
      <c r="D49" s="81">
        <v>5057</v>
      </c>
      <c r="E49" s="91">
        <f t="shared" si="0"/>
        <v>29569.863787732447</v>
      </c>
      <c r="F49" s="92">
        <f t="shared" si="1"/>
        <v>34626.863787732451</v>
      </c>
      <c r="G49" s="23"/>
      <c r="H49" s="31">
        <v>20.86</v>
      </c>
    </row>
    <row r="50" spans="2:8" x14ac:dyDescent="0.3">
      <c r="B50" s="3">
        <v>1992</v>
      </c>
      <c r="C50" s="23">
        <v>4101</v>
      </c>
      <c r="D50" s="81">
        <v>4101</v>
      </c>
      <c r="E50" s="91">
        <f t="shared" si="0"/>
        <v>23979.832191712627</v>
      </c>
      <c r="F50" s="92">
        <f t="shared" si="1"/>
        <v>28080.832191712627</v>
      </c>
      <c r="G50" s="23"/>
      <c r="H50" s="31">
        <v>30.91</v>
      </c>
    </row>
    <row r="51" spans="2:8" x14ac:dyDescent="0.3">
      <c r="B51" s="3">
        <v>1993</v>
      </c>
      <c r="C51" s="23">
        <v>5004</v>
      </c>
      <c r="D51" s="81">
        <v>5004</v>
      </c>
      <c r="E51" s="91">
        <f t="shared" si="0"/>
        <v>29259.956178329674</v>
      </c>
      <c r="F51" s="92">
        <f t="shared" si="1"/>
        <v>34263.956178329674</v>
      </c>
      <c r="G51" s="23"/>
      <c r="H51" s="31">
        <v>32.950000000000003</v>
      </c>
    </row>
    <row r="52" spans="2:8" x14ac:dyDescent="0.3">
      <c r="B52" s="3">
        <v>1994</v>
      </c>
      <c r="C52" s="23">
        <v>5822</v>
      </c>
      <c r="D52" s="81">
        <v>5822</v>
      </c>
      <c r="E52" s="91">
        <f t="shared" si="0"/>
        <v>34043.058527225294</v>
      </c>
      <c r="F52" s="92">
        <f t="shared" si="1"/>
        <v>39865.058527225294</v>
      </c>
      <c r="G52" s="23"/>
      <c r="H52" s="31">
        <v>22.35</v>
      </c>
    </row>
    <row r="53" spans="2:8" x14ac:dyDescent="0.3">
      <c r="B53" s="3">
        <v>1995</v>
      </c>
      <c r="C53" s="23">
        <v>5395</v>
      </c>
      <c r="D53" s="81">
        <v>5395</v>
      </c>
      <c r="E53" s="91">
        <f t="shared" si="0"/>
        <v>31546.25571184824</v>
      </c>
      <c r="F53" s="92">
        <f t="shared" si="1"/>
        <v>36941.255711848236</v>
      </c>
      <c r="G53" s="23"/>
      <c r="H53" s="31">
        <v>28.31</v>
      </c>
    </row>
    <row r="54" spans="2:8" x14ac:dyDescent="0.3">
      <c r="B54" s="3">
        <v>1996</v>
      </c>
      <c r="C54" s="23">
        <v>6239</v>
      </c>
      <c r="D54" s="81">
        <v>6239</v>
      </c>
      <c r="E54" s="91">
        <f t="shared" si="0"/>
        <v>36481.388208752767</v>
      </c>
      <c r="F54" s="92">
        <f t="shared" si="1"/>
        <v>42720.388208752767</v>
      </c>
      <c r="G54" s="23"/>
      <c r="H54" s="31">
        <v>20.97</v>
      </c>
    </row>
    <row r="55" spans="2:8" x14ac:dyDescent="0.3">
      <c r="B55" s="3">
        <v>1997</v>
      </c>
      <c r="C55" s="23">
        <v>6271</v>
      </c>
      <c r="D55" s="81">
        <v>6271</v>
      </c>
      <c r="E55" s="91">
        <f t="shared" si="0"/>
        <v>36668.502237071421</v>
      </c>
      <c r="F55" s="92">
        <f t="shared" si="1"/>
        <v>42939.502237071421</v>
      </c>
      <c r="G55" s="23"/>
      <c r="H55" s="31">
        <v>18.920000000000002</v>
      </c>
    </row>
    <row r="56" spans="2:8" x14ac:dyDescent="0.3">
      <c r="B56" s="3">
        <v>1998</v>
      </c>
      <c r="C56" s="23">
        <v>5749</v>
      </c>
      <c r="D56" s="23">
        <v>13720</v>
      </c>
      <c r="E56" s="91">
        <f t="shared" si="0"/>
        <v>80225.139641623333</v>
      </c>
      <c r="F56" s="92">
        <f t="shared" si="1"/>
        <v>93945.139641623333</v>
      </c>
      <c r="G56" s="23"/>
      <c r="H56" s="31">
        <v>21.61</v>
      </c>
    </row>
    <row r="57" spans="2:8" x14ac:dyDescent="0.3">
      <c r="B57" s="3">
        <v>1999</v>
      </c>
      <c r="C57" s="23">
        <v>13949</v>
      </c>
      <c r="D57" s="23">
        <v>13949</v>
      </c>
      <c r="E57" s="91">
        <f t="shared" si="0"/>
        <v>81564.174406778708</v>
      </c>
      <c r="F57" s="92">
        <f t="shared" si="1"/>
        <v>95513.174406778708</v>
      </c>
      <c r="G57" s="23"/>
      <c r="H57" s="31">
        <v>19.559999999999999</v>
      </c>
    </row>
    <row r="58" spans="2:8" x14ac:dyDescent="0.3">
      <c r="B58" s="3">
        <v>2000</v>
      </c>
      <c r="C58" s="23">
        <v>11249</v>
      </c>
      <c r="D58" s="23">
        <v>11249</v>
      </c>
      <c r="E58" s="91">
        <f t="shared" si="0"/>
        <v>65776.428267392184</v>
      </c>
      <c r="F58" s="92">
        <f t="shared" si="1"/>
        <v>77025.428267392184</v>
      </c>
      <c r="G58" s="23"/>
      <c r="H58" s="31">
        <v>16.18</v>
      </c>
    </row>
    <row r="59" spans="2:8" x14ac:dyDescent="0.3">
      <c r="B59" s="3">
        <v>2001</v>
      </c>
      <c r="C59" s="23">
        <v>10564</v>
      </c>
      <c r="D59" s="23">
        <v>10564</v>
      </c>
      <c r="E59" s="91">
        <f t="shared" si="0"/>
        <v>61771.018598695977</v>
      </c>
      <c r="F59" s="92">
        <f t="shared" si="1"/>
        <v>72335.018598695984</v>
      </c>
      <c r="G59" s="23"/>
      <c r="H59" s="31">
        <v>16.32</v>
      </c>
    </row>
    <row r="60" spans="2:8" x14ac:dyDescent="0.3">
      <c r="B60" s="3">
        <v>2002</v>
      </c>
      <c r="C60" s="23">
        <v>8588</v>
      </c>
      <c r="D60" s="23">
        <v>9655</v>
      </c>
      <c r="E60" s="51">
        <v>26631</v>
      </c>
      <c r="F60" s="92">
        <f t="shared" si="1"/>
        <v>36286</v>
      </c>
      <c r="G60" s="23"/>
      <c r="H60" s="31">
        <v>25.22</v>
      </c>
    </row>
    <row r="61" spans="2:8" x14ac:dyDescent="0.3">
      <c r="B61" s="3">
        <v>2003</v>
      </c>
      <c r="C61" s="23">
        <v>9433</v>
      </c>
      <c r="D61" s="23">
        <v>9873</v>
      </c>
      <c r="E61" s="51">
        <v>44930</v>
      </c>
      <c r="F61" s="92">
        <f t="shared" si="1"/>
        <v>54803</v>
      </c>
      <c r="G61" s="23">
        <v>77.760999999999996</v>
      </c>
      <c r="H61" s="31">
        <v>26.04</v>
      </c>
    </row>
    <row r="62" spans="2:8" x14ac:dyDescent="0.3">
      <c r="B62" s="3">
        <v>2004</v>
      </c>
      <c r="C62" s="23">
        <v>8647</v>
      </c>
      <c r="D62" s="23">
        <v>9387</v>
      </c>
      <c r="E62" s="51">
        <v>34273</v>
      </c>
      <c r="F62" s="92">
        <f t="shared" si="1"/>
        <v>43660</v>
      </c>
      <c r="G62" s="23">
        <v>80.346999999999994</v>
      </c>
      <c r="H62" s="31">
        <v>29.98</v>
      </c>
    </row>
    <row r="63" spans="2:8" x14ac:dyDescent="0.3">
      <c r="B63" s="3">
        <v>2005</v>
      </c>
      <c r="C63" s="23">
        <v>9537</v>
      </c>
      <c r="D63" s="23">
        <v>10238</v>
      </c>
      <c r="E63" s="51">
        <v>35291</v>
      </c>
      <c r="F63" s="92">
        <f t="shared" si="1"/>
        <v>45529</v>
      </c>
      <c r="G63" s="23">
        <v>88.36</v>
      </c>
      <c r="H63" s="31">
        <v>23.51</v>
      </c>
    </row>
    <row r="64" spans="2:8" x14ac:dyDescent="0.3">
      <c r="B64" s="3">
        <v>2006</v>
      </c>
      <c r="C64" s="23">
        <v>10236</v>
      </c>
      <c r="D64" s="23">
        <v>9915</v>
      </c>
      <c r="E64" s="51">
        <v>37977</v>
      </c>
      <c r="F64" s="92">
        <f t="shared" si="1"/>
        <v>47892</v>
      </c>
      <c r="G64" s="23">
        <v>80.680999999999997</v>
      </c>
      <c r="H64" s="31">
        <v>25.13</v>
      </c>
    </row>
    <row r="65" spans="2:8" x14ac:dyDescent="0.3">
      <c r="B65" s="3">
        <v>2007</v>
      </c>
      <c r="C65" s="23">
        <v>9881</v>
      </c>
      <c r="D65" s="23">
        <v>10128</v>
      </c>
      <c r="E65" s="51">
        <v>33328</v>
      </c>
      <c r="F65" s="92">
        <f t="shared" si="1"/>
        <v>43456</v>
      </c>
      <c r="G65" s="23">
        <v>106.855</v>
      </c>
      <c r="H65" s="31">
        <v>33.090000000000003</v>
      </c>
    </row>
    <row r="66" spans="2:8" x14ac:dyDescent="0.3">
      <c r="B66" s="3">
        <v>2008</v>
      </c>
      <c r="C66" s="23">
        <v>8645</v>
      </c>
      <c r="D66" s="23">
        <v>8551</v>
      </c>
      <c r="E66" s="51">
        <v>27379</v>
      </c>
      <c r="F66" s="92">
        <f t="shared" si="1"/>
        <v>35930</v>
      </c>
      <c r="G66" s="23">
        <v>96.546999999999997</v>
      </c>
      <c r="H66" s="31">
        <v>31.36</v>
      </c>
    </row>
    <row r="67" spans="2:8" x14ac:dyDescent="0.3">
      <c r="B67" s="3">
        <v>2009</v>
      </c>
      <c r="C67" s="23">
        <v>7040</v>
      </c>
      <c r="D67" s="23">
        <v>7059</v>
      </c>
      <c r="E67" s="51">
        <v>33421</v>
      </c>
      <c r="F67" s="92">
        <f t="shared" si="1"/>
        <v>40480</v>
      </c>
      <c r="G67" s="23">
        <v>102.146</v>
      </c>
      <c r="H67" s="31">
        <v>22.81</v>
      </c>
    </row>
    <row r="68" spans="2:8" x14ac:dyDescent="0.3">
      <c r="B68" s="3">
        <v>2010</v>
      </c>
      <c r="C68" s="23">
        <v>8279</v>
      </c>
      <c r="D68" s="23">
        <v>7829</v>
      </c>
      <c r="E68" s="51">
        <v>42486</v>
      </c>
      <c r="F68" s="92">
        <f t="shared" si="1"/>
        <v>50315</v>
      </c>
      <c r="G68" s="23">
        <v>125.455</v>
      </c>
      <c r="H68" s="31">
        <v>23.72</v>
      </c>
    </row>
    <row r="69" spans="2:8" x14ac:dyDescent="0.3">
      <c r="B69" s="3">
        <v>2011</v>
      </c>
      <c r="C69" s="23">
        <v>7422</v>
      </c>
      <c r="D69" s="23">
        <v>7369</v>
      </c>
      <c r="E69" s="51">
        <v>44460</v>
      </c>
      <c r="F69" s="92">
        <f t="shared" si="1"/>
        <v>51829</v>
      </c>
      <c r="G69" s="23">
        <v>126.57</v>
      </c>
      <c r="H69" s="31">
        <v>25.32</v>
      </c>
    </row>
    <row r="70" spans="2:8" x14ac:dyDescent="0.3">
      <c r="B70" s="3">
        <v>2012</v>
      </c>
      <c r="C70" s="23">
        <v>7047</v>
      </c>
      <c r="D70" s="23">
        <v>6748</v>
      </c>
      <c r="E70" s="51">
        <v>52632</v>
      </c>
      <c r="F70" s="92">
        <f t="shared" si="1"/>
        <v>59380</v>
      </c>
      <c r="G70" s="23">
        <v>163.27000000000001</v>
      </c>
      <c r="H70" s="31">
        <v>27.65</v>
      </c>
    </row>
    <row r="71" spans="2:8" x14ac:dyDescent="0.3">
      <c r="B71" s="3">
        <v>2013</v>
      </c>
      <c r="C71" s="23">
        <v>6611</v>
      </c>
      <c r="D71" s="23">
        <v>6085</v>
      </c>
      <c r="E71" s="51">
        <v>53476</v>
      </c>
      <c r="F71" s="92">
        <f t="shared" si="1"/>
        <v>59561</v>
      </c>
      <c r="G71" s="23">
        <v>176.48099999999999</v>
      </c>
      <c r="H71" s="31">
        <v>20.28</v>
      </c>
    </row>
    <row r="72" spans="2:8" x14ac:dyDescent="0.3">
      <c r="B72" s="3">
        <v>2014</v>
      </c>
      <c r="C72" s="23">
        <v>5048</v>
      </c>
      <c r="D72" s="23">
        <v>4958</v>
      </c>
      <c r="E72" s="51">
        <v>53733</v>
      </c>
      <c r="F72" s="92">
        <f t="shared" si="1"/>
        <v>58691</v>
      </c>
      <c r="G72" s="23">
        <v>196.92400000000001</v>
      </c>
      <c r="H72" s="31">
        <v>34.56</v>
      </c>
    </row>
    <row r="73" spans="2:8" x14ac:dyDescent="0.3">
      <c r="B73" s="3">
        <v>2015</v>
      </c>
      <c r="C73" s="23">
        <v>5082</v>
      </c>
      <c r="D73" s="23">
        <v>5157</v>
      </c>
      <c r="E73" s="51">
        <v>47372</v>
      </c>
      <c r="F73" s="92">
        <f t="shared" ref="F73:F81" si="2">E73+D73</f>
        <v>52529</v>
      </c>
      <c r="G73" s="23">
        <v>212.9</v>
      </c>
      <c r="H73" s="31">
        <v>33.590000000000003</v>
      </c>
    </row>
    <row r="74" spans="2:8" x14ac:dyDescent="0.3">
      <c r="B74" s="3">
        <v>2016</v>
      </c>
      <c r="C74" s="23">
        <v>5085</v>
      </c>
      <c r="D74" s="23">
        <v>5485</v>
      </c>
      <c r="E74" s="51">
        <v>44811</v>
      </c>
      <c r="F74" s="92">
        <f t="shared" si="2"/>
        <v>50296</v>
      </c>
      <c r="G74" s="23">
        <v>267.68700000000001</v>
      </c>
      <c r="H74" s="31">
        <v>34.869999999999997</v>
      </c>
    </row>
    <row r="75" spans="2:8" x14ac:dyDescent="0.3">
      <c r="B75" s="3">
        <v>2017</v>
      </c>
      <c r="C75" s="23">
        <v>3598</v>
      </c>
      <c r="D75" s="23">
        <v>3918</v>
      </c>
      <c r="E75" s="51">
        <v>31515</v>
      </c>
      <c r="F75" s="92">
        <f t="shared" si="2"/>
        <v>35433</v>
      </c>
      <c r="G75" s="23">
        <v>227.96299999999999</v>
      </c>
      <c r="H75" s="31"/>
    </row>
    <row r="76" spans="2:8" x14ac:dyDescent="0.3">
      <c r="B76" s="3">
        <v>2018</v>
      </c>
      <c r="C76" s="23">
        <v>4233</v>
      </c>
      <c r="D76" s="23">
        <v>4770</v>
      </c>
      <c r="E76" s="51">
        <v>40559</v>
      </c>
      <c r="F76" s="92">
        <f t="shared" si="2"/>
        <v>45329</v>
      </c>
      <c r="G76" s="23">
        <v>189.74199999999999</v>
      </c>
      <c r="H76" s="31"/>
    </row>
    <row r="77" spans="2:8" x14ac:dyDescent="0.3">
      <c r="B77" s="3">
        <v>2019</v>
      </c>
      <c r="C77" s="23">
        <v>4991</v>
      </c>
      <c r="D77" s="23">
        <v>5342</v>
      </c>
      <c r="E77" s="51">
        <v>35734</v>
      </c>
      <c r="F77" s="92">
        <f t="shared" si="2"/>
        <v>41076</v>
      </c>
      <c r="G77" s="23">
        <v>207.34100000000001</v>
      </c>
      <c r="H77" s="31"/>
    </row>
    <row r="78" spans="2:8" x14ac:dyDescent="0.3">
      <c r="B78" s="3">
        <v>2020</v>
      </c>
      <c r="C78" s="23">
        <v>3808</v>
      </c>
      <c r="D78" s="23">
        <v>4252</v>
      </c>
      <c r="E78" s="51">
        <v>38866</v>
      </c>
      <c r="F78" s="92">
        <f t="shared" si="2"/>
        <v>43118</v>
      </c>
      <c r="G78" s="23">
        <v>193.43700000000001</v>
      </c>
      <c r="H78" s="31"/>
    </row>
    <row r="79" spans="2:8" x14ac:dyDescent="0.3">
      <c r="B79" s="3">
        <v>2021</v>
      </c>
      <c r="C79" s="23">
        <v>3320</v>
      </c>
      <c r="D79" s="23">
        <v>3620</v>
      </c>
      <c r="E79" s="51">
        <v>34303</v>
      </c>
      <c r="F79" s="92">
        <f t="shared" si="2"/>
        <v>37923</v>
      </c>
      <c r="G79" s="23">
        <v>171.93299999999999</v>
      </c>
      <c r="H79" s="31"/>
    </row>
    <row r="80" spans="2:8" x14ac:dyDescent="0.3">
      <c r="B80" s="3">
        <v>2022</v>
      </c>
      <c r="D80" s="23">
        <v>2183</v>
      </c>
      <c r="E80" s="91">
        <f t="shared" ref="E80:E81" si="3">D80*L$89</f>
        <v>12764.685119363245</v>
      </c>
      <c r="F80" s="92">
        <f t="shared" si="2"/>
        <v>14947.685119363245</v>
      </c>
      <c r="G80" s="23">
        <v>149.321</v>
      </c>
      <c r="H80" s="31"/>
    </row>
    <row r="81" spans="2:12" x14ac:dyDescent="0.3">
      <c r="B81" s="3">
        <v>2023</v>
      </c>
      <c r="D81" s="23">
        <v>1731</v>
      </c>
      <c r="E81" s="91">
        <f t="shared" si="3"/>
        <v>10121.699469362244</v>
      </c>
      <c r="F81" s="92">
        <f t="shared" si="2"/>
        <v>11852.699469362244</v>
      </c>
      <c r="G81" s="23"/>
      <c r="H81" s="52"/>
    </row>
    <row r="82" spans="2:12" x14ac:dyDescent="0.3">
      <c r="B82" s="8" t="s">
        <v>105</v>
      </c>
      <c r="C82" s="9"/>
      <c r="D82" s="9"/>
      <c r="E82" s="9"/>
      <c r="F82" s="9"/>
      <c r="G82" s="9"/>
      <c r="H82" s="10"/>
    </row>
    <row r="83" spans="2:12" x14ac:dyDescent="0.3">
      <c r="B83" s="6" t="s">
        <v>87</v>
      </c>
      <c r="C83" s="9"/>
      <c r="D83" s="9"/>
      <c r="E83" s="9"/>
      <c r="F83" s="9"/>
      <c r="G83" s="9"/>
      <c r="H83" s="10"/>
    </row>
    <row r="89" spans="2:12" x14ac:dyDescent="0.3">
      <c r="K89">
        <f>E60/D60</f>
        <v>2.7582599689280167</v>
      </c>
      <c r="L89">
        <f>GEOMEAN(K89:K108)</f>
        <v>5.8473133849579684</v>
      </c>
    </row>
    <row r="90" spans="2:12" x14ac:dyDescent="0.3">
      <c r="K90">
        <f t="shared" ref="K90:K108" si="4">E61/D61</f>
        <v>4.5507950977413145</v>
      </c>
    </row>
    <row r="91" spans="2:12" x14ac:dyDescent="0.3">
      <c r="K91">
        <f t="shared" si="4"/>
        <v>3.6511132417172685</v>
      </c>
    </row>
    <row r="92" spans="2:12" x14ac:dyDescent="0.3">
      <c r="K92">
        <f t="shared" si="4"/>
        <v>3.4470599726509086</v>
      </c>
    </row>
    <row r="93" spans="2:12" x14ac:dyDescent="0.3">
      <c r="K93">
        <f t="shared" si="4"/>
        <v>3.8302571860816945</v>
      </c>
    </row>
    <row r="94" spans="2:12" x14ac:dyDescent="0.3">
      <c r="K94">
        <f t="shared" si="4"/>
        <v>3.2906793048973144</v>
      </c>
    </row>
    <row r="95" spans="2:12" x14ac:dyDescent="0.3">
      <c r="K95">
        <f t="shared" si="4"/>
        <v>3.2018477371067711</v>
      </c>
    </row>
    <row r="96" spans="2:12" x14ac:dyDescent="0.3">
      <c r="K96">
        <f t="shared" si="4"/>
        <v>4.7345233035840772</v>
      </c>
    </row>
    <row r="97" spans="11:11" x14ac:dyDescent="0.3">
      <c r="K97">
        <f t="shared" si="4"/>
        <v>5.4267467109464809</v>
      </c>
    </row>
    <row r="98" spans="11:11" x14ac:dyDescent="0.3">
      <c r="K98">
        <f t="shared" si="4"/>
        <v>6.0333830913285382</v>
      </c>
    </row>
    <row r="99" spans="11:11" x14ac:dyDescent="0.3">
      <c r="K99">
        <f t="shared" si="4"/>
        <v>7.799644339063426</v>
      </c>
    </row>
    <row r="100" spans="11:11" x14ac:dyDescent="0.3">
      <c r="K100">
        <f t="shared" si="4"/>
        <v>8.7881676253081356</v>
      </c>
    </row>
    <row r="101" spans="11:11" x14ac:dyDescent="0.3">
      <c r="K101">
        <f t="shared" si="4"/>
        <v>10.837636143606293</v>
      </c>
    </row>
    <row r="102" spans="11:11" x14ac:dyDescent="0.3">
      <c r="K102">
        <f t="shared" si="4"/>
        <v>9.1859608299398872</v>
      </c>
    </row>
    <row r="103" spans="11:11" x14ac:dyDescent="0.3">
      <c r="K103">
        <f t="shared" si="4"/>
        <v>8.1697356426618057</v>
      </c>
    </row>
    <row r="104" spans="11:11" x14ac:dyDescent="0.3">
      <c r="K104">
        <f t="shared" si="4"/>
        <v>8.0436447166921905</v>
      </c>
    </row>
    <row r="105" spans="11:11" x14ac:dyDescent="0.3">
      <c r="K105">
        <f t="shared" si="4"/>
        <v>8.5029350104821795</v>
      </c>
    </row>
    <row r="106" spans="11:11" x14ac:dyDescent="0.3">
      <c r="K106">
        <f>E77/D77</f>
        <v>6.6892549606888805</v>
      </c>
    </row>
    <row r="107" spans="11:11" x14ac:dyDescent="0.3">
      <c r="K107">
        <f t="shared" si="4"/>
        <v>9.1406396989651935</v>
      </c>
    </row>
    <row r="108" spans="11:11" x14ac:dyDescent="0.3">
      <c r="K108">
        <f t="shared" si="4"/>
        <v>9.4759668508287298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DCE0B-F74A-4228-BEFC-87C4B67A2672}">
  <dimension ref="B3:M107"/>
  <sheetViews>
    <sheetView showGridLines="0" topLeftCell="A24" zoomScale="55" zoomScaleNormal="55" workbookViewId="0">
      <selection activeCell="E73" sqref="E73:E82"/>
    </sheetView>
  </sheetViews>
  <sheetFormatPr defaultRowHeight="14.4" x14ac:dyDescent="0.3"/>
  <cols>
    <col min="3" max="10" width="16" customWidth="1"/>
  </cols>
  <sheetData>
    <row r="3" spans="2:10" x14ac:dyDescent="0.3">
      <c r="B3" s="21" t="s">
        <v>53</v>
      </c>
      <c r="C3" s="13" t="s">
        <v>57</v>
      </c>
      <c r="D3" s="13"/>
      <c r="E3" s="13"/>
      <c r="F3" s="13"/>
      <c r="G3" s="13"/>
      <c r="H3" s="13"/>
      <c r="I3" s="13"/>
      <c r="J3" s="14"/>
    </row>
    <row r="4" spans="2:10" ht="57.6" x14ac:dyDescent="0.3">
      <c r="B4" s="17" t="s">
        <v>50</v>
      </c>
      <c r="C4" s="18" t="s">
        <v>89</v>
      </c>
      <c r="D4" s="18" t="s">
        <v>90</v>
      </c>
      <c r="E4" s="18" t="s">
        <v>32</v>
      </c>
      <c r="F4" s="18" t="s">
        <v>33</v>
      </c>
      <c r="G4" s="18" t="s">
        <v>91</v>
      </c>
      <c r="H4" s="18" t="s">
        <v>92</v>
      </c>
      <c r="I4" s="18" t="s">
        <v>93</v>
      </c>
      <c r="J4" s="26" t="s">
        <v>58</v>
      </c>
    </row>
    <row r="5" spans="2:10" ht="28.8" x14ac:dyDescent="0.3">
      <c r="B5" s="39" t="s">
        <v>51</v>
      </c>
      <c r="C5" s="28" t="s">
        <v>22</v>
      </c>
      <c r="D5" s="28"/>
      <c r="E5" s="11" t="s">
        <v>54</v>
      </c>
      <c r="F5" s="11" t="s">
        <v>54</v>
      </c>
      <c r="G5" s="28" t="s">
        <v>23</v>
      </c>
      <c r="H5" s="28" t="s">
        <v>22</v>
      </c>
      <c r="I5" s="28" t="s">
        <v>22</v>
      </c>
      <c r="J5" s="27" t="s">
        <v>21</v>
      </c>
    </row>
    <row r="6" spans="2:10" x14ac:dyDescent="0.3">
      <c r="B6" s="39" t="s">
        <v>52</v>
      </c>
      <c r="C6" s="32" t="s">
        <v>83</v>
      </c>
      <c r="D6" s="34" t="s">
        <v>85</v>
      </c>
      <c r="E6" s="32" t="s">
        <v>83</v>
      </c>
      <c r="F6" s="33"/>
      <c r="G6" s="18" t="s">
        <v>85</v>
      </c>
      <c r="H6" s="18" t="s">
        <v>85</v>
      </c>
      <c r="I6" s="18" t="s">
        <v>85</v>
      </c>
      <c r="J6" s="34" t="s">
        <v>96</v>
      </c>
    </row>
    <row r="7" spans="2:10" ht="43.2" x14ac:dyDescent="0.3">
      <c r="B7" s="40" t="s">
        <v>56</v>
      </c>
      <c r="C7" s="20" t="s">
        <v>45</v>
      </c>
      <c r="D7" s="20" t="s">
        <v>45</v>
      </c>
      <c r="E7" s="20" t="s">
        <v>45</v>
      </c>
      <c r="F7" s="20" t="s">
        <v>45</v>
      </c>
      <c r="G7" s="18" t="s">
        <v>94</v>
      </c>
      <c r="H7" s="18" t="s">
        <v>94</v>
      </c>
      <c r="I7" s="18" t="s">
        <v>94</v>
      </c>
      <c r="J7" s="31" t="s">
        <v>46</v>
      </c>
    </row>
    <row r="8" spans="2:10" x14ac:dyDescent="0.3">
      <c r="B8" s="2" t="s">
        <v>48</v>
      </c>
      <c r="C8" s="12"/>
      <c r="D8" s="4"/>
      <c r="E8" s="4"/>
      <c r="F8" s="4"/>
      <c r="G8" s="4"/>
      <c r="H8" s="4"/>
      <c r="I8" s="4"/>
      <c r="J8" s="5"/>
    </row>
    <row r="9" spans="2:10" x14ac:dyDescent="0.3">
      <c r="B9" s="3">
        <v>1950</v>
      </c>
      <c r="C9" s="29">
        <v>827</v>
      </c>
      <c r="D9" s="55">
        <v>762</v>
      </c>
      <c r="E9" s="93">
        <f>D9*M$98</f>
        <v>83.288942924022606</v>
      </c>
      <c r="F9" s="94">
        <f>D9+E9</f>
        <v>845.28894292402265</v>
      </c>
      <c r="G9" s="29"/>
      <c r="H9" s="29"/>
      <c r="I9" s="29"/>
      <c r="J9" s="31"/>
    </row>
    <row r="10" spans="2:10" x14ac:dyDescent="0.3">
      <c r="B10" s="3">
        <v>1951</v>
      </c>
      <c r="C10" s="29">
        <v>963</v>
      </c>
      <c r="D10" s="55">
        <v>926</v>
      </c>
      <c r="E10" s="93">
        <f t="shared" ref="E10:E72" si="0">D10*M$98</f>
        <v>101.21464717538706</v>
      </c>
      <c r="F10" s="94">
        <f t="shared" ref="F10:F73" si="1">D10+E10</f>
        <v>1027.214647175387</v>
      </c>
      <c r="G10" s="29"/>
      <c r="H10" s="29"/>
      <c r="I10" s="29"/>
      <c r="J10" s="31"/>
    </row>
    <row r="11" spans="2:10" x14ac:dyDescent="0.3">
      <c r="B11" s="3">
        <v>1952</v>
      </c>
      <c r="C11" s="29">
        <v>922</v>
      </c>
      <c r="D11" s="55">
        <v>873</v>
      </c>
      <c r="E11" s="93">
        <f t="shared" si="0"/>
        <v>95.421584216104648</v>
      </c>
      <c r="F11" s="94">
        <f t="shared" si="1"/>
        <v>968.42158421610463</v>
      </c>
      <c r="G11" s="29"/>
      <c r="H11" s="29"/>
      <c r="I11" s="29"/>
      <c r="J11" s="31"/>
    </row>
    <row r="12" spans="2:10" x14ac:dyDescent="0.3">
      <c r="B12" s="3">
        <v>1953</v>
      </c>
      <c r="C12" s="29">
        <v>947</v>
      </c>
      <c r="D12" s="55">
        <v>897</v>
      </c>
      <c r="E12" s="93">
        <f t="shared" si="0"/>
        <v>98.044858008987248</v>
      </c>
      <c r="F12" s="94">
        <f t="shared" si="1"/>
        <v>995.04485800898726</v>
      </c>
      <c r="G12" s="29"/>
      <c r="H12" s="29"/>
      <c r="I12" s="29"/>
      <c r="J12" s="31"/>
    </row>
    <row r="13" spans="2:10" x14ac:dyDescent="0.3">
      <c r="B13" s="3">
        <v>1954</v>
      </c>
      <c r="C13" s="29">
        <v>867</v>
      </c>
      <c r="D13" s="55">
        <v>823</v>
      </c>
      <c r="E13" s="93">
        <f t="shared" si="0"/>
        <v>89.956430480932553</v>
      </c>
      <c r="F13" s="94">
        <f t="shared" si="1"/>
        <v>912.95643048093257</v>
      </c>
      <c r="G13" s="29"/>
      <c r="H13" s="29"/>
      <c r="I13" s="29"/>
      <c r="J13" s="31"/>
    </row>
    <row r="14" spans="2:10" x14ac:dyDescent="0.3">
      <c r="B14" s="3">
        <v>1955</v>
      </c>
      <c r="C14" s="29">
        <v>896</v>
      </c>
      <c r="D14" s="55">
        <v>844</v>
      </c>
      <c r="E14" s="93">
        <f t="shared" si="0"/>
        <v>92.251795049704839</v>
      </c>
      <c r="F14" s="94">
        <f t="shared" si="1"/>
        <v>936.25179504970481</v>
      </c>
      <c r="G14" s="29"/>
      <c r="H14" s="29"/>
      <c r="I14" s="29"/>
      <c r="J14" s="31"/>
    </row>
    <row r="15" spans="2:10" x14ac:dyDescent="0.3">
      <c r="B15" s="3">
        <v>1956</v>
      </c>
      <c r="C15" s="29">
        <v>842</v>
      </c>
      <c r="D15" s="55">
        <v>789</v>
      </c>
      <c r="E15" s="93">
        <f t="shared" si="0"/>
        <v>86.240125941015535</v>
      </c>
      <c r="F15" s="94">
        <f t="shared" si="1"/>
        <v>875.24012594101555</v>
      </c>
      <c r="G15" s="29"/>
      <c r="H15" s="29"/>
      <c r="I15" s="29"/>
      <c r="J15" s="31"/>
    </row>
    <row r="16" spans="2:10" x14ac:dyDescent="0.3">
      <c r="B16" s="3">
        <v>1957</v>
      </c>
      <c r="C16" s="29">
        <v>727</v>
      </c>
      <c r="D16" s="55">
        <v>686</v>
      </c>
      <c r="E16" s="93">
        <f t="shared" si="0"/>
        <v>74.981909246561045</v>
      </c>
      <c r="F16" s="94">
        <f t="shared" si="1"/>
        <v>760.98190924656103</v>
      </c>
      <c r="G16" s="29"/>
      <c r="H16" s="29"/>
      <c r="I16" s="29"/>
      <c r="J16" s="31"/>
    </row>
    <row r="17" spans="2:10" x14ac:dyDescent="0.3">
      <c r="B17" s="3">
        <v>1958</v>
      </c>
      <c r="C17" s="29">
        <v>791</v>
      </c>
      <c r="D17" s="55">
        <v>750</v>
      </c>
      <c r="E17" s="93">
        <f t="shared" si="0"/>
        <v>81.977306027581307</v>
      </c>
      <c r="F17" s="94">
        <f t="shared" si="1"/>
        <v>831.97730602758134</v>
      </c>
      <c r="G17" s="29"/>
      <c r="H17" s="29"/>
      <c r="I17" s="29"/>
      <c r="J17" s="31"/>
    </row>
    <row r="18" spans="2:10" x14ac:dyDescent="0.3">
      <c r="B18" s="3">
        <v>1959</v>
      </c>
      <c r="C18" s="29">
        <v>758</v>
      </c>
      <c r="D18" s="55">
        <v>716</v>
      </c>
      <c r="E18" s="93">
        <f t="shared" si="0"/>
        <v>78.261001487664288</v>
      </c>
      <c r="F18" s="94">
        <f t="shared" si="1"/>
        <v>794.26100148766432</v>
      </c>
      <c r="G18" s="29"/>
      <c r="H18" s="29"/>
      <c r="I18" s="29"/>
      <c r="J18" s="31"/>
    </row>
    <row r="19" spans="2:10" x14ac:dyDescent="0.3">
      <c r="B19" s="3">
        <v>1960</v>
      </c>
      <c r="C19" s="29">
        <v>907</v>
      </c>
      <c r="D19" s="55">
        <v>856</v>
      </c>
      <c r="E19" s="93">
        <f t="shared" si="0"/>
        <v>93.563431946146139</v>
      </c>
      <c r="F19" s="94">
        <f t="shared" si="1"/>
        <v>949.56343194614612</v>
      </c>
      <c r="G19" s="29"/>
      <c r="H19" s="29"/>
      <c r="I19" s="29"/>
      <c r="J19" s="31"/>
    </row>
    <row r="20" spans="2:10" x14ac:dyDescent="0.3">
      <c r="B20" s="3">
        <v>1961</v>
      </c>
      <c r="C20" s="29">
        <v>987</v>
      </c>
      <c r="D20" s="55">
        <v>933</v>
      </c>
      <c r="E20" s="93">
        <f t="shared" si="0"/>
        <v>101.97976869831115</v>
      </c>
      <c r="F20" s="94">
        <f t="shared" si="1"/>
        <v>1034.9797686983111</v>
      </c>
      <c r="G20" s="29"/>
      <c r="H20" s="29"/>
      <c r="I20" s="29"/>
      <c r="J20" s="31"/>
    </row>
    <row r="21" spans="2:10" x14ac:dyDescent="0.3">
      <c r="B21" s="3">
        <v>1962</v>
      </c>
      <c r="C21" s="29">
        <v>921</v>
      </c>
      <c r="D21" s="55">
        <v>853</v>
      </c>
      <c r="E21" s="93">
        <f t="shared" si="0"/>
        <v>93.23552272203581</v>
      </c>
      <c r="F21" s="94">
        <f t="shared" si="1"/>
        <v>946.23552272203585</v>
      </c>
      <c r="G21" s="29"/>
      <c r="H21" s="29"/>
      <c r="I21" s="29"/>
      <c r="J21" s="31"/>
    </row>
    <row r="22" spans="2:10" x14ac:dyDescent="0.3">
      <c r="B22" s="3">
        <v>1963</v>
      </c>
      <c r="C22" s="29">
        <v>845</v>
      </c>
      <c r="D22" s="55">
        <v>791</v>
      </c>
      <c r="E22" s="93">
        <f t="shared" si="0"/>
        <v>86.45873209042243</v>
      </c>
      <c r="F22" s="94">
        <f t="shared" si="1"/>
        <v>877.45873209042247</v>
      </c>
      <c r="G22" s="29"/>
      <c r="H22" s="29"/>
      <c r="I22" s="29"/>
      <c r="J22" s="31"/>
    </row>
    <row r="23" spans="2:10" x14ac:dyDescent="0.3">
      <c r="B23" s="3">
        <v>1964</v>
      </c>
      <c r="C23" s="29">
        <v>776</v>
      </c>
      <c r="D23" s="55">
        <v>731</v>
      </c>
      <c r="E23" s="93">
        <f t="shared" si="0"/>
        <v>79.900547608215916</v>
      </c>
      <c r="F23" s="94">
        <f>D23+E23</f>
        <v>810.9005476082159</v>
      </c>
      <c r="G23" s="29"/>
      <c r="H23" s="29"/>
      <c r="I23" s="29"/>
      <c r="J23" s="31"/>
    </row>
    <row r="24" spans="2:10" x14ac:dyDescent="0.3">
      <c r="B24" s="3">
        <v>1965</v>
      </c>
      <c r="C24" s="29">
        <v>774</v>
      </c>
      <c r="D24" s="55">
        <v>738</v>
      </c>
      <c r="E24" s="93">
        <f t="shared" si="0"/>
        <v>80.665669131140007</v>
      </c>
      <c r="F24" s="94">
        <f t="shared" si="1"/>
        <v>818.66566913114002</v>
      </c>
      <c r="G24" s="29"/>
      <c r="H24" s="29"/>
      <c r="I24" s="29"/>
      <c r="J24" s="31"/>
    </row>
    <row r="25" spans="2:10" x14ac:dyDescent="0.3">
      <c r="B25" s="3">
        <v>1966</v>
      </c>
      <c r="C25" s="29">
        <v>813</v>
      </c>
      <c r="D25" s="55">
        <v>786</v>
      </c>
      <c r="E25" s="93">
        <f t="shared" si="0"/>
        <v>85.91221671690522</v>
      </c>
      <c r="F25" s="94">
        <f t="shared" si="1"/>
        <v>871.91221671690528</v>
      </c>
      <c r="G25" s="29"/>
      <c r="H25" s="29"/>
      <c r="I25" s="29"/>
      <c r="J25" s="31"/>
    </row>
    <row r="26" spans="2:10" x14ac:dyDescent="0.3">
      <c r="B26" s="3">
        <v>1967</v>
      </c>
      <c r="C26" s="29">
        <v>611</v>
      </c>
      <c r="D26" s="55">
        <v>582</v>
      </c>
      <c r="E26" s="93">
        <f t="shared" si="0"/>
        <v>63.614389477403101</v>
      </c>
      <c r="F26" s="94">
        <f t="shared" si="1"/>
        <v>645.61438947740305</v>
      </c>
      <c r="G26" s="29"/>
      <c r="H26" s="29"/>
      <c r="I26" s="29"/>
      <c r="J26" s="31"/>
    </row>
    <row r="27" spans="2:10" x14ac:dyDescent="0.3">
      <c r="B27" s="3">
        <v>1968</v>
      </c>
      <c r="C27" s="29">
        <v>777</v>
      </c>
      <c r="D27" s="55">
        <v>736</v>
      </c>
      <c r="E27" s="93">
        <f t="shared" si="0"/>
        <v>80.447062981733126</v>
      </c>
      <c r="F27" s="94">
        <f t="shared" si="1"/>
        <v>816.4470629817331</v>
      </c>
      <c r="G27" s="29"/>
      <c r="H27" s="29"/>
      <c r="I27" s="29"/>
      <c r="J27" s="31"/>
    </row>
    <row r="28" spans="2:10" x14ac:dyDescent="0.3">
      <c r="B28" s="3">
        <v>1969</v>
      </c>
      <c r="C28" s="29">
        <v>986</v>
      </c>
      <c r="D28" s="55">
        <v>947</v>
      </c>
      <c r="E28" s="93">
        <f t="shared" si="0"/>
        <v>103.51001174415934</v>
      </c>
      <c r="F28" s="94">
        <f t="shared" si="1"/>
        <v>1050.5100117441593</v>
      </c>
      <c r="G28" s="29"/>
      <c r="H28" s="29"/>
      <c r="I28" s="29"/>
      <c r="J28" s="31"/>
    </row>
    <row r="29" spans="2:10" x14ac:dyDescent="0.3">
      <c r="B29" s="3">
        <v>1970</v>
      </c>
      <c r="C29" s="29">
        <v>810</v>
      </c>
      <c r="D29" s="55">
        <v>774</v>
      </c>
      <c r="E29" s="93">
        <f t="shared" si="0"/>
        <v>84.600579820463921</v>
      </c>
      <c r="F29" s="94">
        <f t="shared" si="1"/>
        <v>858.60057982046396</v>
      </c>
      <c r="G29" s="29"/>
      <c r="H29" s="29"/>
      <c r="I29" s="29"/>
      <c r="J29" s="31"/>
    </row>
    <row r="30" spans="2:10" x14ac:dyDescent="0.3">
      <c r="B30" s="3">
        <v>1971</v>
      </c>
      <c r="C30" s="29">
        <v>1289</v>
      </c>
      <c r="D30" s="55">
        <v>1243</v>
      </c>
      <c r="E30" s="93">
        <f t="shared" si="0"/>
        <v>135.86372185637811</v>
      </c>
      <c r="F30" s="94">
        <f t="shared" si="1"/>
        <v>1378.8637218563781</v>
      </c>
      <c r="G30" s="29"/>
      <c r="H30" s="29"/>
      <c r="I30" s="29"/>
      <c r="J30" s="31"/>
    </row>
    <row r="31" spans="2:10" x14ac:dyDescent="0.3">
      <c r="B31" s="3">
        <v>1972</v>
      </c>
      <c r="C31" s="29">
        <v>1205</v>
      </c>
      <c r="D31" s="55">
        <v>1189</v>
      </c>
      <c r="E31" s="93">
        <f t="shared" si="0"/>
        <v>129.96135582239225</v>
      </c>
      <c r="F31" s="94">
        <f t="shared" si="1"/>
        <v>1318.9613558223923</v>
      </c>
      <c r="G31" s="29"/>
      <c r="H31" s="29"/>
      <c r="I31" s="29"/>
      <c r="J31" s="31"/>
    </row>
    <row r="32" spans="2:10" x14ac:dyDescent="0.3">
      <c r="B32" s="3">
        <v>1973</v>
      </c>
      <c r="C32" s="29">
        <v>1226</v>
      </c>
      <c r="D32" s="55">
        <v>1210</v>
      </c>
      <c r="E32" s="93">
        <f t="shared" si="0"/>
        <v>132.25672039116452</v>
      </c>
      <c r="F32" s="94">
        <f t="shared" si="1"/>
        <v>1342.2567203911644</v>
      </c>
      <c r="G32" s="29"/>
      <c r="H32" s="29"/>
      <c r="I32" s="29"/>
      <c r="J32" s="31"/>
    </row>
    <row r="33" spans="2:10" x14ac:dyDescent="0.3">
      <c r="B33" s="3">
        <v>1974</v>
      </c>
      <c r="C33" s="29">
        <v>1450</v>
      </c>
      <c r="D33" s="55">
        <v>1433</v>
      </c>
      <c r="E33" s="93">
        <f t="shared" si="0"/>
        <v>156.63130605003204</v>
      </c>
      <c r="F33" s="94">
        <f t="shared" si="1"/>
        <v>1589.631306050032</v>
      </c>
      <c r="G33" s="29"/>
      <c r="H33" s="29"/>
      <c r="I33" s="29"/>
      <c r="J33" s="31"/>
    </row>
    <row r="34" spans="2:10" x14ac:dyDescent="0.3">
      <c r="B34" s="3">
        <v>1975</v>
      </c>
      <c r="C34" s="29">
        <v>1568</v>
      </c>
      <c r="D34" s="55">
        <v>1546</v>
      </c>
      <c r="E34" s="93">
        <f t="shared" si="0"/>
        <v>168.98255349152095</v>
      </c>
      <c r="F34" s="94">
        <f t="shared" si="1"/>
        <v>1714.982553491521</v>
      </c>
      <c r="G34" s="29"/>
      <c r="H34" s="29"/>
      <c r="I34" s="29"/>
      <c r="J34" s="31"/>
    </row>
    <row r="35" spans="2:10" x14ac:dyDescent="0.3">
      <c r="B35" s="3">
        <v>1976</v>
      </c>
      <c r="C35" s="29">
        <v>1735</v>
      </c>
      <c r="D35" s="55">
        <v>1717</v>
      </c>
      <c r="E35" s="93">
        <f t="shared" si="0"/>
        <v>187.67337926580947</v>
      </c>
      <c r="F35" s="94">
        <f t="shared" si="1"/>
        <v>1904.6733792658094</v>
      </c>
      <c r="G35" s="29"/>
      <c r="H35" s="29"/>
      <c r="I35" s="29"/>
      <c r="J35" s="31"/>
    </row>
    <row r="36" spans="2:10" x14ac:dyDescent="0.3">
      <c r="B36" s="3">
        <v>1977</v>
      </c>
      <c r="C36" s="29">
        <v>2159</v>
      </c>
      <c r="D36" s="55">
        <v>2121</v>
      </c>
      <c r="E36" s="93">
        <f t="shared" si="0"/>
        <v>231.83182144599996</v>
      </c>
      <c r="F36" s="94">
        <f t="shared" si="1"/>
        <v>2352.831821446</v>
      </c>
      <c r="G36" s="29"/>
      <c r="H36" s="29"/>
      <c r="I36" s="29"/>
      <c r="J36" s="31"/>
    </row>
    <row r="37" spans="2:10" x14ac:dyDescent="0.3">
      <c r="B37" s="3">
        <v>1978</v>
      </c>
      <c r="C37" s="29">
        <v>2047</v>
      </c>
      <c r="D37" s="55">
        <v>2002</v>
      </c>
      <c r="E37" s="93">
        <f t="shared" si="0"/>
        <v>218.82475555629037</v>
      </c>
      <c r="F37" s="94">
        <f t="shared" si="1"/>
        <v>2220.8247555562903</v>
      </c>
      <c r="G37" s="29"/>
      <c r="H37" s="29"/>
      <c r="I37" s="29"/>
      <c r="J37" s="31"/>
    </row>
    <row r="38" spans="2:10" x14ac:dyDescent="0.3">
      <c r="B38" s="3">
        <v>1979</v>
      </c>
      <c r="C38" s="29">
        <v>2036</v>
      </c>
      <c r="D38" s="55">
        <v>2006</v>
      </c>
      <c r="E38" s="93">
        <f t="shared" si="0"/>
        <v>219.26196785510416</v>
      </c>
      <c r="F38" s="94">
        <f t="shared" si="1"/>
        <v>2225.2619678551041</v>
      </c>
      <c r="G38" s="29"/>
      <c r="H38" s="29"/>
      <c r="I38" s="29"/>
      <c r="J38" s="31"/>
    </row>
    <row r="39" spans="2:10" x14ac:dyDescent="0.3">
      <c r="B39" s="3">
        <v>1980</v>
      </c>
      <c r="C39" s="29">
        <v>1538</v>
      </c>
      <c r="D39" s="55">
        <v>1517</v>
      </c>
      <c r="E39" s="93">
        <f t="shared" si="0"/>
        <v>165.81276432512112</v>
      </c>
      <c r="F39" s="94">
        <f t="shared" si="1"/>
        <v>1682.8127643251212</v>
      </c>
      <c r="G39" s="29"/>
      <c r="H39" s="29"/>
      <c r="I39" s="29"/>
      <c r="J39" s="31"/>
    </row>
    <row r="40" spans="2:10" x14ac:dyDescent="0.3">
      <c r="B40" s="3">
        <v>1981</v>
      </c>
      <c r="C40" s="29">
        <v>1775</v>
      </c>
      <c r="D40" s="55">
        <v>1767</v>
      </c>
      <c r="E40" s="93">
        <f t="shared" si="0"/>
        <v>193.13853300098157</v>
      </c>
      <c r="F40" s="94">
        <f t="shared" si="1"/>
        <v>1960.1385330009816</v>
      </c>
      <c r="G40" s="29"/>
      <c r="H40" s="29"/>
      <c r="I40" s="29"/>
      <c r="J40" s="31"/>
    </row>
    <row r="41" spans="2:10" x14ac:dyDescent="0.3">
      <c r="B41" s="3">
        <v>1982</v>
      </c>
      <c r="C41" s="29">
        <v>1861</v>
      </c>
      <c r="D41" s="55">
        <v>1855</v>
      </c>
      <c r="E41" s="93">
        <f t="shared" si="0"/>
        <v>202.75720357488444</v>
      </c>
      <c r="F41" s="94">
        <f t="shared" si="1"/>
        <v>2057.7572035748844</v>
      </c>
      <c r="G41" s="29"/>
      <c r="H41" s="29"/>
      <c r="I41" s="29"/>
      <c r="J41" s="31"/>
    </row>
    <row r="42" spans="2:10" x14ac:dyDescent="0.3">
      <c r="B42" s="3">
        <v>1983</v>
      </c>
      <c r="C42" s="29">
        <v>2064</v>
      </c>
      <c r="D42" s="55">
        <v>2057</v>
      </c>
      <c r="E42" s="93">
        <f t="shared" si="0"/>
        <v>224.83642466497969</v>
      </c>
      <c r="F42" s="94">
        <f t="shared" si="1"/>
        <v>2281.8364246649799</v>
      </c>
      <c r="G42" s="29">
        <v>513044</v>
      </c>
      <c r="H42" s="78"/>
      <c r="I42" s="78"/>
      <c r="J42" s="31"/>
    </row>
    <row r="43" spans="2:10" x14ac:dyDescent="0.3">
      <c r="B43" s="3">
        <v>1984</v>
      </c>
      <c r="C43" s="29">
        <v>2161</v>
      </c>
      <c r="D43" s="55">
        <v>2150</v>
      </c>
      <c r="E43" s="93">
        <f t="shared" si="0"/>
        <v>235.00161061239976</v>
      </c>
      <c r="F43" s="94">
        <f t="shared" si="1"/>
        <v>2385.0016106123999</v>
      </c>
      <c r="G43" s="29">
        <v>560278.69999999995</v>
      </c>
      <c r="H43" s="78"/>
      <c r="I43" s="78"/>
      <c r="J43" s="31"/>
    </row>
    <row r="44" spans="2:10" x14ac:dyDescent="0.3">
      <c r="B44" s="3">
        <v>1985</v>
      </c>
      <c r="C44" s="29">
        <v>2316</v>
      </c>
      <c r="D44" s="55">
        <v>2313</v>
      </c>
      <c r="E44" s="93">
        <f t="shared" si="0"/>
        <v>252.81801178906076</v>
      </c>
      <c r="F44" s="94">
        <f t="shared" si="1"/>
        <v>2565.8180117890606</v>
      </c>
      <c r="G44" s="29">
        <v>430801.4</v>
      </c>
      <c r="H44" s="78"/>
      <c r="I44" s="78"/>
      <c r="J44" s="31"/>
    </row>
    <row r="45" spans="2:10" x14ac:dyDescent="0.3">
      <c r="B45" s="3">
        <v>1986</v>
      </c>
      <c r="C45" s="29">
        <v>1774</v>
      </c>
      <c r="D45" s="55">
        <v>1770</v>
      </c>
      <c r="E45" s="93">
        <f t="shared" si="0"/>
        <v>193.4664422250919</v>
      </c>
      <c r="F45" s="94">
        <f t="shared" si="1"/>
        <v>1963.4664422250919</v>
      </c>
      <c r="G45" s="29">
        <v>424467.8</v>
      </c>
      <c r="H45" s="78"/>
      <c r="I45" s="78"/>
      <c r="J45" s="31"/>
    </row>
    <row r="46" spans="2:10" x14ac:dyDescent="0.3">
      <c r="B46" s="3">
        <v>1987</v>
      </c>
      <c r="C46" s="29">
        <v>1571</v>
      </c>
      <c r="D46" s="55">
        <v>1568</v>
      </c>
      <c r="E46" s="93">
        <f t="shared" si="0"/>
        <v>171.38722113499665</v>
      </c>
      <c r="F46" s="94">
        <f t="shared" si="1"/>
        <v>1739.3872211349967</v>
      </c>
      <c r="G46" s="29">
        <v>725130.2</v>
      </c>
      <c r="H46" s="78"/>
      <c r="I46" s="78"/>
      <c r="J46" s="31"/>
    </row>
    <row r="47" spans="2:10" x14ac:dyDescent="0.3">
      <c r="B47" s="3">
        <v>1988</v>
      </c>
      <c r="C47" s="29">
        <v>1648</v>
      </c>
      <c r="D47" s="55">
        <v>1638</v>
      </c>
      <c r="E47" s="93">
        <f t="shared" si="0"/>
        <v>179.03843636423758</v>
      </c>
      <c r="F47" s="94">
        <f t="shared" si="1"/>
        <v>1817.0384363642377</v>
      </c>
      <c r="G47" s="29">
        <v>353976</v>
      </c>
      <c r="H47" s="78"/>
      <c r="I47" s="78"/>
      <c r="J47" s="31"/>
    </row>
    <row r="48" spans="2:10" x14ac:dyDescent="0.3">
      <c r="B48" s="3">
        <v>1989</v>
      </c>
      <c r="C48" s="29">
        <v>1839</v>
      </c>
      <c r="D48" s="55">
        <v>1824</v>
      </c>
      <c r="E48" s="93">
        <f t="shared" si="0"/>
        <v>199.36880825907775</v>
      </c>
      <c r="F48" s="94">
        <f t="shared" si="1"/>
        <v>2023.3688082590777</v>
      </c>
      <c r="G48" s="29">
        <v>271308.3</v>
      </c>
      <c r="H48" s="78"/>
      <c r="I48" s="78"/>
      <c r="J48" s="31"/>
    </row>
    <row r="49" spans="2:10" x14ac:dyDescent="0.3">
      <c r="B49" s="3">
        <v>1990</v>
      </c>
      <c r="C49" s="29">
        <v>1593</v>
      </c>
      <c r="D49" s="55">
        <v>1564</v>
      </c>
      <c r="E49" s="93">
        <f t="shared" si="0"/>
        <v>170.95000883618289</v>
      </c>
      <c r="F49" s="94">
        <f t="shared" si="1"/>
        <v>1734.9500088361829</v>
      </c>
      <c r="G49" s="29">
        <v>520670.2</v>
      </c>
      <c r="H49" s="78"/>
      <c r="I49" s="78"/>
      <c r="J49" s="31"/>
    </row>
    <row r="50" spans="2:10" x14ac:dyDescent="0.3">
      <c r="B50" s="3">
        <v>1991</v>
      </c>
      <c r="C50" s="29">
        <v>2251</v>
      </c>
      <c r="D50" s="55">
        <v>2251</v>
      </c>
      <c r="E50" s="93">
        <f t="shared" si="0"/>
        <v>246.04122115744738</v>
      </c>
      <c r="F50" s="94">
        <f t="shared" si="1"/>
        <v>2497.0412211574476</v>
      </c>
      <c r="G50" s="29">
        <v>1283269.6000000001</v>
      </c>
      <c r="H50" s="78"/>
      <c r="I50" s="78"/>
      <c r="J50" s="31"/>
    </row>
    <row r="51" spans="2:10" x14ac:dyDescent="0.3">
      <c r="B51" s="3">
        <v>1992</v>
      </c>
      <c r="C51" s="29">
        <v>2419</v>
      </c>
      <c r="D51" s="55">
        <v>2419</v>
      </c>
      <c r="E51" s="93">
        <f t="shared" si="0"/>
        <v>264.40413770762558</v>
      </c>
      <c r="F51" s="94">
        <f t="shared" si="1"/>
        <v>2683.4041377076255</v>
      </c>
      <c r="G51" s="29">
        <v>1120779.1000000001</v>
      </c>
      <c r="H51" s="78"/>
      <c r="I51" s="78"/>
      <c r="J51" s="31"/>
    </row>
    <row r="52" spans="2:10" x14ac:dyDescent="0.3">
      <c r="B52" s="3">
        <v>1993</v>
      </c>
      <c r="C52" s="29">
        <v>3141</v>
      </c>
      <c r="D52" s="55">
        <v>3141</v>
      </c>
      <c r="E52" s="93">
        <f t="shared" si="0"/>
        <v>343.32095764351055</v>
      </c>
      <c r="F52" s="94">
        <f t="shared" si="1"/>
        <v>3484.3209576435106</v>
      </c>
      <c r="G52" s="29">
        <v>969545.5</v>
      </c>
      <c r="H52" s="78"/>
      <c r="I52" s="78"/>
      <c r="J52" s="31"/>
    </row>
    <row r="53" spans="2:10" x14ac:dyDescent="0.3">
      <c r="B53" s="3">
        <v>1994</v>
      </c>
      <c r="C53" s="29">
        <v>2626</v>
      </c>
      <c r="D53" s="55">
        <v>2628</v>
      </c>
      <c r="E53" s="93">
        <f t="shared" si="0"/>
        <v>287.24848032064494</v>
      </c>
      <c r="F53" s="94">
        <f t="shared" si="1"/>
        <v>2915.2484803206448</v>
      </c>
      <c r="G53" s="29">
        <v>667242.5</v>
      </c>
      <c r="H53" s="78"/>
      <c r="I53" s="78"/>
      <c r="J53" s="31"/>
    </row>
    <row r="54" spans="2:10" x14ac:dyDescent="0.3">
      <c r="B54" s="3">
        <v>1995</v>
      </c>
      <c r="C54" s="29">
        <v>2143</v>
      </c>
      <c r="D54" s="55">
        <v>2143</v>
      </c>
      <c r="E54" s="93">
        <f t="shared" si="0"/>
        <v>234.23648908947567</v>
      </c>
      <c r="F54" s="94">
        <f t="shared" si="1"/>
        <v>2377.2364890894755</v>
      </c>
      <c r="G54" s="29">
        <v>487818.6</v>
      </c>
      <c r="H54" s="78"/>
      <c r="I54" s="78"/>
      <c r="J54" s="49">
        <v>19.670000000000002</v>
      </c>
    </row>
    <row r="55" spans="2:10" x14ac:dyDescent="0.3">
      <c r="B55" s="3">
        <v>1996</v>
      </c>
      <c r="C55" s="29">
        <v>1966</v>
      </c>
      <c r="D55" s="55">
        <v>1967</v>
      </c>
      <c r="E55" s="93">
        <f t="shared" si="0"/>
        <v>214.99914794166992</v>
      </c>
      <c r="F55" s="94">
        <f t="shared" si="1"/>
        <v>2181.9991479416699</v>
      </c>
      <c r="G55" s="29">
        <v>952653.6</v>
      </c>
      <c r="H55" s="78"/>
      <c r="I55" s="78"/>
      <c r="J55" s="49">
        <v>19.187000000000001</v>
      </c>
    </row>
    <row r="56" spans="2:10" x14ac:dyDescent="0.3">
      <c r="B56" s="3">
        <v>1997</v>
      </c>
      <c r="C56" s="29">
        <v>1564</v>
      </c>
      <c r="D56" s="55">
        <v>1564</v>
      </c>
      <c r="E56" s="93">
        <f t="shared" si="0"/>
        <v>170.95000883618289</v>
      </c>
      <c r="F56" s="94">
        <f t="shared" si="1"/>
        <v>1734.9500088361829</v>
      </c>
      <c r="G56" s="29">
        <v>146659.9</v>
      </c>
      <c r="H56" s="78"/>
      <c r="I56" s="78"/>
      <c r="J56" s="49">
        <v>13.387</v>
      </c>
    </row>
    <row r="57" spans="2:10" x14ac:dyDescent="0.3">
      <c r="B57" s="3">
        <v>1998</v>
      </c>
      <c r="C57" s="29">
        <v>1866</v>
      </c>
      <c r="D57" s="55">
        <v>1866</v>
      </c>
      <c r="E57" s="93">
        <f t="shared" si="0"/>
        <v>203.9595373966223</v>
      </c>
      <c r="F57" s="94">
        <f>D57+E57</f>
        <v>2069.9595373966222</v>
      </c>
      <c r="G57" s="29">
        <v>680382.2</v>
      </c>
      <c r="H57" s="78"/>
      <c r="I57" s="78"/>
      <c r="J57" s="49">
        <v>23.751999999999999</v>
      </c>
    </row>
    <row r="58" spans="2:10" x14ac:dyDescent="0.3">
      <c r="B58" s="3">
        <v>1999</v>
      </c>
      <c r="C58" s="29">
        <v>1677</v>
      </c>
      <c r="D58" s="55">
        <v>1677</v>
      </c>
      <c r="E58" s="93">
        <f t="shared" si="0"/>
        <v>183.30125627767183</v>
      </c>
      <c r="F58" s="94">
        <f t="shared" si="1"/>
        <v>1860.3012562776719</v>
      </c>
      <c r="G58" s="29"/>
      <c r="H58" s="29">
        <v>3985118</v>
      </c>
      <c r="I58" s="29">
        <v>4648572</v>
      </c>
      <c r="J58" s="49">
        <v>22.972999999999999</v>
      </c>
    </row>
    <row r="59" spans="2:10" x14ac:dyDescent="0.3">
      <c r="B59" s="3">
        <v>2000</v>
      </c>
      <c r="C59" s="29">
        <v>2328</v>
      </c>
      <c r="D59" s="55">
        <v>2327</v>
      </c>
      <c r="E59" s="93">
        <f t="shared" si="0"/>
        <v>254.34825483490894</v>
      </c>
      <c r="F59" s="94">
        <f t="shared" si="1"/>
        <v>2581.3482548349089</v>
      </c>
      <c r="G59" s="29"/>
      <c r="H59" s="29">
        <v>4489362</v>
      </c>
      <c r="I59" s="29">
        <v>6367980</v>
      </c>
      <c r="J59" s="49">
        <v>24.077000000000002</v>
      </c>
    </row>
    <row r="60" spans="2:10" x14ac:dyDescent="0.3">
      <c r="B60" s="3">
        <v>2001</v>
      </c>
      <c r="C60" s="29">
        <v>2409</v>
      </c>
      <c r="D60" s="55">
        <v>2409</v>
      </c>
      <c r="E60" s="93">
        <f t="shared" si="0"/>
        <v>263.31110696059119</v>
      </c>
      <c r="F60" s="94">
        <f t="shared" si="1"/>
        <v>2672.3111069605911</v>
      </c>
      <c r="G60" s="29"/>
      <c r="H60" s="29">
        <v>6034633</v>
      </c>
      <c r="I60" s="29">
        <v>4116052</v>
      </c>
      <c r="J60" s="49">
        <v>26.099</v>
      </c>
    </row>
    <row r="61" spans="2:10" x14ac:dyDescent="0.3">
      <c r="B61" s="3">
        <v>2002</v>
      </c>
      <c r="C61" s="29">
        <v>2107</v>
      </c>
      <c r="D61" s="55">
        <v>2108</v>
      </c>
      <c r="E61" s="93">
        <f t="shared" si="0"/>
        <v>230.41088147485522</v>
      </c>
      <c r="F61" s="94">
        <f t="shared" si="1"/>
        <v>2338.4108814748552</v>
      </c>
      <c r="G61" s="29"/>
      <c r="H61" s="29">
        <v>7700660</v>
      </c>
      <c r="I61" s="29">
        <v>5018574</v>
      </c>
      <c r="J61" s="49">
        <v>22.524000000000001</v>
      </c>
    </row>
    <row r="62" spans="2:10" x14ac:dyDescent="0.3">
      <c r="B62" s="3">
        <v>2003</v>
      </c>
      <c r="C62" s="29">
        <v>2234</v>
      </c>
      <c r="D62" s="55">
        <v>2233</v>
      </c>
      <c r="E62" s="93">
        <f t="shared" si="0"/>
        <v>244.07376581278544</v>
      </c>
      <c r="F62" s="94">
        <f t="shared" si="1"/>
        <v>2477.0737658127855</v>
      </c>
      <c r="G62" s="29"/>
      <c r="H62" s="29">
        <v>7345589</v>
      </c>
      <c r="I62" s="29">
        <v>5401865</v>
      </c>
      <c r="J62" s="49">
        <v>27.012</v>
      </c>
    </row>
    <row r="63" spans="2:10" x14ac:dyDescent="0.3">
      <c r="B63" s="3">
        <v>2004</v>
      </c>
      <c r="C63" s="29">
        <v>2071</v>
      </c>
      <c r="D63" s="55">
        <v>2071</v>
      </c>
      <c r="E63" s="93">
        <f t="shared" si="0"/>
        <v>226.36666771082787</v>
      </c>
      <c r="F63" s="94">
        <f t="shared" si="1"/>
        <v>2297.3666677108276</v>
      </c>
      <c r="G63" s="29"/>
      <c r="H63" s="29">
        <v>8709745</v>
      </c>
      <c r="I63" s="29">
        <v>6195395</v>
      </c>
      <c r="J63" s="49">
        <v>27.617999999999999</v>
      </c>
    </row>
    <row r="64" spans="2:10" x14ac:dyDescent="0.3">
      <c r="B64" s="3">
        <v>2005</v>
      </c>
      <c r="C64" s="29">
        <v>1904</v>
      </c>
      <c r="D64" s="55">
        <v>1904</v>
      </c>
      <c r="E64" s="93">
        <f t="shared" si="0"/>
        <v>208.1130542353531</v>
      </c>
      <c r="F64" s="94">
        <f t="shared" si="1"/>
        <v>2112.113054235353</v>
      </c>
      <c r="G64" s="29"/>
      <c r="H64" s="29">
        <v>5682014</v>
      </c>
      <c r="I64" s="29">
        <v>5388320</v>
      </c>
      <c r="J64" s="49">
        <v>26.445</v>
      </c>
    </row>
    <row r="65" spans="2:10" x14ac:dyDescent="0.3">
      <c r="B65" s="3">
        <v>2006</v>
      </c>
      <c r="C65" s="29">
        <v>1963</v>
      </c>
      <c r="D65" s="55">
        <v>1964</v>
      </c>
      <c r="E65" s="93">
        <f t="shared" si="0"/>
        <v>214.67123871755959</v>
      </c>
      <c r="F65" s="94">
        <f t="shared" si="1"/>
        <v>2178.6712387175594</v>
      </c>
      <c r="G65" s="29"/>
      <c r="H65" s="29">
        <v>5969029</v>
      </c>
      <c r="I65" s="29">
        <v>7168728</v>
      </c>
      <c r="J65" s="49">
        <v>27.145</v>
      </c>
    </row>
    <row r="66" spans="2:10" x14ac:dyDescent="0.3">
      <c r="B66" s="3">
        <v>2007</v>
      </c>
      <c r="C66" s="29">
        <v>2142</v>
      </c>
      <c r="D66" s="55">
        <v>2142</v>
      </c>
      <c r="E66" s="93">
        <f t="shared" si="0"/>
        <v>234.12718601477224</v>
      </c>
      <c r="F66" s="94">
        <f t="shared" si="1"/>
        <v>2376.1271860147722</v>
      </c>
      <c r="G66" s="29"/>
      <c r="H66" s="29">
        <v>10154872</v>
      </c>
      <c r="I66" s="29">
        <v>11731996</v>
      </c>
      <c r="J66" s="49">
        <v>33.039000000000001</v>
      </c>
    </row>
    <row r="67" spans="2:10" x14ac:dyDescent="0.3">
      <c r="B67" s="3">
        <v>2008</v>
      </c>
      <c r="C67" s="29">
        <v>1781</v>
      </c>
      <c r="D67" s="55">
        <v>1781</v>
      </c>
      <c r="E67" s="93">
        <f t="shared" si="0"/>
        <v>194.66877604682975</v>
      </c>
      <c r="F67" s="94">
        <f t="shared" si="1"/>
        <v>1975.6687760468299</v>
      </c>
      <c r="G67" s="29"/>
      <c r="H67" s="29">
        <v>8663827</v>
      </c>
      <c r="I67" s="29">
        <v>11143253</v>
      </c>
      <c r="J67" s="49">
        <v>40.563000000000002</v>
      </c>
    </row>
    <row r="68" spans="2:10" x14ac:dyDescent="0.3">
      <c r="B68" s="3">
        <v>2009</v>
      </c>
      <c r="C68" s="29">
        <v>1902</v>
      </c>
      <c r="D68" s="55">
        <v>1902</v>
      </c>
      <c r="E68" s="93">
        <f t="shared" si="0"/>
        <v>207.89444808594621</v>
      </c>
      <c r="F68" s="94">
        <f t="shared" si="1"/>
        <v>2109.8944480859464</v>
      </c>
      <c r="G68" s="29"/>
      <c r="H68" s="29">
        <v>10237487</v>
      </c>
      <c r="I68" s="29">
        <v>8475497</v>
      </c>
      <c r="J68" s="49">
        <v>41.188000000000002</v>
      </c>
    </row>
    <row r="69" spans="2:10" x14ac:dyDescent="0.3">
      <c r="B69" s="3">
        <v>2010</v>
      </c>
      <c r="C69" s="29">
        <v>2321</v>
      </c>
      <c r="D69" s="55">
        <v>2321</v>
      </c>
      <c r="E69" s="93">
        <f t="shared" si="0"/>
        <v>253.69243638668831</v>
      </c>
      <c r="F69" s="94">
        <f t="shared" si="1"/>
        <v>2574.6924363866883</v>
      </c>
      <c r="G69" s="29"/>
      <c r="H69" s="29">
        <v>9827973</v>
      </c>
      <c r="I69" s="29">
        <v>10682573</v>
      </c>
      <c r="J69" s="49">
        <v>51.055</v>
      </c>
    </row>
    <row r="70" spans="2:10" x14ac:dyDescent="0.3">
      <c r="B70" s="3">
        <v>2011</v>
      </c>
      <c r="C70" s="29">
        <v>2292</v>
      </c>
      <c r="D70" s="55">
        <v>2292</v>
      </c>
      <c r="E70" s="93">
        <f t="shared" si="0"/>
        <v>250.52264722028849</v>
      </c>
      <c r="F70" s="94">
        <f t="shared" si="1"/>
        <v>2542.5226472202885</v>
      </c>
      <c r="G70" s="29"/>
      <c r="H70" s="29">
        <v>8320440</v>
      </c>
      <c r="I70" s="29">
        <v>13056123</v>
      </c>
      <c r="J70" s="49">
        <v>53.432000000000002</v>
      </c>
    </row>
    <row r="71" spans="2:10" x14ac:dyDescent="0.3">
      <c r="B71" s="3">
        <v>2012</v>
      </c>
      <c r="C71" s="29">
        <v>2276</v>
      </c>
      <c r="D71" s="55">
        <v>2276</v>
      </c>
      <c r="E71" s="93">
        <f t="shared" si="0"/>
        <v>248.77379802503341</v>
      </c>
      <c r="F71" s="94">
        <f t="shared" si="1"/>
        <v>2524.7737980250336</v>
      </c>
      <c r="G71" s="29"/>
      <c r="H71" s="29">
        <v>12040845</v>
      </c>
      <c r="I71" s="29">
        <v>10788551</v>
      </c>
      <c r="J71" s="49">
        <v>55.82</v>
      </c>
    </row>
    <row r="72" spans="2:10" x14ac:dyDescent="0.3">
      <c r="B72" s="3">
        <v>2013</v>
      </c>
      <c r="C72" s="29">
        <v>2088</v>
      </c>
      <c r="D72" s="55">
        <v>2088</v>
      </c>
      <c r="E72" s="93">
        <f t="shared" si="0"/>
        <v>228.22481998078638</v>
      </c>
      <c r="F72" s="94">
        <f t="shared" si="1"/>
        <v>2316.2248199807864</v>
      </c>
      <c r="G72" s="29"/>
      <c r="H72" s="29">
        <v>11159286</v>
      </c>
      <c r="I72" s="29">
        <v>9670061</v>
      </c>
      <c r="J72" s="49">
        <v>54.805</v>
      </c>
    </row>
    <row r="73" spans="2:10" x14ac:dyDescent="0.3">
      <c r="B73" s="3">
        <v>2014</v>
      </c>
      <c r="C73" s="29">
        <v>1920</v>
      </c>
      <c r="D73" s="55">
        <v>1978</v>
      </c>
      <c r="E73" s="50">
        <v>217</v>
      </c>
      <c r="F73" s="94">
        <f t="shared" si="1"/>
        <v>2195</v>
      </c>
      <c r="G73" s="29"/>
      <c r="H73" s="29">
        <v>9749666</v>
      </c>
      <c r="I73" s="29">
        <v>12215085</v>
      </c>
      <c r="J73" s="49">
        <v>46.667000000000002</v>
      </c>
    </row>
    <row r="74" spans="2:10" x14ac:dyDescent="0.3">
      <c r="B74" s="3">
        <v>2015</v>
      </c>
      <c r="C74" s="29">
        <v>2470</v>
      </c>
      <c r="D74" s="55">
        <v>2537</v>
      </c>
      <c r="E74" s="50">
        <v>207</v>
      </c>
      <c r="F74" s="94">
        <f t="shared" ref="F74:F81" si="2">D74+E74</f>
        <v>2744</v>
      </c>
      <c r="G74" s="29"/>
      <c r="H74" s="29">
        <v>11116345</v>
      </c>
      <c r="I74" s="29">
        <v>11576792</v>
      </c>
      <c r="J74" s="49">
        <v>63.475999999999999</v>
      </c>
    </row>
    <row r="75" spans="2:10" x14ac:dyDescent="0.3">
      <c r="B75" s="3">
        <v>2016</v>
      </c>
      <c r="C75" s="29">
        <v>2444</v>
      </c>
      <c r="D75" s="55">
        <v>2415</v>
      </c>
      <c r="E75" s="50">
        <v>216</v>
      </c>
      <c r="F75" s="94">
        <f t="shared" si="2"/>
        <v>2631</v>
      </c>
      <c r="G75" s="29"/>
      <c r="H75" s="29">
        <v>12909587</v>
      </c>
      <c r="I75" s="29">
        <v>9524076</v>
      </c>
      <c r="J75" s="49">
        <v>57.512</v>
      </c>
    </row>
    <row r="76" spans="2:10" x14ac:dyDescent="0.3">
      <c r="B76" s="3">
        <v>2017</v>
      </c>
      <c r="C76" s="29">
        <v>2207</v>
      </c>
      <c r="D76" s="55">
        <v>2292</v>
      </c>
      <c r="E76" s="50">
        <v>210</v>
      </c>
      <c r="F76" s="94">
        <f t="shared" si="2"/>
        <v>2502</v>
      </c>
      <c r="G76" s="29"/>
      <c r="H76" s="29">
        <v>13934667</v>
      </c>
      <c r="I76" s="29">
        <v>7807201</v>
      </c>
      <c r="J76" s="49">
        <v>50.195</v>
      </c>
    </row>
    <row r="77" spans="2:10" x14ac:dyDescent="0.3">
      <c r="B77" s="3">
        <v>2018</v>
      </c>
      <c r="C77" s="29">
        <v>1956</v>
      </c>
      <c r="D77" s="55">
        <v>2017</v>
      </c>
      <c r="E77" s="50">
        <v>343</v>
      </c>
      <c r="F77" s="94">
        <f t="shared" si="2"/>
        <v>2360</v>
      </c>
      <c r="G77" s="29"/>
      <c r="H77" s="29">
        <v>8719133</v>
      </c>
      <c r="I77" s="29">
        <v>6270357</v>
      </c>
      <c r="J77" s="49">
        <v>39.718000000000004</v>
      </c>
    </row>
    <row r="78" spans="2:10" x14ac:dyDescent="0.3">
      <c r="B78" s="3">
        <v>2019</v>
      </c>
      <c r="C78" s="29">
        <v>2147</v>
      </c>
      <c r="D78" s="75">
        <v>2186</v>
      </c>
      <c r="E78" s="50">
        <v>392</v>
      </c>
      <c r="F78" s="94">
        <f t="shared" si="2"/>
        <v>2578</v>
      </c>
      <c r="G78" s="29"/>
      <c r="H78" s="29">
        <v>7927877</v>
      </c>
      <c r="I78" s="29">
        <v>10792946</v>
      </c>
      <c r="J78" s="49">
        <v>49.027999999999999</v>
      </c>
    </row>
    <row r="79" spans="2:10" x14ac:dyDescent="0.3">
      <c r="B79" s="3">
        <v>2020</v>
      </c>
      <c r="C79" s="29">
        <v>1872</v>
      </c>
      <c r="D79" s="75">
        <v>1903</v>
      </c>
      <c r="E79" s="50">
        <v>182</v>
      </c>
      <c r="F79" s="94">
        <f t="shared" si="2"/>
        <v>2085</v>
      </c>
      <c r="G79" s="29"/>
      <c r="H79" s="29">
        <v>9496857</v>
      </c>
      <c r="I79" s="29">
        <v>12344606</v>
      </c>
      <c r="J79" s="49">
        <v>42.716000000000001</v>
      </c>
    </row>
    <row r="80" spans="2:10" x14ac:dyDescent="0.3">
      <c r="B80" s="3">
        <v>2021</v>
      </c>
      <c r="C80" s="29">
        <v>1550</v>
      </c>
      <c r="D80" s="75">
        <v>151</v>
      </c>
      <c r="E80" s="50">
        <v>62</v>
      </c>
      <c r="F80" s="94">
        <f t="shared" si="2"/>
        <v>213</v>
      </c>
      <c r="G80" s="29"/>
      <c r="H80" s="29">
        <v>11699779</v>
      </c>
      <c r="I80" s="29">
        <v>5980917</v>
      </c>
      <c r="J80" s="49">
        <v>32.243000000000002</v>
      </c>
    </row>
    <row r="81" spans="2:10" x14ac:dyDescent="0.3">
      <c r="B81" s="3">
        <v>2022</v>
      </c>
      <c r="C81" s="29">
        <v>1066</v>
      </c>
      <c r="D81" s="75">
        <v>1083</v>
      </c>
      <c r="E81" s="50">
        <v>35</v>
      </c>
      <c r="F81" s="94">
        <f t="shared" si="2"/>
        <v>1118</v>
      </c>
      <c r="G81" s="29"/>
      <c r="H81" s="29">
        <v>3496408</v>
      </c>
      <c r="I81" s="29">
        <v>6721682</v>
      </c>
      <c r="J81" s="49"/>
    </row>
    <row r="82" spans="2:10" x14ac:dyDescent="0.3">
      <c r="B82" s="6">
        <v>2023</v>
      </c>
      <c r="C82" s="29">
        <v>1068</v>
      </c>
      <c r="D82" s="75">
        <v>1073</v>
      </c>
      <c r="E82" s="50">
        <v>92</v>
      </c>
      <c r="F82" s="94">
        <f>D82+E82</f>
        <v>1165</v>
      </c>
      <c r="G82" s="29"/>
      <c r="H82" s="29">
        <v>10463865</v>
      </c>
      <c r="I82" s="29">
        <v>9532862</v>
      </c>
      <c r="J82" s="49"/>
    </row>
    <row r="83" spans="2:10" x14ac:dyDescent="0.3">
      <c r="B83" s="8" t="s">
        <v>95</v>
      </c>
      <c r="C83" s="9"/>
      <c r="D83" s="9"/>
      <c r="E83" s="9"/>
      <c r="F83" s="9"/>
      <c r="G83" s="9"/>
      <c r="H83" s="9"/>
      <c r="I83" s="9"/>
      <c r="J83" s="10"/>
    </row>
    <row r="84" spans="2:10" x14ac:dyDescent="0.3">
      <c r="B84" s="8" t="s">
        <v>86</v>
      </c>
      <c r="C84" s="9"/>
      <c r="D84" s="9"/>
      <c r="E84" s="9"/>
      <c r="F84" s="9"/>
      <c r="G84" s="9"/>
      <c r="H84" s="9"/>
      <c r="I84" s="9"/>
      <c r="J84" s="10"/>
    </row>
    <row r="85" spans="2:10" x14ac:dyDescent="0.3">
      <c r="B85" s="8" t="s">
        <v>97</v>
      </c>
      <c r="C85" s="9"/>
      <c r="D85" s="9"/>
      <c r="E85" s="9"/>
      <c r="F85" s="9"/>
      <c r="G85" s="9"/>
      <c r="H85" s="9"/>
      <c r="I85" s="9"/>
      <c r="J85" s="10"/>
    </row>
    <row r="98" spans="12:13" x14ac:dyDescent="0.3">
      <c r="L98">
        <f>E73/D73</f>
        <v>0.10970677451971689</v>
      </c>
      <c r="M98">
        <f>GEOMEAN(L98:L107)</f>
        <v>0.10930307470344175</v>
      </c>
    </row>
    <row r="99" spans="12:13" x14ac:dyDescent="0.3">
      <c r="L99">
        <f t="shared" ref="L99:L107" si="3">E74/D74</f>
        <v>8.1592432006306656E-2</v>
      </c>
    </row>
    <row r="100" spans="12:13" x14ac:dyDescent="0.3">
      <c r="L100">
        <f t="shared" si="3"/>
        <v>8.9440993788819881E-2</v>
      </c>
    </row>
    <row r="101" spans="12:13" x14ac:dyDescent="0.3">
      <c r="L101">
        <f t="shared" si="3"/>
        <v>9.1623036649214659E-2</v>
      </c>
    </row>
    <row r="102" spans="12:13" x14ac:dyDescent="0.3">
      <c r="L102">
        <f t="shared" si="3"/>
        <v>0.17005453644025781</v>
      </c>
    </row>
    <row r="103" spans="12:13" x14ac:dyDescent="0.3">
      <c r="L103">
        <f t="shared" si="3"/>
        <v>0.17932296431838976</v>
      </c>
    </row>
    <row r="104" spans="12:13" x14ac:dyDescent="0.3">
      <c r="L104">
        <f t="shared" si="3"/>
        <v>9.5638465580662108E-2</v>
      </c>
    </row>
    <row r="105" spans="12:13" x14ac:dyDescent="0.3">
      <c r="L105">
        <f t="shared" si="3"/>
        <v>0.41059602649006621</v>
      </c>
    </row>
    <row r="106" spans="12:13" x14ac:dyDescent="0.3">
      <c r="L106">
        <f t="shared" si="3"/>
        <v>3.2317636195752536E-2</v>
      </c>
    </row>
    <row r="107" spans="12:13" x14ac:dyDescent="0.3">
      <c r="L107">
        <f t="shared" si="3"/>
        <v>8.5740913327120222E-2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Turbot</vt:lpstr>
      <vt:lpstr>Witch</vt:lpstr>
      <vt:lpstr>lemon sole</vt:lpstr>
      <vt:lpstr>Dab</vt:lpstr>
      <vt:lpstr>brill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Bleijenberg, Jasper</dc:creator>
  <cp:lastModifiedBy>Bleijenberg, Jasper</cp:lastModifiedBy>
  <dcterms:created xsi:type="dcterms:W3CDTF">2019-11-05T09:44:53Z</dcterms:created>
  <dcterms:modified xsi:type="dcterms:W3CDTF">2024-10-16T09:59:40Z</dcterms:modified>
</cp:coreProperties>
</file>