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or\Desktop\credit reporting files\"/>
    </mc:Choice>
  </mc:AlternateContent>
  <xr:revisionPtr revIDLastSave="0" documentId="13_ncr:40009_{ED3BFA3E-3538-4FC7-A564-E2AB37BC3ECF}" xr6:coauthVersionLast="34" xr6:coauthVersionMax="34" xr10:uidLastSave="{00000000-0000-0000-0000-000000000000}"/>
  <bookViews>
    <workbookView xWindow="0" yWindow="0" windowWidth="20490" windowHeight="6945"/>
  </bookViews>
  <sheets>
    <sheet name="FakeClientDb" sheetId="1" r:id="rId1"/>
  </sheets>
  <calcPr calcId="0"/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6" i="1"/>
  <c r="R7" i="1"/>
  <c r="R8" i="1"/>
  <c r="R9" i="1"/>
  <c r="R10" i="1"/>
  <c r="R11" i="1"/>
  <c r="R4" i="1"/>
  <c r="R5" i="1"/>
  <c r="R2" i="1"/>
  <c r="R3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9" i="1"/>
  <c r="P10" i="1"/>
  <c r="P11" i="1"/>
  <c r="P12" i="1"/>
  <c r="P13" i="1"/>
  <c r="P14" i="1"/>
  <c r="P15" i="1"/>
  <c r="P3" i="1"/>
  <c r="P4" i="1"/>
  <c r="P5" i="1"/>
  <c r="P6" i="1"/>
  <c r="P7" i="1"/>
  <c r="P8" i="1"/>
  <c r="P2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S16" i="1"/>
  <c r="U16" i="1" s="1"/>
  <c r="S17" i="1"/>
  <c r="U17" i="1" s="1"/>
  <c r="S18" i="1"/>
  <c r="S19" i="1"/>
  <c r="U19" i="1" s="1"/>
  <c r="S20" i="1"/>
  <c r="U20" i="1" s="1"/>
  <c r="S21" i="1"/>
  <c r="U21" i="1" s="1"/>
  <c r="S22" i="1"/>
  <c r="S23" i="1"/>
  <c r="U23" i="1" s="1"/>
  <c r="S24" i="1"/>
  <c r="U24" i="1" s="1"/>
  <c r="S25" i="1"/>
  <c r="U25" i="1" s="1"/>
  <c r="S26" i="1"/>
  <c r="S27" i="1"/>
  <c r="U27" i="1" s="1"/>
  <c r="S28" i="1"/>
  <c r="U28" i="1" s="1"/>
  <c r="S29" i="1"/>
  <c r="U29" i="1" s="1"/>
  <c r="S30" i="1"/>
  <c r="S31" i="1"/>
  <c r="U31" i="1" s="1"/>
  <c r="S32" i="1"/>
  <c r="U32" i="1" s="1"/>
  <c r="S33" i="1"/>
  <c r="U33" i="1" s="1"/>
  <c r="S34" i="1"/>
  <c r="S35" i="1"/>
  <c r="U35" i="1" s="1"/>
  <c r="S36" i="1"/>
  <c r="U36" i="1" s="1"/>
  <c r="S37" i="1"/>
  <c r="U37" i="1" s="1"/>
  <c r="S38" i="1"/>
  <c r="S39" i="1"/>
  <c r="U39" i="1" s="1"/>
  <c r="S40" i="1"/>
  <c r="U40" i="1" s="1"/>
  <c r="S41" i="1"/>
  <c r="U41" i="1" s="1"/>
  <c r="S42" i="1"/>
  <c r="S43" i="1"/>
  <c r="U43" i="1" s="1"/>
  <c r="S44" i="1"/>
  <c r="U44" i="1" s="1"/>
  <c r="S45" i="1"/>
  <c r="U45" i="1" s="1"/>
  <c r="S46" i="1"/>
  <c r="S47" i="1"/>
  <c r="U47" i="1" s="1"/>
  <c r="S48" i="1"/>
  <c r="U48" i="1" s="1"/>
  <c r="S49" i="1"/>
  <c r="U49" i="1" s="1"/>
  <c r="S50" i="1"/>
  <c r="S51" i="1"/>
  <c r="U51" i="1" s="1"/>
  <c r="S52" i="1"/>
  <c r="U52" i="1" s="1"/>
  <c r="S53" i="1"/>
  <c r="U53" i="1" s="1"/>
  <c r="S54" i="1"/>
  <c r="S55" i="1"/>
  <c r="U55" i="1" s="1"/>
  <c r="S56" i="1"/>
  <c r="U56" i="1" s="1"/>
  <c r="S57" i="1"/>
  <c r="U57" i="1" s="1"/>
  <c r="S58" i="1"/>
  <c r="S59" i="1"/>
  <c r="U59" i="1" s="1"/>
  <c r="S60" i="1"/>
  <c r="U60" i="1" s="1"/>
  <c r="S61" i="1"/>
  <c r="U61" i="1" s="1"/>
  <c r="S62" i="1"/>
  <c r="S63" i="1"/>
  <c r="U63" i="1" s="1"/>
  <c r="S64" i="1"/>
  <c r="U64" i="1" s="1"/>
  <c r="S65" i="1"/>
  <c r="U65" i="1" s="1"/>
  <c r="S66" i="1"/>
  <c r="S67" i="1"/>
  <c r="U67" i="1" s="1"/>
  <c r="S68" i="1"/>
  <c r="U68" i="1" s="1"/>
  <c r="S69" i="1"/>
  <c r="U69" i="1" s="1"/>
  <c r="S70" i="1"/>
  <c r="S71" i="1"/>
  <c r="U71" i="1" s="1"/>
  <c r="S72" i="1"/>
  <c r="U72" i="1" s="1"/>
  <c r="S73" i="1"/>
  <c r="U73" i="1" s="1"/>
  <c r="S74" i="1"/>
  <c r="S75" i="1"/>
  <c r="U75" i="1" s="1"/>
  <c r="S76" i="1"/>
  <c r="U76" i="1" s="1"/>
  <c r="S77" i="1"/>
  <c r="U77" i="1" s="1"/>
  <c r="S78" i="1"/>
  <c r="S79" i="1"/>
  <c r="U79" i="1" s="1"/>
  <c r="S80" i="1"/>
  <c r="U80" i="1" s="1"/>
  <c r="S81" i="1"/>
  <c r="U81" i="1" s="1"/>
  <c r="S82" i="1"/>
  <c r="S83" i="1"/>
  <c r="U83" i="1" s="1"/>
  <c r="S84" i="1"/>
  <c r="U84" i="1" s="1"/>
  <c r="S85" i="1"/>
  <c r="U85" i="1" s="1"/>
  <c r="S86" i="1"/>
  <c r="S87" i="1"/>
  <c r="U87" i="1" s="1"/>
  <c r="S88" i="1"/>
  <c r="U88" i="1" s="1"/>
  <c r="S89" i="1"/>
  <c r="U89" i="1" s="1"/>
  <c r="S90" i="1"/>
  <c r="S91" i="1"/>
  <c r="U91" i="1" s="1"/>
  <c r="S92" i="1"/>
  <c r="U92" i="1" s="1"/>
  <c r="S93" i="1"/>
  <c r="U93" i="1" s="1"/>
  <c r="S94" i="1"/>
  <c r="S95" i="1"/>
  <c r="U95" i="1" s="1"/>
  <c r="S96" i="1"/>
  <c r="U96" i="1" s="1"/>
  <c r="S97" i="1"/>
  <c r="U97" i="1" s="1"/>
  <c r="S98" i="1"/>
  <c r="S99" i="1"/>
  <c r="U99" i="1" s="1"/>
  <c r="S100" i="1"/>
  <c r="U100" i="1" s="1"/>
  <c r="S101" i="1"/>
  <c r="U101" i="1" s="1"/>
  <c r="S3" i="1"/>
  <c r="U3" i="1" s="1"/>
  <c r="S4" i="1"/>
  <c r="U4" i="1" s="1"/>
  <c r="S5" i="1"/>
  <c r="U5" i="1" s="1"/>
  <c r="S6" i="1"/>
  <c r="S7" i="1"/>
  <c r="U7" i="1" s="1"/>
  <c r="S8" i="1"/>
  <c r="U8" i="1" s="1"/>
  <c r="S9" i="1"/>
  <c r="U9" i="1" s="1"/>
  <c r="S10" i="1"/>
  <c r="S11" i="1"/>
  <c r="U11" i="1" s="1"/>
  <c r="S12" i="1"/>
  <c r="U12" i="1" s="1"/>
  <c r="S13" i="1"/>
  <c r="U13" i="1" s="1"/>
  <c r="S14" i="1"/>
  <c r="S15" i="1"/>
  <c r="U15" i="1" s="1"/>
  <c r="S2" i="1"/>
  <c r="U2" i="1" s="1"/>
</calcChain>
</file>

<file path=xl/sharedStrings.xml><?xml version="1.0" encoding="utf-8"?>
<sst xmlns="http://schemas.openxmlformats.org/spreadsheetml/2006/main" count="1069" uniqueCount="590">
  <si>
    <t>FirstName</t>
  </si>
  <si>
    <t>LastName</t>
  </si>
  <si>
    <t>Social</t>
  </si>
  <si>
    <t>RegPMT</t>
  </si>
  <si>
    <t>Street</t>
  </si>
  <si>
    <t>City</t>
  </si>
  <si>
    <t>State</t>
  </si>
  <si>
    <t>ZipCode</t>
  </si>
  <si>
    <t>PhoneAreaCode</t>
  </si>
  <si>
    <t>ECOA</t>
  </si>
  <si>
    <t>J1ECOA</t>
  </si>
  <si>
    <t>FirstName2</t>
  </si>
  <si>
    <t>LastName2</t>
  </si>
  <si>
    <t>Social2</t>
  </si>
  <si>
    <t>SecondaryStreet</t>
  </si>
  <si>
    <t>Emma</t>
  </si>
  <si>
    <t>Smith</t>
  </si>
  <si>
    <t>Main Street</t>
  </si>
  <si>
    <t>Acampo</t>
  </si>
  <si>
    <t>CA</t>
  </si>
  <si>
    <t>Jayden</t>
  </si>
  <si>
    <t>White</t>
  </si>
  <si>
    <t>Liam</t>
  </si>
  <si>
    <t>Johnson</t>
  </si>
  <si>
    <t>Church Street</t>
  </si>
  <si>
    <t>Acton</t>
  </si>
  <si>
    <t>Oliver</t>
  </si>
  <si>
    <t>Harris</t>
  </si>
  <si>
    <t>Noah</t>
  </si>
  <si>
    <t>Williams</t>
  </si>
  <si>
    <t>Main Street North</t>
  </si>
  <si>
    <t>Adelanto</t>
  </si>
  <si>
    <t>Carter</t>
  </si>
  <si>
    <t>Martin</t>
  </si>
  <si>
    <t>Olivia</t>
  </si>
  <si>
    <t>Jones</t>
  </si>
  <si>
    <t>Main Street South</t>
  </si>
  <si>
    <t>Adin</t>
  </si>
  <si>
    <t>Sebastian</t>
  </si>
  <si>
    <t>Thompson</t>
  </si>
  <si>
    <t>Ava</t>
  </si>
  <si>
    <t>Brown</t>
  </si>
  <si>
    <t>Elm Street</t>
  </si>
  <si>
    <t>Agoura Hills</t>
  </si>
  <si>
    <t>Joseph</t>
  </si>
  <si>
    <t>Garcia</t>
  </si>
  <si>
    <t>Isabella</t>
  </si>
  <si>
    <t>Davis</t>
  </si>
  <si>
    <t>High Street</t>
  </si>
  <si>
    <t>Aguanga</t>
  </si>
  <si>
    <t>David</t>
  </si>
  <si>
    <t>Martinez</t>
  </si>
  <si>
    <t>Sophia</t>
  </si>
  <si>
    <t>Miller</t>
  </si>
  <si>
    <t>Main Street West</t>
  </si>
  <si>
    <t>Ahwahnee</t>
  </si>
  <si>
    <t>Abigail</t>
  </si>
  <si>
    <t>Robinson</t>
  </si>
  <si>
    <t>Elijah</t>
  </si>
  <si>
    <t>Wilson</t>
  </si>
  <si>
    <t>Washington Street</t>
  </si>
  <si>
    <t>Alameda</t>
  </si>
  <si>
    <t>Emily</t>
  </si>
  <si>
    <t>Clark</t>
  </si>
  <si>
    <t>Logan</t>
  </si>
  <si>
    <t>Moore</t>
  </si>
  <si>
    <t>Main Street East</t>
  </si>
  <si>
    <t>Alamo</t>
  </si>
  <si>
    <t>Gabriel</t>
  </si>
  <si>
    <t>Rodriguez</t>
  </si>
  <si>
    <t>Mia</t>
  </si>
  <si>
    <t>Taylor</t>
  </si>
  <si>
    <t>Park Avenue</t>
  </si>
  <si>
    <t>Albany</t>
  </si>
  <si>
    <t>Julian</t>
  </si>
  <si>
    <t>Lewis</t>
  </si>
  <si>
    <t>Mason</t>
  </si>
  <si>
    <t>Anderson</t>
  </si>
  <si>
    <t>Walnut Street</t>
  </si>
  <si>
    <t>Albion</t>
  </si>
  <si>
    <t>Jackson</t>
  </si>
  <si>
    <t>Lee</t>
  </si>
  <si>
    <t>James</t>
  </si>
  <si>
    <t>Thomas</t>
  </si>
  <si>
    <t>2nd Street</t>
  </si>
  <si>
    <t>Alderpoint</t>
  </si>
  <si>
    <t>Anthony</t>
  </si>
  <si>
    <t>Walker</t>
  </si>
  <si>
    <t>Aiden</t>
  </si>
  <si>
    <t>Chestnut Street</t>
  </si>
  <si>
    <t>Alhambra</t>
  </si>
  <si>
    <t>Harper</t>
  </si>
  <si>
    <t>Hall</t>
  </si>
  <si>
    <t>Ethan</t>
  </si>
  <si>
    <t>Maple Avenue</t>
  </si>
  <si>
    <t>Aliso Viejo</t>
  </si>
  <si>
    <t>Evelyn</t>
  </si>
  <si>
    <t>Allen</t>
  </si>
  <si>
    <t>Lucas</t>
  </si>
  <si>
    <t>Maple Street</t>
  </si>
  <si>
    <t>Alleghany</t>
  </si>
  <si>
    <t>Dylan</t>
  </si>
  <si>
    <t>Young</t>
  </si>
  <si>
    <t>Jacob</t>
  </si>
  <si>
    <t>Broad Street</t>
  </si>
  <si>
    <t>Alpaugh</t>
  </si>
  <si>
    <t>Wyatt</t>
  </si>
  <si>
    <t>Hernandez</t>
  </si>
  <si>
    <t>Michael</t>
  </si>
  <si>
    <t>Oak Street</t>
  </si>
  <si>
    <t>Alpine</t>
  </si>
  <si>
    <t>Madison</t>
  </si>
  <si>
    <t>King</t>
  </si>
  <si>
    <t>Matthew</t>
  </si>
  <si>
    <t>Center Street</t>
  </si>
  <si>
    <t>Alta</t>
  </si>
  <si>
    <t>Grayson</t>
  </si>
  <si>
    <t>Wright</t>
  </si>
  <si>
    <t>Benjamin</t>
  </si>
  <si>
    <t>Pine Street</t>
  </si>
  <si>
    <t>Bangor</t>
  </si>
  <si>
    <t>Isaiah</t>
  </si>
  <si>
    <t>Lopez</t>
  </si>
  <si>
    <t>Amelia</t>
  </si>
  <si>
    <t>River Road</t>
  </si>
  <si>
    <t>Banning</t>
  </si>
  <si>
    <t>Christopher</t>
  </si>
  <si>
    <t>Hill</t>
  </si>
  <si>
    <t>Charlotte</t>
  </si>
  <si>
    <t>Market Street</t>
  </si>
  <si>
    <t>Bard</t>
  </si>
  <si>
    <t>Joshua</t>
  </si>
  <si>
    <t>Scott</t>
  </si>
  <si>
    <t>Alexander</t>
  </si>
  <si>
    <t>Water Street</t>
  </si>
  <si>
    <t>Barstow</t>
  </si>
  <si>
    <t>Victoria</t>
  </si>
  <si>
    <t>Green</t>
  </si>
  <si>
    <t>William</t>
  </si>
  <si>
    <t>South Street</t>
  </si>
  <si>
    <t>Bass Lake</t>
  </si>
  <si>
    <t>Christian</t>
  </si>
  <si>
    <t>Adams</t>
  </si>
  <si>
    <t>Daniel</t>
  </si>
  <si>
    <t>Union Street</t>
  </si>
  <si>
    <t>Bayside</t>
  </si>
  <si>
    <t>Samuel</t>
  </si>
  <si>
    <t>Baker</t>
  </si>
  <si>
    <t>3rd Street</t>
  </si>
  <si>
    <t>Beale Afb</t>
  </si>
  <si>
    <t>Andrew</t>
  </si>
  <si>
    <t>Gonzalez</t>
  </si>
  <si>
    <t>Park Street</t>
  </si>
  <si>
    <t>Beaumont</t>
  </si>
  <si>
    <t>Mateo</t>
  </si>
  <si>
    <t>Nelson</t>
  </si>
  <si>
    <t>Cherry Street</t>
  </si>
  <si>
    <t>Beckwourth</t>
  </si>
  <si>
    <t>Sofia</t>
  </si>
  <si>
    <t>Washington Avenue</t>
  </si>
  <si>
    <t>Belden</t>
  </si>
  <si>
    <t>Jaxon</t>
  </si>
  <si>
    <t>Mitchell</t>
  </si>
  <si>
    <t>4th Street</t>
  </si>
  <si>
    <t>Bell</t>
  </si>
  <si>
    <t>Josiah</t>
  </si>
  <si>
    <t>Perez</t>
  </si>
  <si>
    <t>Court Street</t>
  </si>
  <si>
    <t>Bell Gardens</t>
  </si>
  <si>
    <t>John</t>
  </si>
  <si>
    <t>Roberts</t>
  </si>
  <si>
    <t>Highland Avenue</t>
  </si>
  <si>
    <t>Bella Vista</t>
  </si>
  <si>
    <t>Scarlett</t>
  </si>
  <si>
    <t>Turner</t>
  </si>
  <si>
    <t>North Street</t>
  </si>
  <si>
    <t>Bellflower</t>
  </si>
  <si>
    <t>Luke</t>
  </si>
  <si>
    <t>Phillips</t>
  </si>
  <si>
    <t>Mill Street</t>
  </si>
  <si>
    <t>Belmont</t>
  </si>
  <si>
    <t>Aria</t>
  </si>
  <si>
    <t>Campbell</t>
  </si>
  <si>
    <t>Franklin Street</t>
  </si>
  <si>
    <t>Belvedere Tiburon</t>
  </si>
  <si>
    <t>Ryan</t>
  </si>
  <si>
    <t>Parker</t>
  </si>
  <si>
    <t>Prospect Street</t>
  </si>
  <si>
    <t>Ben Lomond</t>
  </si>
  <si>
    <t>Elizabeth</t>
  </si>
  <si>
    <t>Evans</t>
  </si>
  <si>
    <t>School Street</t>
  </si>
  <si>
    <t>Benicia</t>
  </si>
  <si>
    <t>Camila</t>
  </si>
  <si>
    <t>Edwards</t>
  </si>
  <si>
    <t>Spring Street</t>
  </si>
  <si>
    <t>Benton</t>
  </si>
  <si>
    <t>Nathan</t>
  </si>
  <si>
    <t>Collins</t>
  </si>
  <si>
    <t>Central Avenue</t>
  </si>
  <si>
    <t>Berkeley</t>
  </si>
  <si>
    <t>Layla</t>
  </si>
  <si>
    <t>Stewart</t>
  </si>
  <si>
    <t>1st Street</t>
  </si>
  <si>
    <t>Berry Creek</t>
  </si>
  <si>
    <t>Isaac</t>
  </si>
  <si>
    <t>Sanchez</t>
  </si>
  <si>
    <t>State Street</t>
  </si>
  <si>
    <t>Bethel Island</t>
  </si>
  <si>
    <t>Owen</t>
  </si>
  <si>
    <t>Front Street</t>
  </si>
  <si>
    <t>Beverly Hills</t>
  </si>
  <si>
    <t>Ella</t>
  </si>
  <si>
    <t>West Street</t>
  </si>
  <si>
    <t>Bieber</t>
  </si>
  <si>
    <t>Henry</t>
  </si>
  <si>
    <t>Jefferson Street</t>
  </si>
  <si>
    <t>Big Bar</t>
  </si>
  <si>
    <t>Levi</t>
  </si>
  <si>
    <t>Cedar Street</t>
  </si>
  <si>
    <t>Big Bear City</t>
  </si>
  <si>
    <t>Aaron</t>
  </si>
  <si>
    <t>Jackson Street</t>
  </si>
  <si>
    <t>Big Bear Lake</t>
  </si>
  <si>
    <t>Caleb</t>
  </si>
  <si>
    <t>Park Place</t>
  </si>
  <si>
    <t>Big Bend</t>
  </si>
  <si>
    <t>Chloe</t>
  </si>
  <si>
    <t>Bridge Street</t>
  </si>
  <si>
    <t>Big Creek</t>
  </si>
  <si>
    <t>Zoey</t>
  </si>
  <si>
    <t>Locust Street</t>
  </si>
  <si>
    <t>Big Oak Flat</t>
  </si>
  <si>
    <t>Jeremiah</t>
  </si>
  <si>
    <t>Madison Avenue</t>
  </si>
  <si>
    <t>Big Pine</t>
  </si>
  <si>
    <t>Lincoln</t>
  </si>
  <si>
    <t>Meadow Lane</t>
  </si>
  <si>
    <t>Big Sur</t>
  </si>
  <si>
    <t>Landon</t>
  </si>
  <si>
    <t>Ridge Road</t>
  </si>
  <si>
    <t>Biggs</t>
  </si>
  <si>
    <t>Adrian</t>
  </si>
  <si>
    <t>Spruce Street</t>
  </si>
  <si>
    <t>Biola</t>
  </si>
  <si>
    <t>Eli</t>
  </si>
  <si>
    <t>Morris</t>
  </si>
  <si>
    <t>5th Street</t>
  </si>
  <si>
    <t>Cambria</t>
  </si>
  <si>
    <t>Hunter</t>
  </si>
  <si>
    <t>Gray</t>
  </si>
  <si>
    <t>Rogers</t>
  </si>
  <si>
    <t>Grove Street</t>
  </si>
  <si>
    <t>Camino</t>
  </si>
  <si>
    <t>Penelope</t>
  </si>
  <si>
    <t>Ramirez</t>
  </si>
  <si>
    <t>Reed</t>
  </si>
  <si>
    <t>Pearl Street</t>
  </si>
  <si>
    <t>Camp Meeker</t>
  </si>
  <si>
    <t>Skylar</t>
  </si>
  <si>
    <t>Cook</t>
  </si>
  <si>
    <t>Lincoln Street</t>
  </si>
  <si>
    <t>Camp Nelson</t>
  </si>
  <si>
    <t>Jonathan</t>
  </si>
  <si>
    <t>Watson</t>
  </si>
  <si>
    <t>Morgan</t>
  </si>
  <si>
    <t>Dogwood Drive</t>
  </si>
  <si>
    <t>Camp Pendleton</t>
  </si>
  <si>
    <t>Brooks</t>
  </si>
  <si>
    <t>Madison Street</t>
  </si>
  <si>
    <t>Jack</t>
  </si>
  <si>
    <t>Kelly</t>
  </si>
  <si>
    <t>Murphy</t>
  </si>
  <si>
    <t>Pennsylvania Avenue</t>
  </si>
  <si>
    <t>Daggett</t>
  </si>
  <si>
    <t>Jordan</t>
  </si>
  <si>
    <t>Sanders</t>
  </si>
  <si>
    <t>Bailey</t>
  </si>
  <si>
    <t>Pleasant Street</t>
  </si>
  <si>
    <t>Daly City</t>
  </si>
  <si>
    <t>Connor</t>
  </si>
  <si>
    <t>Price</t>
  </si>
  <si>
    <t>Rivera</t>
  </si>
  <si>
    <t>4th Street West</t>
  </si>
  <si>
    <t>Dana Point</t>
  </si>
  <si>
    <t>Brayden</t>
  </si>
  <si>
    <t>Bennett</t>
  </si>
  <si>
    <t>Cooper</t>
  </si>
  <si>
    <t>Adams Street</t>
  </si>
  <si>
    <t>Danville</t>
  </si>
  <si>
    <t>Cameron</t>
  </si>
  <si>
    <t>Wood</t>
  </si>
  <si>
    <t>Richardson</t>
  </si>
  <si>
    <t>Jefferson Avenue</t>
  </si>
  <si>
    <t>Dardanelle</t>
  </si>
  <si>
    <t>Grace</t>
  </si>
  <si>
    <t>Barnes</t>
  </si>
  <si>
    <t>Cox</t>
  </si>
  <si>
    <t>Lincoln Avenue</t>
  </si>
  <si>
    <t>Darwin</t>
  </si>
  <si>
    <t>Bryson</t>
  </si>
  <si>
    <t>Ross</t>
  </si>
  <si>
    <t>Howard</t>
  </si>
  <si>
    <t>3rd Street West</t>
  </si>
  <si>
    <t>Davenport</t>
  </si>
  <si>
    <t>Mila</t>
  </si>
  <si>
    <t>Henderson</t>
  </si>
  <si>
    <t>Hilltop Road</t>
  </si>
  <si>
    <t>Ward</t>
  </si>
  <si>
    <t>7th Street</t>
  </si>
  <si>
    <t>Lillian</t>
  </si>
  <si>
    <t>Coleman</t>
  </si>
  <si>
    <t>James Street</t>
  </si>
  <si>
    <t>Torres</t>
  </si>
  <si>
    <t>Academy Street</t>
  </si>
  <si>
    <t>Davis Creek</t>
  </si>
  <si>
    <t>Aaliyah</t>
  </si>
  <si>
    <t>Jenkins</t>
  </si>
  <si>
    <t>Mulberry Street</t>
  </si>
  <si>
    <t>Peterson</t>
  </si>
  <si>
    <t>11th Street</t>
  </si>
  <si>
    <t>Eagleville</t>
  </si>
  <si>
    <t>Jose</t>
  </si>
  <si>
    <t>Perry</t>
  </si>
  <si>
    <t>Myrtle Avenue</t>
  </si>
  <si>
    <t>2nd Avenue</t>
  </si>
  <si>
    <t>Earlimart</t>
  </si>
  <si>
    <t>Lily</t>
  </si>
  <si>
    <t>Powell</t>
  </si>
  <si>
    <t>Ridge Avenue</t>
  </si>
  <si>
    <t>East Street</t>
  </si>
  <si>
    <t>Earp</t>
  </si>
  <si>
    <t>Paisley</t>
  </si>
  <si>
    <t>Long</t>
  </si>
  <si>
    <t>Route 10</t>
  </si>
  <si>
    <t>Green Street</t>
  </si>
  <si>
    <t>East Irvine</t>
  </si>
  <si>
    <t>Xavier</t>
  </si>
  <si>
    <t>Patterson</t>
  </si>
  <si>
    <t>Route 29</t>
  </si>
  <si>
    <t>Hickory Lane</t>
  </si>
  <si>
    <t>Echo Lake</t>
  </si>
  <si>
    <t>Dominic</t>
  </si>
  <si>
    <t>Hughes</t>
  </si>
  <si>
    <t>Shady Lane</t>
  </si>
  <si>
    <t>Route 1</t>
  </si>
  <si>
    <t>Edison</t>
  </si>
  <si>
    <t>Bella</t>
  </si>
  <si>
    <t>Flores</t>
  </si>
  <si>
    <t>Surrey Lane</t>
  </si>
  <si>
    <t>12th Street</t>
  </si>
  <si>
    <t>Nicholas</t>
  </si>
  <si>
    <t>Washington</t>
  </si>
  <si>
    <t>Walnut Avenue</t>
  </si>
  <si>
    <t>5th Avenue</t>
  </si>
  <si>
    <t>El Cajon</t>
  </si>
  <si>
    <t>Brooklyn</t>
  </si>
  <si>
    <t>Butler</t>
  </si>
  <si>
    <t>Warren Street</t>
  </si>
  <si>
    <t>6th Street</t>
  </si>
  <si>
    <t>El Centro</t>
  </si>
  <si>
    <t>Savannah</t>
  </si>
  <si>
    <t>Simmons</t>
  </si>
  <si>
    <t>Williams Street</t>
  </si>
  <si>
    <t>9th Street</t>
  </si>
  <si>
    <t>Hacienda Heights</t>
  </si>
  <si>
    <t>Foster</t>
  </si>
  <si>
    <t>Wood Street</t>
  </si>
  <si>
    <t>Cherry Lane</t>
  </si>
  <si>
    <t>Half Moon Bay</t>
  </si>
  <si>
    <t>Gonzales</t>
  </si>
  <si>
    <t>Elizabeth Street</t>
  </si>
  <si>
    <t>Hamilton City</t>
  </si>
  <si>
    <t>Bryant</t>
  </si>
  <si>
    <t>Hill Street</t>
  </si>
  <si>
    <t>Hanford</t>
  </si>
  <si>
    <t>River Street</t>
  </si>
  <si>
    <t>Happy Camp</t>
  </si>
  <si>
    <t>Russell</t>
  </si>
  <si>
    <t>Summit Avenue</t>
  </si>
  <si>
    <t>Harbor City</t>
  </si>
  <si>
    <t>Griffin</t>
  </si>
  <si>
    <t>Virginia Avenue</t>
  </si>
  <si>
    <t>Harmony</t>
  </si>
  <si>
    <t>Diaz</t>
  </si>
  <si>
    <t>10th Street</t>
  </si>
  <si>
    <t>Igo</t>
  </si>
  <si>
    <t>Hayes</t>
  </si>
  <si>
    <t>Charles Street</t>
  </si>
  <si>
    <t>Imperial</t>
  </si>
  <si>
    <t>Colonial Drive</t>
  </si>
  <si>
    <t>Imperial Beach</t>
  </si>
  <si>
    <t>1st Avenue</t>
  </si>
  <si>
    <t>Independence</t>
  </si>
  <si>
    <t>Fairway Drive</t>
  </si>
  <si>
    <t>Indian Wells</t>
  </si>
  <si>
    <t>Liberty Street</t>
  </si>
  <si>
    <t>Indio</t>
  </si>
  <si>
    <t>Monroe Street</t>
  </si>
  <si>
    <t>Inglewood</t>
  </si>
  <si>
    <t>Valley Road</t>
  </si>
  <si>
    <t>2nd Street West</t>
  </si>
  <si>
    <t>Jacumba</t>
  </si>
  <si>
    <t>3rd Avenue</t>
  </si>
  <si>
    <t>Jamestown</t>
  </si>
  <si>
    <t>Broadway</t>
  </si>
  <si>
    <t>Jamul</t>
  </si>
  <si>
    <t>Church Road</t>
  </si>
  <si>
    <t>Janesville</t>
  </si>
  <si>
    <t>Delaware Avenue</t>
  </si>
  <si>
    <t>Kaweah</t>
  </si>
  <si>
    <t>Route 30</t>
  </si>
  <si>
    <t>Keeler</t>
  </si>
  <si>
    <t>Sunset Drive</t>
  </si>
  <si>
    <t>Keene</t>
  </si>
  <si>
    <t>Vine Street</t>
  </si>
  <si>
    <t>Kelseyville</t>
  </si>
  <si>
    <t>Winding Way</t>
  </si>
  <si>
    <t>Kentfield</t>
  </si>
  <si>
    <t>PhoneNumber1</t>
  </si>
  <si>
    <t>PhoneNumber</t>
  </si>
  <si>
    <t>PhoneNumber2</t>
  </si>
  <si>
    <t>123 Main Street</t>
  </si>
  <si>
    <t>456 Church Street</t>
  </si>
  <si>
    <t>7878 Main Street North</t>
  </si>
  <si>
    <t>5698 Main Street South</t>
  </si>
  <si>
    <t>23 Elm Street</t>
  </si>
  <si>
    <t>1111 High Street</t>
  </si>
  <si>
    <t>2334 Main Street West</t>
  </si>
  <si>
    <t>5609 Washington Street</t>
  </si>
  <si>
    <t>4073 Main Street East</t>
  </si>
  <si>
    <t>4332 Park Avenue</t>
  </si>
  <si>
    <t>4592 Walnut Street</t>
  </si>
  <si>
    <t>4852 2nd Street</t>
  </si>
  <si>
    <t>5112 Chestnut Street</t>
  </si>
  <si>
    <t>5371 Maple Avenue</t>
  </si>
  <si>
    <t>5631 Maple Street</t>
  </si>
  <si>
    <t>5891 Broad Street</t>
  </si>
  <si>
    <t>6150 Oak Street</t>
  </si>
  <si>
    <t>6410 Center Street</t>
  </si>
  <si>
    <t>6670 Pine Street</t>
  </si>
  <si>
    <t>6930 River Road</t>
  </si>
  <si>
    <t>7189 Market Street</t>
  </si>
  <si>
    <t>7449 Water Street</t>
  </si>
  <si>
    <t>7709 South Street</t>
  </si>
  <si>
    <t>7968 Union Street</t>
  </si>
  <si>
    <t>8228 3rd Street</t>
  </si>
  <si>
    <t>8488 Park Street</t>
  </si>
  <si>
    <t>8748 Cherry Street</t>
  </si>
  <si>
    <t>9007 Washington Avenue</t>
  </si>
  <si>
    <t>9267 4th Street</t>
  </si>
  <si>
    <t>9527 Court Street</t>
  </si>
  <si>
    <t>9786 Highland Avenue</t>
  </si>
  <si>
    <t>10046 North Street</t>
  </si>
  <si>
    <t>10306 Mill Street</t>
  </si>
  <si>
    <t>10566 Franklin Street</t>
  </si>
  <si>
    <t>10825 Prospect Street</t>
  </si>
  <si>
    <t>11085 School Street</t>
  </si>
  <si>
    <t>11345 Spring Street</t>
  </si>
  <si>
    <t>11604 Central Avenue</t>
  </si>
  <si>
    <t>11864 1st Street</t>
  </si>
  <si>
    <t>12124 State Street</t>
  </si>
  <si>
    <t>12384 Front Street</t>
  </si>
  <si>
    <t>12643 West Street</t>
  </si>
  <si>
    <t>12903 Jefferson Street</t>
  </si>
  <si>
    <t>13163 Cedar Street</t>
  </si>
  <si>
    <t>13422 Jackson Street</t>
  </si>
  <si>
    <t>13682 Park Place</t>
  </si>
  <si>
    <t>13942 Bridge Street</t>
  </si>
  <si>
    <t>14202 Locust Street</t>
  </si>
  <si>
    <t>14461 Madison Avenue</t>
  </si>
  <si>
    <t>14721 Meadow Lane</t>
  </si>
  <si>
    <t>14981 Ridge Road</t>
  </si>
  <si>
    <t>15240 Spruce Street</t>
  </si>
  <si>
    <t>15500 5th Street</t>
  </si>
  <si>
    <t>15760 Grove Street</t>
  </si>
  <si>
    <t>16020 Pearl Street</t>
  </si>
  <si>
    <t>16279 Lincoln Street</t>
  </si>
  <si>
    <t>16539 Dogwood Drive</t>
  </si>
  <si>
    <t>16799 Madison Street</t>
  </si>
  <si>
    <t>17058 Pennsylvania Avenue</t>
  </si>
  <si>
    <t>17318 Pleasant Street</t>
  </si>
  <si>
    <t>17578 4th Street West</t>
  </si>
  <si>
    <t>17838 Adams Street</t>
  </si>
  <si>
    <t>18097 Jefferson Avenue</t>
  </si>
  <si>
    <t>18357 Lincoln Avenue</t>
  </si>
  <si>
    <t>18617 3rd Street West</t>
  </si>
  <si>
    <t>18876 7th Street</t>
  </si>
  <si>
    <t>19136 Academy Street</t>
  </si>
  <si>
    <t>19396 11th Street</t>
  </si>
  <si>
    <t>19656 2nd Avenue</t>
  </si>
  <si>
    <t>19915 East Street</t>
  </si>
  <si>
    <t>20175 Green Street</t>
  </si>
  <si>
    <t>20435 Hickory Lane</t>
  </si>
  <si>
    <t>20694 Route 1</t>
  </si>
  <si>
    <t>20954 12th Street</t>
  </si>
  <si>
    <t>21214 5th Avenue</t>
  </si>
  <si>
    <t>21474 6th Street</t>
  </si>
  <si>
    <t>21733 9th Street</t>
  </si>
  <si>
    <t>21993 Cherry Lane</t>
  </si>
  <si>
    <t>22253 Elizabeth Street</t>
  </si>
  <si>
    <t>22512 Hill Street</t>
  </si>
  <si>
    <t>22772 River Street</t>
  </si>
  <si>
    <t>23032 Summit Avenue</t>
  </si>
  <si>
    <t>23292 Virginia Avenue</t>
  </si>
  <si>
    <t>23551 10th Street</t>
  </si>
  <si>
    <t>23811 Charles Street</t>
  </si>
  <si>
    <t>24071 Colonial Drive</t>
  </si>
  <si>
    <t>24330 1st Avenue</t>
  </si>
  <si>
    <t>24590 Fairway Drive</t>
  </si>
  <si>
    <t>24850 Liberty Street</t>
  </si>
  <si>
    <t>25110 Monroe Street</t>
  </si>
  <si>
    <t>25369 Valley Road</t>
  </si>
  <si>
    <t>25629 2nd Street West</t>
  </si>
  <si>
    <t>25889 3rd Avenue</t>
  </si>
  <si>
    <t>26148 Broadway</t>
  </si>
  <si>
    <t>26408 Church Road</t>
  </si>
  <si>
    <t>26668 Delaware Avenue</t>
  </si>
  <si>
    <t>26928 Route 30</t>
  </si>
  <si>
    <t>27187 Sunset Drive</t>
  </si>
  <si>
    <t>27447 Vine Street</t>
  </si>
  <si>
    <t>27707 Winding Way</t>
  </si>
  <si>
    <t>Address1</t>
  </si>
  <si>
    <t>Address2</t>
  </si>
  <si>
    <t>965 Hilltop Road</t>
  </si>
  <si>
    <t>1025 James Street</t>
  </si>
  <si>
    <t>1084 Mulberry Street</t>
  </si>
  <si>
    <t>1143 Myrtle Avenue</t>
  </si>
  <si>
    <t>1203 Ridge Avenue</t>
  </si>
  <si>
    <t>1262 Route 10</t>
  </si>
  <si>
    <t>1321 Route 29</t>
  </si>
  <si>
    <t>1380 Shady Lane</t>
  </si>
  <si>
    <t>1440 Surrey Lane</t>
  </si>
  <si>
    <t>1499 Walnut Avenue</t>
  </si>
  <si>
    <t>1558 Warren Street</t>
  </si>
  <si>
    <t>1617 Williams Street</t>
  </si>
  <si>
    <t>1677 Wood Street</t>
  </si>
  <si>
    <t>1736 5th Street</t>
  </si>
  <si>
    <t>1795 Grove Street</t>
  </si>
  <si>
    <t>1855 Pearl Street</t>
  </si>
  <si>
    <t>1914 Lincoln Street</t>
  </si>
  <si>
    <t>1973 Dogwood Drive</t>
  </si>
  <si>
    <t>2032 Madison Street</t>
  </si>
  <si>
    <t>2092 Pennsylvania Avenue</t>
  </si>
  <si>
    <t>2151 Pleasant Street</t>
  </si>
  <si>
    <t>2210 4th Street West</t>
  </si>
  <si>
    <t>2269 Adams Street</t>
  </si>
  <si>
    <t>2329 Jefferson Avenue</t>
  </si>
  <si>
    <t>2388 Lincoln Avenue</t>
  </si>
  <si>
    <t>2447 3rd Street West</t>
  </si>
  <si>
    <t>2506 7th Street</t>
  </si>
  <si>
    <t>2566 Academy Street</t>
  </si>
  <si>
    <t>2625 11th Street</t>
  </si>
  <si>
    <t>2684 2nd Avenue</t>
  </si>
  <si>
    <t>2744 East Street</t>
  </si>
  <si>
    <t>2803 Green Street</t>
  </si>
  <si>
    <t>2862 Hickory Lane</t>
  </si>
  <si>
    <t>2921 Route 1</t>
  </si>
  <si>
    <t>2981 12th Street</t>
  </si>
  <si>
    <t>3040 5th Avenue</t>
  </si>
  <si>
    <t>DOB1</t>
  </si>
  <si>
    <t>DOB2</t>
  </si>
  <si>
    <t>LoanOpenDate</t>
  </si>
  <si>
    <t>OriginalBalance</t>
  </si>
  <si>
    <t>CurrentBalance</t>
  </si>
  <si>
    <t>FirstDueDate</t>
  </si>
  <si>
    <t>MonthsSinceFirstDueDate</t>
  </si>
  <si>
    <t>TodaysDate</t>
  </si>
  <si>
    <t>AmtPaid</t>
  </si>
  <si>
    <t>DPD</t>
  </si>
  <si>
    <t>TermsDuration</t>
  </si>
  <si>
    <t>TermsFrequency</t>
  </si>
  <si>
    <t>M</t>
  </si>
  <si>
    <t>PortfolioType</t>
  </si>
  <si>
    <t>I</t>
  </si>
  <si>
    <t>BK</t>
  </si>
  <si>
    <t>OriginalChargeOffAMT</t>
  </si>
  <si>
    <t>ChargeOffDate</t>
  </si>
  <si>
    <t>Repo</t>
  </si>
  <si>
    <t>RepoDate</t>
  </si>
  <si>
    <t>VoluntaryRepo</t>
  </si>
  <si>
    <t>TransactionDate</t>
  </si>
  <si>
    <t>PastDueAmt</t>
  </si>
  <si>
    <t>ActualPmt</t>
  </si>
  <si>
    <t>InterestRate</t>
  </si>
  <si>
    <t>PaymentRating</t>
  </si>
  <si>
    <t>AccountStatus</t>
  </si>
  <si>
    <t>LateFeeAmt</t>
  </si>
  <si>
    <t>RegPmtAdj</t>
  </si>
  <si>
    <t>CurrentBalanceAdj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</si>
</sst>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tabSelected="1" zoomScale="90" zoomScaleNormal="90" workbookViewId="0">
      <selection activeCell="T17" sqref="T17"/>
    </sheetView>
  </sheetViews>
  <sheetFormatPr defaultRowHeight="15" x14ac:dyDescent="0.25"/>
  <cols>
    <col min="1" max="12" width="20.7109375" customWidth="1"/>
    <col min="13" max="13" width="20.7109375" style="1" customWidth="1"/>
    <col min="14" max="14" width="20.7109375" style="2" customWidth="1"/>
    <col min="15" max="19" width="20.7109375" customWidth="1"/>
    <col min="20" max="20" width="20.7109375" style="1" customWidth="1"/>
    <col min="21" max="24" width="23.7109375" style="4" customWidth="1"/>
    <col min="25" max="25" width="23.7109375" style="3" customWidth="1"/>
    <col min="26" max="44" width="20.7109375" customWidth="1"/>
    <col min="45" max="45" width="20.7109375" style="1" customWidth="1"/>
    <col min="46" max="53" width="2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560</v>
      </c>
      <c r="E1" t="s">
        <v>4</v>
      </c>
      <c r="F1" t="s">
        <v>522</v>
      </c>
      <c r="G1" t="s">
        <v>5</v>
      </c>
      <c r="H1" t="s">
        <v>6</v>
      </c>
      <c r="I1" t="s">
        <v>7</v>
      </c>
      <c r="J1" t="s">
        <v>8</v>
      </c>
      <c r="K1" t="s">
        <v>420</v>
      </c>
      <c r="L1" t="s">
        <v>419</v>
      </c>
      <c r="M1" s="1" t="s">
        <v>562</v>
      </c>
      <c r="N1" s="2" t="s">
        <v>563</v>
      </c>
      <c r="O1" t="s">
        <v>3</v>
      </c>
      <c r="P1" t="s">
        <v>588</v>
      </c>
      <c r="Q1" t="s">
        <v>564</v>
      </c>
      <c r="R1" t="s">
        <v>589</v>
      </c>
      <c r="S1" t="s">
        <v>565</v>
      </c>
      <c r="T1" s="1" t="s">
        <v>567</v>
      </c>
      <c r="U1" s="4" t="s">
        <v>566</v>
      </c>
      <c r="V1" s="4" t="s">
        <v>584</v>
      </c>
      <c r="W1" s="4" t="s">
        <v>571</v>
      </c>
      <c r="X1" s="4" t="s">
        <v>570</v>
      </c>
      <c r="Y1" s="3" t="s">
        <v>573</v>
      </c>
      <c r="Z1" t="s">
        <v>568</v>
      </c>
      <c r="AA1" t="s">
        <v>569</v>
      </c>
      <c r="AB1" t="s">
        <v>582</v>
      </c>
      <c r="AC1" t="s">
        <v>583</v>
      </c>
      <c r="AD1" t="s">
        <v>587</v>
      </c>
      <c r="AE1" t="s">
        <v>581</v>
      </c>
      <c r="AF1" t="s">
        <v>575</v>
      </c>
      <c r="AG1" t="s">
        <v>576</v>
      </c>
      <c r="AH1" t="s">
        <v>577</v>
      </c>
      <c r="AI1" t="s">
        <v>578</v>
      </c>
      <c r="AJ1" t="s">
        <v>579</v>
      </c>
      <c r="AK1" t="s">
        <v>580</v>
      </c>
      <c r="AL1" t="s">
        <v>585</v>
      </c>
      <c r="AM1" t="s">
        <v>586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s="1" t="s">
        <v>561</v>
      </c>
      <c r="AT1" t="s">
        <v>14</v>
      </c>
      <c r="AU1" t="s">
        <v>523</v>
      </c>
      <c r="AV1" t="s">
        <v>5</v>
      </c>
      <c r="AW1" t="s">
        <v>6</v>
      </c>
      <c r="AX1" t="s">
        <v>7</v>
      </c>
      <c r="AY1" t="s">
        <v>8</v>
      </c>
      <c r="AZ1" t="s">
        <v>420</v>
      </c>
      <c r="BA1" t="s">
        <v>421</v>
      </c>
    </row>
    <row r="2" spans="1:53" x14ac:dyDescent="0.25">
      <c r="A2" t="s">
        <v>15</v>
      </c>
      <c r="B2" t="s">
        <v>16</v>
      </c>
      <c r="C2">
        <v>645544400</v>
      </c>
      <c r="D2" s="1">
        <v>29245</v>
      </c>
      <c r="E2" t="s">
        <v>17</v>
      </c>
      <c r="F2" t="s">
        <v>422</v>
      </c>
      <c r="G2" t="s">
        <v>18</v>
      </c>
      <c r="H2" t="s">
        <v>19</v>
      </c>
      <c r="I2">
        <v>95220</v>
      </c>
      <c r="J2">
        <v>209</v>
      </c>
      <c r="K2">
        <v>2834441</v>
      </c>
      <c r="L2">
        <v>2092834441</v>
      </c>
      <c r="M2" s="1">
        <v>42185</v>
      </c>
      <c r="N2" s="2">
        <v>15000</v>
      </c>
      <c r="O2">
        <v>192</v>
      </c>
      <c r="P2" s="2">
        <f>IF(Q2&lt;0, (N2+2500)/X2,O2)</f>
        <v>192</v>
      </c>
      <c r="Q2">
        <f>N2-(O2*U2)</f>
        <v>8088</v>
      </c>
      <c r="R2" s="2">
        <f>IF(Q2&gt;0, N2-(P2*U2), (N2+2500)-(P2*U2))</f>
        <v>8088</v>
      </c>
      <c r="S2" s="1">
        <f>M2+30</f>
        <v>42215</v>
      </c>
      <c r="T2" s="1">
        <v>43338</v>
      </c>
      <c r="U2" s="4">
        <f>DATEDIF(S2,T2,"M")</f>
        <v>36</v>
      </c>
      <c r="V2" s="4">
        <f>(-1+SQRT((-4*(-O2/N2))+1))/2</f>
        <v>1.2640224719051796E-2</v>
      </c>
      <c r="W2" s="4" t="s">
        <v>572</v>
      </c>
      <c r="X2" s="4">
        <f>IF(O2&gt;400,48,60)</f>
        <v>60</v>
      </c>
      <c r="Y2" s="3" t="s">
        <v>574</v>
      </c>
      <c r="AN2">
        <v>1</v>
      </c>
    </row>
    <row r="3" spans="1:53" x14ac:dyDescent="0.25">
      <c r="A3" t="s">
        <v>22</v>
      </c>
      <c r="B3" t="s">
        <v>23</v>
      </c>
      <c r="C3">
        <v>896872153</v>
      </c>
      <c r="D3" s="1">
        <v>32931</v>
      </c>
      <c r="E3" t="s">
        <v>24</v>
      </c>
      <c r="F3" t="s">
        <v>423</v>
      </c>
      <c r="G3" t="s">
        <v>25</v>
      </c>
      <c r="H3" t="s">
        <v>19</v>
      </c>
      <c r="I3">
        <v>93510</v>
      </c>
      <c r="J3">
        <v>661</v>
      </c>
      <c r="K3">
        <v>3845275</v>
      </c>
      <c r="L3">
        <v>6613845275</v>
      </c>
      <c r="M3" s="1">
        <v>42144</v>
      </c>
      <c r="N3" s="2">
        <v>12000</v>
      </c>
      <c r="O3">
        <v>452</v>
      </c>
      <c r="P3" s="2">
        <f t="shared" ref="P3:P66" si="0">IF(Q3&lt;0, (N3+2500)/X3,O3)</f>
        <v>302.08333333333331</v>
      </c>
      <c r="Q3">
        <f t="shared" ref="Q3:Q66" si="1">N3-(O3*U3)</f>
        <v>-5176</v>
      </c>
      <c r="R3" s="2">
        <f>IF(Q3&gt;0, N3-(P3*U3), (N3+2500)-(P3*U3))</f>
        <v>3020.8333333333339</v>
      </c>
      <c r="S3" s="1">
        <f t="shared" ref="S3:S66" si="2">M3+30</f>
        <v>42174</v>
      </c>
      <c r="T3" s="1">
        <v>43338</v>
      </c>
      <c r="U3" s="4">
        <f t="shared" ref="U3:U66" si="3">DATEDIF(S3,T3,"M")</f>
        <v>38</v>
      </c>
      <c r="V3" s="4">
        <f t="shared" ref="V3:V66" si="4">(-1+SQRT((-4*(-O3/N3))+1))/2</f>
        <v>3.634565968847614E-2</v>
      </c>
      <c r="W3" s="4" t="s">
        <v>572</v>
      </c>
      <c r="X3" s="4">
        <f t="shared" ref="X3:X66" si="5">IF(O3&gt;400,48,60)</f>
        <v>48</v>
      </c>
      <c r="Y3" s="3" t="s">
        <v>574</v>
      </c>
      <c r="AN3">
        <v>1</v>
      </c>
    </row>
    <row r="4" spans="1:53" x14ac:dyDescent="0.25">
      <c r="A4" t="s">
        <v>28</v>
      </c>
      <c r="B4" t="s">
        <v>29</v>
      </c>
      <c r="C4">
        <v>213821389</v>
      </c>
      <c r="D4" s="1">
        <v>25719</v>
      </c>
      <c r="E4" t="s">
        <v>30</v>
      </c>
      <c r="F4" t="s">
        <v>424</v>
      </c>
      <c r="G4" t="s">
        <v>31</v>
      </c>
      <c r="H4" t="s">
        <v>19</v>
      </c>
      <c r="I4">
        <v>92301</v>
      </c>
      <c r="J4">
        <v>442</v>
      </c>
      <c r="K4">
        <v>9200335</v>
      </c>
      <c r="L4">
        <v>4429200335</v>
      </c>
      <c r="M4" s="1">
        <v>42125</v>
      </c>
      <c r="N4" s="2">
        <v>18000</v>
      </c>
      <c r="O4">
        <v>347</v>
      </c>
      <c r="P4" s="2">
        <f t="shared" si="0"/>
        <v>347</v>
      </c>
      <c r="Q4">
        <f t="shared" si="1"/>
        <v>4814</v>
      </c>
      <c r="R4" s="2">
        <f>IF(Q4&gt;0, N4-(P4*U4), (N4+2500)-(P4*U4))</f>
        <v>4814</v>
      </c>
      <c r="S4" s="1">
        <f t="shared" si="2"/>
        <v>42155</v>
      </c>
      <c r="T4" s="1">
        <v>43338</v>
      </c>
      <c r="U4" s="4">
        <f t="shared" si="3"/>
        <v>38</v>
      </c>
      <c r="V4" s="4">
        <f t="shared" si="4"/>
        <v>1.8919818254976462E-2</v>
      </c>
      <c r="W4" s="4" t="s">
        <v>572</v>
      </c>
      <c r="X4" s="4">
        <f t="shared" si="5"/>
        <v>60</v>
      </c>
      <c r="Y4" s="3" t="s">
        <v>574</v>
      </c>
      <c r="AN4">
        <v>1</v>
      </c>
    </row>
    <row r="5" spans="1:53" x14ac:dyDescent="0.25">
      <c r="A5" t="s">
        <v>34</v>
      </c>
      <c r="B5" t="s">
        <v>35</v>
      </c>
      <c r="C5">
        <v>313734520</v>
      </c>
      <c r="D5" s="1">
        <v>28977</v>
      </c>
      <c r="E5" t="s">
        <v>36</v>
      </c>
      <c r="F5" t="s">
        <v>425</v>
      </c>
      <c r="G5" t="s">
        <v>37</v>
      </c>
      <c r="H5" t="s">
        <v>19</v>
      </c>
      <c r="I5">
        <v>96006</v>
      </c>
      <c r="J5">
        <v>530</v>
      </c>
      <c r="K5">
        <v>2460938</v>
      </c>
      <c r="L5">
        <v>5302460938</v>
      </c>
      <c r="M5" s="1">
        <v>42528</v>
      </c>
      <c r="N5" s="2">
        <v>27000</v>
      </c>
      <c r="O5">
        <v>141</v>
      </c>
      <c r="P5" s="2">
        <f t="shared" si="0"/>
        <v>141</v>
      </c>
      <c r="Q5">
        <f t="shared" si="1"/>
        <v>23475</v>
      </c>
      <c r="R5" s="2">
        <f>IF(Q5&gt;0, N5-(P5*U5), (N5+2500)-(P5*U5))</f>
        <v>23475</v>
      </c>
      <c r="S5" s="1">
        <f t="shared" si="2"/>
        <v>42558</v>
      </c>
      <c r="T5" s="1">
        <v>43338</v>
      </c>
      <c r="U5" s="4">
        <f t="shared" si="3"/>
        <v>25</v>
      </c>
      <c r="V5" s="4">
        <f t="shared" si="4"/>
        <v>5.1952317888820376E-3</v>
      </c>
      <c r="W5" s="4" t="s">
        <v>572</v>
      </c>
      <c r="X5" s="4">
        <f t="shared" si="5"/>
        <v>60</v>
      </c>
      <c r="Y5" s="3" t="s">
        <v>574</v>
      </c>
      <c r="AN5">
        <v>1</v>
      </c>
    </row>
    <row r="6" spans="1:53" x14ac:dyDescent="0.25">
      <c r="A6" t="s">
        <v>40</v>
      </c>
      <c r="B6" t="s">
        <v>41</v>
      </c>
      <c r="C6">
        <v>617323119</v>
      </c>
      <c r="D6" s="1">
        <v>25358</v>
      </c>
      <c r="E6" t="s">
        <v>42</v>
      </c>
      <c r="F6" t="s">
        <v>426</v>
      </c>
      <c r="G6" t="s">
        <v>43</v>
      </c>
      <c r="H6" t="s">
        <v>19</v>
      </c>
      <c r="I6">
        <v>91301</v>
      </c>
      <c r="J6">
        <v>818</v>
      </c>
      <c r="K6">
        <v>4014341</v>
      </c>
      <c r="L6">
        <v>8184014341</v>
      </c>
      <c r="M6" s="1">
        <v>42556</v>
      </c>
      <c r="N6" s="2">
        <v>32000</v>
      </c>
      <c r="O6">
        <v>814</v>
      </c>
      <c r="P6" s="2">
        <f t="shared" si="0"/>
        <v>814</v>
      </c>
      <c r="Q6">
        <f t="shared" si="1"/>
        <v>12464</v>
      </c>
      <c r="R6" s="2">
        <f t="shared" ref="R6:R69" si="6">IF(Q6&gt;0, N6-(P6*U6), (N6+2500)-(P6*U6))</f>
        <v>12464</v>
      </c>
      <c r="S6" s="1">
        <f t="shared" si="2"/>
        <v>42586</v>
      </c>
      <c r="T6" s="1">
        <v>43338</v>
      </c>
      <c r="U6" s="4">
        <f t="shared" si="3"/>
        <v>24</v>
      </c>
      <c r="V6" s="4">
        <f t="shared" si="4"/>
        <v>2.4821398191803956E-2</v>
      </c>
      <c r="W6" s="4" t="s">
        <v>572</v>
      </c>
      <c r="X6" s="4">
        <f t="shared" si="5"/>
        <v>48</v>
      </c>
      <c r="Y6" s="3" t="s">
        <v>574</v>
      </c>
      <c r="AN6">
        <v>1</v>
      </c>
    </row>
    <row r="7" spans="1:53" x14ac:dyDescent="0.25">
      <c r="A7" t="s">
        <v>46</v>
      </c>
      <c r="B7" t="s">
        <v>47</v>
      </c>
      <c r="C7">
        <v>300666591</v>
      </c>
      <c r="D7" s="1">
        <v>29245</v>
      </c>
      <c r="E7" t="s">
        <v>48</v>
      </c>
      <c r="F7" t="s">
        <v>427</v>
      </c>
      <c r="G7" t="s">
        <v>49</v>
      </c>
      <c r="H7" t="s">
        <v>19</v>
      </c>
      <c r="I7">
        <v>92536</v>
      </c>
      <c r="J7">
        <v>951</v>
      </c>
      <c r="K7">
        <v>6613825</v>
      </c>
      <c r="L7">
        <v>9516613825</v>
      </c>
      <c r="M7" s="1">
        <v>42827</v>
      </c>
      <c r="N7" s="2">
        <v>55000</v>
      </c>
      <c r="O7">
        <v>500</v>
      </c>
      <c r="P7" s="2">
        <f t="shared" si="0"/>
        <v>500</v>
      </c>
      <c r="Q7">
        <f t="shared" si="1"/>
        <v>47500</v>
      </c>
      <c r="R7" s="2">
        <f t="shared" si="6"/>
        <v>47500</v>
      </c>
      <c r="S7" s="1">
        <f t="shared" si="2"/>
        <v>42857</v>
      </c>
      <c r="T7" s="1">
        <v>43338</v>
      </c>
      <c r="U7" s="4">
        <f t="shared" si="3"/>
        <v>15</v>
      </c>
      <c r="V7" s="4">
        <f t="shared" si="4"/>
        <v>9.0097337879788686E-3</v>
      </c>
      <c r="W7" s="4" t="s">
        <v>572</v>
      </c>
      <c r="X7" s="4">
        <f t="shared" si="5"/>
        <v>48</v>
      </c>
      <c r="Y7" s="3" t="s">
        <v>574</v>
      </c>
      <c r="AN7">
        <v>1</v>
      </c>
    </row>
    <row r="8" spans="1:53" x14ac:dyDescent="0.25">
      <c r="A8" t="s">
        <v>52</v>
      </c>
      <c r="B8" t="s">
        <v>53</v>
      </c>
      <c r="C8">
        <v>401703332</v>
      </c>
      <c r="D8" s="1">
        <v>32931</v>
      </c>
      <c r="E8" t="s">
        <v>54</v>
      </c>
      <c r="F8" t="s">
        <v>428</v>
      </c>
      <c r="G8" t="s">
        <v>55</v>
      </c>
      <c r="H8" t="s">
        <v>19</v>
      </c>
      <c r="I8">
        <v>93601</v>
      </c>
      <c r="J8">
        <v>559</v>
      </c>
      <c r="K8">
        <v>6426650</v>
      </c>
      <c r="L8">
        <v>5596426650</v>
      </c>
      <c r="M8" s="1">
        <v>42864</v>
      </c>
      <c r="N8" s="2">
        <v>45000</v>
      </c>
      <c r="O8">
        <v>401</v>
      </c>
      <c r="P8" s="2">
        <f t="shared" si="0"/>
        <v>401</v>
      </c>
      <c r="Q8">
        <f t="shared" si="1"/>
        <v>39386</v>
      </c>
      <c r="R8" s="2">
        <f t="shared" si="6"/>
        <v>39386</v>
      </c>
      <c r="S8" s="1">
        <f t="shared" si="2"/>
        <v>42894</v>
      </c>
      <c r="T8" s="1">
        <v>43338</v>
      </c>
      <c r="U8" s="4">
        <f t="shared" si="3"/>
        <v>14</v>
      </c>
      <c r="V8" s="4">
        <f t="shared" si="4"/>
        <v>8.8330876732675145E-3</v>
      </c>
      <c r="W8" s="4" t="s">
        <v>572</v>
      </c>
      <c r="X8" s="4">
        <f t="shared" si="5"/>
        <v>48</v>
      </c>
      <c r="Y8" s="3" t="s">
        <v>574</v>
      </c>
      <c r="AN8">
        <v>1</v>
      </c>
    </row>
    <row r="9" spans="1:53" x14ac:dyDescent="0.25">
      <c r="A9" t="s">
        <v>58</v>
      </c>
      <c r="B9" t="s">
        <v>59</v>
      </c>
      <c r="C9">
        <v>996296327</v>
      </c>
      <c r="D9" s="1">
        <v>25719</v>
      </c>
      <c r="E9" t="s">
        <v>60</v>
      </c>
      <c r="F9" t="s">
        <v>429</v>
      </c>
      <c r="G9" t="s">
        <v>61</v>
      </c>
      <c r="H9" t="s">
        <v>19</v>
      </c>
      <c r="I9">
        <v>94501</v>
      </c>
      <c r="J9">
        <v>510</v>
      </c>
      <c r="K9">
        <v>8523828</v>
      </c>
      <c r="L9">
        <v>5108523828</v>
      </c>
      <c r="M9" s="1">
        <v>42979</v>
      </c>
      <c r="N9" s="2">
        <v>14000</v>
      </c>
      <c r="O9">
        <v>495</v>
      </c>
      <c r="P9" s="2">
        <f>IF(Q9&lt;0, (N9+2500)/X9,O9)</f>
        <v>495</v>
      </c>
      <c r="Q9">
        <f t="shared" si="1"/>
        <v>9050</v>
      </c>
      <c r="R9" s="2">
        <f t="shared" si="6"/>
        <v>9050</v>
      </c>
      <c r="S9" s="1">
        <f t="shared" si="2"/>
        <v>43009</v>
      </c>
      <c r="T9" s="1">
        <v>43338</v>
      </c>
      <c r="U9" s="4">
        <f t="shared" si="3"/>
        <v>10</v>
      </c>
      <c r="V9" s="4">
        <f t="shared" si="4"/>
        <v>3.418830280823526E-2</v>
      </c>
      <c r="W9" s="4" t="s">
        <v>572</v>
      </c>
      <c r="X9" s="4">
        <f t="shared" si="5"/>
        <v>48</v>
      </c>
      <c r="Y9" s="3" t="s">
        <v>574</v>
      </c>
      <c r="AN9">
        <v>1</v>
      </c>
    </row>
    <row r="10" spans="1:53" x14ac:dyDescent="0.25">
      <c r="A10" t="s">
        <v>64</v>
      </c>
      <c r="B10" t="s">
        <v>65</v>
      </c>
      <c r="C10">
        <v>591777695</v>
      </c>
      <c r="D10" s="1">
        <v>28977</v>
      </c>
      <c r="E10" t="s">
        <v>66</v>
      </c>
      <c r="F10" t="s">
        <v>430</v>
      </c>
      <c r="G10" t="s">
        <v>67</v>
      </c>
      <c r="H10" t="s">
        <v>19</v>
      </c>
      <c r="I10">
        <v>94507</v>
      </c>
      <c r="J10">
        <v>925</v>
      </c>
      <c r="K10">
        <v>4370872</v>
      </c>
      <c r="L10">
        <v>9254370872</v>
      </c>
      <c r="M10" s="1">
        <v>42037</v>
      </c>
      <c r="N10" s="2">
        <v>17400</v>
      </c>
      <c r="O10">
        <v>785</v>
      </c>
      <c r="P10" s="2">
        <f t="shared" si="0"/>
        <v>414.58333333333331</v>
      </c>
      <c r="Q10">
        <f t="shared" si="1"/>
        <v>-14785</v>
      </c>
      <c r="R10" s="2">
        <f t="shared" si="6"/>
        <v>2902.0833333333358</v>
      </c>
      <c r="S10" s="1">
        <f t="shared" si="2"/>
        <v>42067</v>
      </c>
      <c r="T10" s="1">
        <v>43338</v>
      </c>
      <c r="U10" s="4">
        <f t="shared" si="3"/>
        <v>41</v>
      </c>
      <c r="V10" s="4">
        <f t="shared" si="4"/>
        <v>4.3244827429341992E-2</v>
      </c>
      <c r="W10" s="4" t="s">
        <v>572</v>
      </c>
      <c r="X10" s="4">
        <f t="shared" si="5"/>
        <v>48</v>
      </c>
      <c r="Y10" s="3" t="s">
        <v>574</v>
      </c>
      <c r="AN10">
        <v>1</v>
      </c>
    </row>
    <row r="11" spans="1:53" x14ac:dyDescent="0.25">
      <c r="A11" t="s">
        <v>70</v>
      </c>
      <c r="B11" t="s">
        <v>71</v>
      </c>
      <c r="C11">
        <v>343867129</v>
      </c>
      <c r="D11" s="1">
        <v>29245</v>
      </c>
      <c r="E11" t="s">
        <v>72</v>
      </c>
      <c r="F11" t="s">
        <v>431</v>
      </c>
      <c r="G11" t="s">
        <v>73</v>
      </c>
      <c r="H11" t="s">
        <v>19</v>
      </c>
      <c r="I11">
        <v>94706</v>
      </c>
      <c r="J11">
        <v>510</v>
      </c>
      <c r="K11">
        <v>7968678</v>
      </c>
      <c r="L11">
        <v>5107968678</v>
      </c>
      <c r="M11" s="1">
        <v>42583</v>
      </c>
      <c r="N11" s="2">
        <v>26000</v>
      </c>
      <c r="O11">
        <v>310</v>
      </c>
      <c r="P11" s="2">
        <f t="shared" si="0"/>
        <v>310</v>
      </c>
      <c r="Q11">
        <f t="shared" si="1"/>
        <v>18870</v>
      </c>
      <c r="R11" s="2">
        <f t="shared" si="6"/>
        <v>18870</v>
      </c>
      <c r="S11" s="1">
        <f t="shared" si="2"/>
        <v>42613</v>
      </c>
      <c r="T11" s="1">
        <v>43338</v>
      </c>
      <c r="U11" s="4">
        <f t="shared" si="3"/>
        <v>23</v>
      </c>
      <c r="V11" s="4">
        <f t="shared" si="4"/>
        <v>1.1784209333462026E-2</v>
      </c>
      <c r="W11" s="4" t="s">
        <v>572</v>
      </c>
      <c r="X11" s="4">
        <f t="shared" si="5"/>
        <v>60</v>
      </c>
      <c r="Y11" s="3" t="s">
        <v>574</v>
      </c>
      <c r="AN11">
        <v>1</v>
      </c>
    </row>
    <row r="12" spans="1:53" x14ac:dyDescent="0.25">
      <c r="A12" t="s">
        <v>76</v>
      </c>
      <c r="B12" t="s">
        <v>77</v>
      </c>
      <c r="C12">
        <v>153704136</v>
      </c>
      <c r="D12" s="1">
        <v>32931</v>
      </c>
      <c r="E12" t="s">
        <v>78</v>
      </c>
      <c r="F12" t="s">
        <v>432</v>
      </c>
      <c r="G12" t="s">
        <v>79</v>
      </c>
      <c r="H12" t="s">
        <v>19</v>
      </c>
      <c r="I12">
        <v>95410</v>
      </c>
      <c r="J12">
        <v>707</v>
      </c>
      <c r="K12">
        <v>3353393</v>
      </c>
      <c r="L12">
        <v>7073353393</v>
      </c>
      <c r="M12" s="1">
        <v>42185</v>
      </c>
      <c r="N12" s="2">
        <v>15000</v>
      </c>
      <c r="O12">
        <v>721</v>
      </c>
      <c r="P12" s="2">
        <f t="shared" si="0"/>
        <v>364.58333333333331</v>
      </c>
      <c r="Q12">
        <f t="shared" si="1"/>
        <v>-10956</v>
      </c>
      <c r="R12" s="2">
        <f t="shared" si="6"/>
        <v>4375</v>
      </c>
      <c r="S12" s="1">
        <f t="shared" si="2"/>
        <v>42215</v>
      </c>
      <c r="T12" s="1">
        <v>43338</v>
      </c>
      <c r="U12" s="4">
        <f t="shared" si="3"/>
        <v>36</v>
      </c>
      <c r="V12" s="4">
        <f t="shared" si="4"/>
        <v>4.5954821085652298E-2</v>
      </c>
      <c r="W12" s="4" t="s">
        <v>572</v>
      </c>
      <c r="X12" s="4">
        <f t="shared" si="5"/>
        <v>48</v>
      </c>
      <c r="Y12" s="3" t="s">
        <v>574</v>
      </c>
      <c r="AN12">
        <v>1</v>
      </c>
    </row>
    <row r="13" spans="1:53" x14ac:dyDescent="0.25">
      <c r="A13" t="s">
        <v>82</v>
      </c>
      <c r="B13" t="s">
        <v>83</v>
      </c>
      <c r="C13">
        <v>147462918</v>
      </c>
      <c r="D13" s="1">
        <v>25719</v>
      </c>
      <c r="E13" t="s">
        <v>84</v>
      </c>
      <c r="F13" t="s">
        <v>433</v>
      </c>
      <c r="G13" t="s">
        <v>85</v>
      </c>
      <c r="H13" t="s">
        <v>19</v>
      </c>
      <c r="I13">
        <v>95511</v>
      </c>
      <c r="J13">
        <v>707</v>
      </c>
      <c r="K13">
        <v>7754173</v>
      </c>
      <c r="L13">
        <v>7077754173</v>
      </c>
      <c r="M13" s="1">
        <v>42144</v>
      </c>
      <c r="N13" s="2">
        <v>12000</v>
      </c>
      <c r="O13">
        <v>196</v>
      </c>
      <c r="P13" s="2">
        <f t="shared" si="0"/>
        <v>196</v>
      </c>
      <c r="Q13">
        <f t="shared" si="1"/>
        <v>4552</v>
      </c>
      <c r="R13" s="2">
        <f t="shared" si="6"/>
        <v>4552</v>
      </c>
      <c r="S13" s="1">
        <f t="shared" si="2"/>
        <v>42174</v>
      </c>
      <c r="T13" s="1">
        <v>43338</v>
      </c>
      <c r="U13" s="4">
        <f t="shared" si="3"/>
        <v>38</v>
      </c>
      <c r="V13" s="4">
        <f t="shared" si="4"/>
        <v>1.607492996011084E-2</v>
      </c>
      <c r="W13" s="4" t="s">
        <v>572</v>
      </c>
      <c r="X13" s="4">
        <f t="shared" si="5"/>
        <v>60</v>
      </c>
      <c r="Y13" s="3" t="s">
        <v>574</v>
      </c>
      <c r="AN13">
        <v>1</v>
      </c>
    </row>
    <row r="14" spans="1:53" x14ac:dyDescent="0.25">
      <c r="A14" t="s">
        <v>88</v>
      </c>
      <c r="B14" t="s">
        <v>80</v>
      </c>
      <c r="C14">
        <v>156964356</v>
      </c>
      <c r="D14" s="1">
        <v>28977</v>
      </c>
      <c r="E14" t="s">
        <v>89</v>
      </c>
      <c r="F14" t="s">
        <v>434</v>
      </c>
      <c r="G14" t="s">
        <v>90</v>
      </c>
      <c r="H14" t="s">
        <v>19</v>
      </c>
      <c r="I14">
        <v>91804</v>
      </c>
      <c r="J14">
        <v>323</v>
      </c>
      <c r="K14">
        <v>3765018</v>
      </c>
      <c r="L14">
        <v>3233765018</v>
      </c>
      <c r="M14" s="1">
        <v>42125</v>
      </c>
      <c r="N14" s="2">
        <v>18000</v>
      </c>
      <c r="O14">
        <v>709</v>
      </c>
      <c r="P14" s="2">
        <f t="shared" si="0"/>
        <v>427.08333333333331</v>
      </c>
      <c r="Q14">
        <f t="shared" si="1"/>
        <v>-8942</v>
      </c>
      <c r="R14" s="2">
        <f t="shared" si="6"/>
        <v>4270.8333333333339</v>
      </c>
      <c r="S14" s="1">
        <f t="shared" si="2"/>
        <v>42155</v>
      </c>
      <c r="T14" s="1">
        <v>43338</v>
      </c>
      <c r="U14" s="4">
        <f t="shared" si="3"/>
        <v>38</v>
      </c>
      <c r="V14" s="4">
        <f t="shared" si="4"/>
        <v>3.7948779056973914E-2</v>
      </c>
      <c r="W14" s="4" t="s">
        <v>572</v>
      </c>
      <c r="X14" s="4">
        <f t="shared" si="5"/>
        <v>48</v>
      </c>
      <c r="Y14" s="3" t="s">
        <v>574</v>
      </c>
      <c r="AN14">
        <v>1</v>
      </c>
    </row>
    <row r="15" spans="1:53" x14ac:dyDescent="0.25">
      <c r="A15" t="s">
        <v>93</v>
      </c>
      <c r="B15" t="s">
        <v>21</v>
      </c>
      <c r="C15">
        <v>277164812</v>
      </c>
      <c r="D15" s="1">
        <v>25358</v>
      </c>
      <c r="E15" t="s">
        <v>94</v>
      </c>
      <c r="F15" t="s">
        <v>435</v>
      </c>
      <c r="G15" t="s">
        <v>95</v>
      </c>
      <c r="H15" t="s">
        <v>19</v>
      </c>
      <c r="I15">
        <v>92656</v>
      </c>
      <c r="J15">
        <v>949</v>
      </c>
      <c r="K15">
        <v>3028420</v>
      </c>
      <c r="L15">
        <v>9493028420</v>
      </c>
      <c r="M15" s="1">
        <v>42528</v>
      </c>
      <c r="N15" s="2">
        <v>27000</v>
      </c>
      <c r="O15">
        <v>506</v>
      </c>
      <c r="P15" s="2">
        <f t="shared" si="0"/>
        <v>506</v>
      </c>
      <c r="Q15">
        <f t="shared" si="1"/>
        <v>14350</v>
      </c>
      <c r="R15" s="2">
        <f t="shared" si="6"/>
        <v>14350</v>
      </c>
      <c r="S15" s="1">
        <f t="shared" si="2"/>
        <v>42558</v>
      </c>
      <c r="T15" s="1">
        <v>43338</v>
      </c>
      <c r="U15" s="4">
        <f t="shared" si="3"/>
        <v>25</v>
      </c>
      <c r="V15" s="4">
        <f t="shared" si="4"/>
        <v>1.8402103333638786E-2</v>
      </c>
      <c r="W15" s="4" t="s">
        <v>572</v>
      </c>
      <c r="X15" s="4">
        <f t="shared" si="5"/>
        <v>48</v>
      </c>
      <c r="Y15" s="3" t="s">
        <v>574</v>
      </c>
      <c r="AN15">
        <v>1</v>
      </c>
    </row>
    <row r="16" spans="1:53" x14ac:dyDescent="0.25">
      <c r="A16" t="s">
        <v>98</v>
      </c>
      <c r="B16" t="s">
        <v>27</v>
      </c>
      <c r="C16">
        <v>805701043</v>
      </c>
      <c r="D16" s="1">
        <v>29245</v>
      </c>
      <c r="E16" t="s">
        <v>99</v>
      </c>
      <c r="F16" t="s">
        <v>436</v>
      </c>
      <c r="G16" t="s">
        <v>100</v>
      </c>
      <c r="H16" t="s">
        <v>19</v>
      </c>
      <c r="I16">
        <v>95910</v>
      </c>
      <c r="J16">
        <v>530</v>
      </c>
      <c r="K16">
        <v>2782454</v>
      </c>
      <c r="L16">
        <v>5302782454</v>
      </c>
      <c r="M16" s="1">
        <v>42556</v>
      </c>
      <c r="N16" s="2">
        <v>32000</v>
      </c>
      <c r="O16">
        <v>561</v>
      </c>
      <c r="P16" s="2">
        <f t="shared" si="0"/>
        <v>561</v>
      </c>
      <c r="Q16">
        <f t="shared" si="1"/>
        <v>18536</v>
      </c>
      <c r="R16" s="2">
        <f t="shared" si="6"/>
        <v>18536</v>
      </c>
      <c r="S16" s="1">
        <f t="shared" si="2"/>
        <v>42586</v>
      </c>
      <c r="T16" s="1">
        <v>43338</v>
      </c>
      <c r="U16" s="4">
        <f t="shared" si="3"/>
        <v>24</v>
      </c>
      <c r="V16" s="4">
        <f t="shared" si="4"/>
        <v>1.7234231272447831E-2</v>
      </c>
      <c r="W16" s="4" t="s">
        <v>572</v>
      </c>
      <c r="X16" s="4">
        <f t="shared" si="5"/>
        <v>48</v>
      </c>
      <c r="Y16" s="3" t="s">
        <v>574</v>
      </c>
      <c r="AN16">
        <v>1</v>
      </c>
    </row>
    <row r="17" spans="1:40" x14ac:dyDescent="0.25">
      <c r="A17" t="s">
        <v>103</v>
      </c>
      <c r="B17" t="s">
        <v>33</v>
      </c>
      <c r="C17">
        <v>893877659</v>
      </c>
      <c r="D17" s="1">
        <v>32931</v>
      </c>
      <c r="E17" t="s">
        <v>104</v>
      </c>
      <c r="F17" t="s">
        <v>437</v>
      </c>
      <c r="G17" t="s">
        <v>105</v>
      </c>
      <c r="H17" t="s">
        <v>19</v>
      </c>
      <c r="I17">
        <v>93201</v>
      </c>
      <c r="J17">
        <v>559</v>
      </c>
      <c r="K17">
        <v>2400111</v>
      </c>
      <c r="L17">
        <v>5592400111</v>
      </c>
      <c r="M17" s="1">
        <v>42827</v>
      </c>
      <c r="N17" s="2">
        <v>55000</v>
      </c>
      <c r="O17">
        <v>940</v>
      </c>
      <c r="P17" s="2">
        <f t="shared" si="0"/>
        <v>940</v>
      </c>
      <c r="Q17">
        <f t="shared" si="1"/>
        <v>40900</v>
      </c>
      <c r="R17" s="2">
        <f t="shared" si="6"/>
        <v>40900</v>
      </c>
      <c r="S17" s="1">
        <f t="shared" si="2"/>
        <v>42857</v>
      </c>
      <c r="T17" s="1">
        <v>43338</v>
      </c>
      <c r="U17" s="4">
        <f t="shared" si="3"/>
        <v>15</v>
      </c>
      <c r="V17" s="4">
        <f t="shared" si="4"/>
        <v>1.6808387210297759E-2</v>
      </c>
      <c r="W17" s="4" t="s">
        <v>572</v>
      </c>
      <c r="X17" s="4">
        <f t="shared" si="5"/>
        <v>48</v>
      </c>
      <c r="Y17" s="3" t="s">
        <v>574</v>
      </c>
      <c r="AN17">
        <v>1</v>
      </c>
    </row>
    <row r="18" spans="1:40" x14ac:dyDescent="0.25">
      <c r="A18" t="s">
        <v>108</v>
      </c>
      <c r="B18" t="s">
        <v>39</v>
      </c>
      <c r="C18">
        <v>451354748</v>
      </c>
      <c r="D18" s="1">
        <v>29245</v>
      </c>
      <c r="E18" t="s">
        <v>109</v>
      </c>
      <c r="F18" t="s">
        <v>438</v>
      </c>
      <c r="G18" t="s">
        <v>110</v>
      </c>
      <c r="H18" t="s">
        <v>19</v>
      </c>
      <c r="I18">
        <v>91901</v>
      </c>
      <c r="J18">
        <v>858</v>
      </c>
      <c r="K18">
        <v>5796988</v>
      </c>
      <c r="L18">
        <v>8585796988</v>
      </c>
      <c r="M18" s="1">
        <v>42864</v>
      </c>
      <c r="N18" s="2">
        <v>45000</v>
      </c>
      <c r="O18">
        <v>282</v>
      </c>
      <c r="P18" s="2">
        <f t="shared" si="0"/>
        <v>282</v>
      </c>
      <c r="Q18">
        <f t="shared" si="1"/>
        <v>41052</v>
      </c>
      <c r="R18" s="2">
        <f t="shared" si="6"/>
        <v>41052</v>
      </c>
      <c r="S18" s="1">
        <f t="shared" si="2"/>
        <v>42894</v>
      </c>
      <c r="T18" s="1">
        <v>43338</v>
      </c>
      <c r="U18" s="4">
        <f t="shared" si="3"/>
        <v>14</v>
      </c>
      <c r="V18" s="4">
        <f t="shared" si="4"/>
        <v>6.2278801751901591E-3</v>
      </c>
      <c r="W18" s="4" t="s">
        <v>572</v>
      </c>
      <c r="X18" s="4">
        <f t="shared" si="5"/>
        <v>60</v>
      </c>
      <c r="Y18" s="3" t="s">
        <v>574</v>
      </c>
      <c r="AN18">
        <v>1</v>
      </c>
    </row>
    <row r="19" spans="1:40" x14ac:dyDescent="0.25">
      <c r="A19" t="s">
        <v>113</v>
      </c>
      <c r="B19" t="s">
        <v>45</v>
      </c>
      <c r="C19">
        <v>930429677</v>
      </c>
      <c r="D19" s="1">
        <v>32931</v>
      </c>
      <c r="E19" t="s">
        <v>114</v>
      </c>
      <c r="F19" t="s">
        <v>439</v>
      </c>
      <c r="G19" t="s">
        <v>115</v>
      </c>
      <c r="H19" t="s">
        <v>19</v>
      </c>
      <c r="I19">
        <v>95701</v>
      </c>
      <c r="J19">
        <v>530</v>
      </c>
      <c r="K19">
        <v>6027456</v>
      </c>
      <c r="L19">
        <v>5306027456</v>
      </c>
      <c r="M19" s="1">
        <v>42979</v>
      </c>
      <c r="N19" s="2">
        <v>14000</v>
      </c>
      <c r="O19">
        <v>744</v>
      </c>
      <c r="P19" s="2">
        <f t="shared" si="0"/>
        <v>744</v>
      </c>
      <c r="Q19">
        <f t="shared" si="1"/>
        <v>6560</v>
      </c>
      <c r="R19" s="2">
        <f t="shared" si="6"/>
        <v>6560</v>
      </c>
      <c r="S19" s="1">
        <f t="shared" si="2"/>
        <v>43009</v>
      </c>
      <c r="T19" s="1">
        <v>43338</v>
      </c>
      <c r="U19" s="4">
        <f t="shared" si="3"/>
        <v>10</v>
      </c>
      <c r="V19" s="4">
        <f t="shared" si="4"/>
        <v>5.058410542155789E-2</v>
      </c>
      <c r="W19" s="4" t="s">
        <v>572</v>
      </c>
      <c r="X19" s="4">
        <f t="shared" si="5"/>
        <v>48</v>
      </c>
      <c r="Y19" s="3" t="s">
        <v>574</v>
      </c>
      <c r="AN19">
        <v>1</v>
      </c>
    </row>
    <row r="20" spans="1:40" x14ac:dyDescent="0.25">
      <c r="A20" t="s">
        <v>118</v>
      </c>
      <c r="B20" t="s">
        <v>51</v>
      </c>
      <c r="C20">
        <v>672296793</v>
      </c>
      <c r="D20" s="1">
        <v>25719</v>
      </c>
      <c r="E20" t="s">
        <v>119</v>
      </c>
      <c r="F20" t="s">
        <v>440</v>
      </c>
      <c r="G20" t="s">
        <v>120</v>
      </c>
      <c r="H20" t="s">
        <v>19</v>
      </c>
      <c r="I20">
        <v>95914</v>
      </c>
      <c r="J20">
        <v>530</v>
      </c>
      <c r="K20">
        <v>5576765</v>
      </c>
      <c r="L20">
        <v>5305576765</v>
      </c>
      <c r="M20" s="1">
        <v>42037</v>
      </c>
      <c r="N20" s="2">
        <v>17400</v>
      </c>
      <c r="O20">
        <v>871</v>
      </c>
      <c r="P20" s="2">
        <f t="shared" si="0"/>
        <v>414.58333333333331</v>
      </c>
      <c r="Q20">
        <f t="shared" si="1"/>
        <v>-18311</v>
      </c>
      <c r="R20" s="2">
        <f t="shared" si="6"/>
        <v>2902.0833333333358</v>
      </c>
      <c r="S20" s="1">
        <f t="shared" si="2"/>
        <v>42067</v>
      </c>
      <c r="T20" s="1">
        <v>43338</v>
      </c>
      <c r="U20" s="4">
        <f t="shared" si="3"/>
        <v>41</v>
      </c>
      <c r="V20" s="4">
        <f t="shared" si="4"/>
        <v>4.7775018839274819E-2</v>
      </c>
      <c r="W20" s="4" t="s">
        <v>572</v>
      </c>
      <c r="X20" s="4">
        <f t="shared" si="5"/>
        <v>48</v>
      </c>
      <c r="Y20" s="3" t="s">
        <v>574</v>
      </c>
      <c r="AN20">
        <v>1</v>
      </c>
    </row>
    <row r="21" spans="1:40" x14ac:dyDescent="0.25">
      <c r="A21" t="s">
        <v>123</v>
      </c>
      <c r="B21" t="s">
        <v>57</v>
      </c>
      <c r="C21">
        <v>373447255</v>
      </c>
      <c r="D21" s="1">
        <v>28977</v>
      </c>
      <c r="E21" t="s">
        <v>124</v>
      </c>
      <c r="F21" t="s">
        <v>441</v>
      </c>
      <c r="G21" t="s">
        <v>125</v>
      </c>
      <c r="H21" t="s">
        <v>19</v>
      </c>
      <c r="I21">
        <v>92223</v>
      </c>
      <c r="J21">
        <v>951</v>
      </c>
      <c r="K21">
        <v>8449243</v>
      </c>
      <c r="L21">
        <v>9518449243</v>
      </c>
      <c r="M21" s="1">
        <v>42430</v>
      </c>
      <c r="N21" s="2">
        <v>26000</v>
      </c>
      <c r="O21">
        <v>230</v>
      </c>
      <c r="P21" s="2">
        <f t="shared" si="0"/>
        <v>230</v>
      </c>
      <c r="Q21">
        <f t="shared" si="1"/>
        <v>19560</v>
      </c>
      <c r="R21" s="2">
        <f t="shared" si="6"/>
        <v>19560</v>
      </c>
      <c r="S21" s="1">
        <f t="shared" si="2"/>
        <v>42460</v>
      </c>
      <c r="T21" s="1">
        <v>43338</v>
      </c>
      <c r="U21" s="4">
        <f t="shared" si="3"/>
        <v>28</v>
      </c>
      <c r="V21" s="4">
        <f t="shared" si="4"/>
        <v>8.7692540299126875E-3</v>
      </c>
      <c r="W21" s="4" t="s">
        <v>572</v>
      </c>
      <c r="X21" s="4">
        <f t="shared" si="5"/>
        <v>60</v>
      </c>
      <c r="Y21" s="3" t="s">
        <v>574</v>
      </c>
      <c r="AN21">
        <v>1</v>
      </c>
    </row>
    <row r="22" spans="1:40" x14ac:dyDescent="0.25">
      <c r="A22" t="s">
        <v>128</v>
      </c>
      <c r="B22" t="s">
        <v>63</v>
      </c>
      <c r="C22">
        <v>647860697</v>
      </c>
      <c r="D22" s="1">
        <v>25358</v>
      </c>
      <c r="E22" t="s">
        <v>129</v>
      </c>
      <c r="F22" t="s">
        <v>442</v>
      </c>
      <c r="G22" t="s">
        <v>130</v>
      </c>
      <c r="H22" t="s">
        <v>19</v>
      </c>
      <c r="I22">
        <v>92222</v>
      </c>
      <c r="J22">
        <v>760</v>
      </c>
      <c r="K22">
        <v>3303026</v>
      </c>
      <c r="L22">
        <v>7603303026</v>
      </c>
      <c r="M22" s="1">
        <v>42185</v>
      </c>
      <c r="N22" s="2">
        <v>15000</v>
      </c>
      <c r="O22">
        <v>590</v>
      </c>
      <c r="P22" s="2">
        <f t="shared" si="0"/>
        <v>364.58333333333331</v>
      </c>
      <c r="Q22">
        <f t="shared" si="1"/>
        <v>-6240</v>
      </c>
      <c r="R22" s="2">
        <f t="shared" si="6"/>
        <v>4375</v>
      </c>
      <c r="S22" s="1">
        <f t="shared" si="2"/>
        <v>42215</v>
      </c>
      <c r="T22" s="1">
        <v>43338</v>
      </c>
      <c r="U22" s="4">
        <f t="shared" si="3"/>
        <v>36</v>
      </c>
      <c r="V22" s="4">
        <f t="shared" si="4"/>
        <v>3.7897140105181526E-2</v>
      </c>
      <c r="W22" s="4" t="s">
        <v>572</v>
      </c>
      <c r="X22" s="4">
        <f t="shared" si="5"/>
        <v>48</v>
      </c>
      <c r="Y22" s="3" t="s">
        <v>574</v>
      </c>
      <c r="AN22">
        <v>1</v>
      </c>
    </row>
    <row r="23" spans="1:40" x14ac:dyDescent="0.25">
      <c r="A23" t="s">
        <v>133</v>
      </c>
      <c r="B23" t="s">
        <v>69</v>
      </c>
      <c r="C23">
        <v>334711810</v>
      </c>
      <c r="D23" s="1">
        <v>29245</v>
      </c>
      <c r="E23" t="s">
        <v>134</v>
      </c>
      <c r="F23" t="s">
        <v>443</v>
      </c>
      <c r="G23" t="s">
        <v>135</v>
      </c>
      <c r="H23" t="s">
        <v>19</v>
      </c>
      <c r="I23">
        <v>92312</v>
      </c>
      <c r="J23">
        <v>760</v>
      </c>
      <c r="K23">
        <v>9529739</v>
      </c>
      <c r="L23">
        <v>7609529739</v>
      </c>
      <c r="M23" s="1">
        <v>42144</v>
      </c>
      <c r="N23" s="2">
        <v>12000</v>
      </c>
      <c r="O23">
        <v>843</v>
      </c>
      <c r="P23" s="2">
        <f t="shared" si="0"/>
        <v>302.08333333333331</v>
      </c>
      <c r="Q23">
        <f t="shared" si="1"/>
        <v>-20034</v>
      </c>
      <c r="R23" s="2">
        <f t="shared" si="6"/>
        <v>3020.8333333333339</v>
      </c>
      <c r="S23" s="1">
        <f t="shared" si="2"/>
        <v>42174</v>
      </c>
      <c r="T23" s="1">
        <v>43338</v>
      </c>
      <c r="U23" s="4">
        <f t="shared" si="3"/>
        <v>38</v>
      </c>
      <c r="V23" s="4">
        <f t="shared" si="4"/>
        <v>6.5906352676836533E-2</v>
      </c>
      <c r="W23" s="4" t="s">
        <v>572</v>
      </c>
      <c r="X23" s="4">
        <f t="shared" si="5"/>
        <v>48</v>
      </c>
      <c r="Y23" s="3" t="s">
        <v>574</v>
      </c>
      <c r="AN23">
        <v>1</v>
      </c>
    </row>
    <row r="24" spans="1:40" x14ac:dyDescent="0.25">
      <c r="A24" t="s">
        <v>138</v>
      </c>
      <c r="B24" t="s">
        <v>75</v>
      </c>
      <c r="C24">
        <v>316785124</v>
      </c>
      <c r="D24" s="1">
        <v>32931</v>
      </c>
      <c r="E24" t="s">
        <v>139</v>
      </c>
      <c r="F24" t="s">
        <v>444</v>
      </c>
      <c r="G24" t="s">
        <v>140</v>
      </c>
      <c r="H24" t="s">
        <v>19</v>
      </c>
      <c r="I24">
        <v>93604</v>
      </c>
      <c r="J24">
        <v>559</v>
      </c>
      <c r="K24">
        <v>2646769</v>
      </c>
      <c r="L24">
        <v>5592646769</v>
      </c>
      <c r="M24" s="1">
        <v>42125</v>
      </c>
      <c r="N24" s="2">
        <v>18000</v>
      </c>
      <c r="O24">
        <v>796</v>
      </c>
      <c r="P24" s="2">
        <f t="shared" si="0"/>
        <v>427.08333333333331</v>
      </c>
      <c r="Q24">
        <f t="shared" si="1"/>
        <v>-12248</v>
      </c>
      <c r="R24" s="2">
        <f t="shared" si="6"/>
        <v>4270.8333333333339</v>
      </c>
      <c r="S24" s="1">
        <f t="shared" si="2"/>
        <v>42155</v>
      </c>
      <c r="T24" s="1">
        <v>43338</v>
      </c>
      <c r="U24" s="4">
        <f t="shared" si="3"/>
        <v>38</v>
      </c>
      <c r="V24" s="4">
        <f t="shared" si="4"/>
        <v>4.2422549514879782E-2</v>
      </c>
      <c r="W24" s="4" t="s">
        <v>572</v>
      </c>
      <c r="X24" s="4">
        <f t="shared" si="5"/>
        <v>48</v>
      </c>
      <c r="Y24" s="3" t="s">
        <v>574</v>
      </c>
      <c r="AN24">
        <v>1</v>
      </c>
    </row>
    <row r="25" spans="1:40" x14ac:dyDescent="0.25">
      <c r="A25" t="s">
        <v>143</v>
      </c>
      <c r="B25" t="s">
        <v>81</v>
      </c>
      <c r="C25">
        <v>836425138</v>
      </c>
      <c r="D25" s="1">
        <v>25719</v>
      </c>
      <c r="E25" t="s">
        <v>144</v>
      </c>
      <c r="F25" t="s">
        <v>445</v>
      </c>
      <c r="G25" t="s">
        <v>145</v>
      </c>
      <c r="H25" t="s">
        <v>19</v>
      </c>
      <c r="I25">
        <v>95524</v>
      </c>
      <c r="J25">
        <v>707</v>
      </c>
      <c r="K25">
        <v>2893658</v>
      </c>
      <c r="L25">
        <v>7072893658</v>
      </c>
      <c r="M25" s="1">
        <v>42528</v>
      </c>
      <c r="N25" s="2">
        <v>27000</v>
      </c>
      <c r="O25">
        <v>858</v>
      </c>
      <c r="P25" s="2">
        <f t="shared" si="0"/>
        <v>858</v>
      </c>
      <c r="Q25">
        <f t="shared" si="1"/>
        <v>5550</v>
      </c>
      <c r="R25" s="2">
        <f t="shared" si="6"/>
        <v>5550</v>
      </c>
      <c r="S25" s="1">
        <f t="shared" si="2"/>
        <v>42558</v>
      </c>
      <c r="T25" s="1">
        <v>43338</v>
      </c>
      <c r="U25" s="4">
        <f t="shared" si="3"/>
        <v>25</v>
      </c>
      <c r="V25" s="4">
        <f t="shared" si="4"/>
        <v>3.0827446330516928E-2</v>
      </c>
      <c r="W25" s="4" t="s">
        <v>572</v>
      </c>
      <c r="X25" s="4">
        <f t="shared" si="5"/>
        <v>48</v>
      </c>
      <c r="Y25" s="3" t="s">
        <v>574</v>
      </c>
      <c r="AN25">
        <v>1</v>
      </c>
    </row>
    <row r="26" spans="1:40" x14ac:dyDescent="0.25">
      <c r="A26" t="s">
        <v>20</v>
      </c>
      <c r="B26" t="s">
        <v>87</v>
      </c>
      <c r="C26">
        <v>323891648</v>
      </c>
      <c r="D26" s="1">
        <v>28977</v>
      </c>
      <c r="E26" t="s">
        <v>148</v>
      </c>
      <c r="F26" t="s">
        <v>446</v>
      </c>
      <c r="G26" t="s">
        <v>149</v>
      </c>
      <c r="H26" t="s">
        <v>19</v>
      </c>
      <c r="I26">
        <v>95903</v>
      </c>
      <c r="J26">
        <v>530</v>
      </c>
      <c r="K26">
        <v>9408404</v>
      </c>
      <c r="L26">
        <v>5309408404</v>
      </c>
      <c r="M26" s="1">
        <v>42556</v>
      </c>
      <c r="N26" s="2">
        <v>32000</v>
      </c>
      <c r="O26">
        <v>157</v>
      </c>
      <c r="P26" s="2">
        <f t="shared" si="0"/>
        <v>157</v>
      </c>
      <c r="Q26">
        <f t="shared" si="1"/>
        <v>28232</v>
      </c>
      <c r="R26" s="2">
        <f t="shared" si="6"/>
        <v>28232</v>
      </c>
      <c r="S26" s="1">
        <f t="shared" si="2"/>
        <v>42586</v>
      </c>
      <c r="T26" s="1">
        <v>43338</v>
      </c>
      <c r="U26" s="4">
        <f t="shared" si="3"/>
        <v>24</v>
      </c>
      <c r="V26" s="4">
        <f t="shared" si="4"/>
        <v>4.8824120525491344E-3</v>
      </c>
      <c r="W26" s="4" t="s">
        <v>572</v>
      </c>
      <c r="X26" s="4">
        <f t="shared" si="5"/>
        <v>60</v>
      </c>
      <c r="Y26" s="3" t="s">
        <v>574</v>
      </c>
      <c r="AN26">
        <v>1</v>
      </c>
    </row>
    <row r="27" spans="1:40" x14ac:dyDescent="0.25">
      <c r="A27" t="s">
        <v>26</v>
      </c>
      <c r="B27" t="s">
        <v>92</v>
      </c>
      <c r="C27">
        <v>319414671</v>
      </c>
      <c r="D27" s="1">
        <v>29245</v>
      </c>
      <c r="E27" t="s">
        <v>152</v>
      </c>
      <c r="F27" t="s">
        <v>447</v>
      </c>
      <c r="G27" t="s">
        <v>153</v>
      </c>
      <c r="H27" t="s">
        <v>19</v>
      </c>
      <c r="I27">
        <v>92583</v>
      </c>
      <c r="J27">
        <v>951</v>
      </c>
      <c r="K27">
        <v>2060694</v>
      </c>
      <c r="L27">
        <v>9512060694</v>
      </c>
      <c r="M27" s="1">
        <v>42827</v>
      </c>
      <c r="N27" s="2">
        <v>55000</v>
      </c>
      <c r="O27">
        <v>386</v>
      </c>
      <c r="P27" s="2">
        <f t="shared" si="0"/>
        <v>386</v>
      </c>
      <c r="Q27">
        <f t="shared" si="1"/>
        <v>49210</v>
      </c>
      <c r="R27" s="2">
        <f t="shared" si="6"/>
        <v>49210</v>
      </c>
      <c r="S27" s="1">
        <f t="shared" si="2"/>
        <v>42857</v>
      </c>
      <c r="T27" s="1">
        <v>43338</v>
      </c>
      <c r="U27" s="4">
        <f t="shared" si="3"/>
        <v>15</v>
      </c>
      <c r="V27" s="4">
        <f t="shared" si="4"/>
        <v>6.9696064047447548E-3</v>
      </c>
      <c r="W27" s="4" t="s">
        <v>572</v>
      </c>
      <c r="X27" s="4">
        <f t="shared" si="5"/>
        <v>60</v>
      </c>
      <c r="Y27" s="3" t="s">
        <v>574</v>
      </c>
      <c r="AN27">
        <v>1</v>
      </c>
    </row>
    <row r="28" spans="1:40" x14ac:dyDescent="0.25">
      <c r="A28" t="s">
        <v>32</v>
      </c>
      <c r="B28" t="s">
        <v>97</v>
      </c>
      <c r="C28">
        <v>383570596</v>
      </c>
      <c r="D28" s="1">
        <v>32931</v>
      </c>
      <c r="E28" t="s">
        <v>156</v>
      </c>
      <c r="F28" t="s">
        <v>448</v>
      </c>
      <c r="G28" t="s">
        <v>157</v>
      </c>
      <c r="H28" t="s">
        <v>19</v>
      </c>
      <c r="I28">
        <v>96129</v>
      </c>
      <c r="J28">
        <v>530</v>
      </c>
      <c r="K28">
        <v>7881683</v>
      </c>
      <c r="L28">
        <v>5307881683</v>
      </c>
      <c r="M28" s="1">
        <v>42864</v>
      </c>
      <c r="N28" s="2">
        <v>45000</v>
      </c>
      <c r="O28">
        <v>366</v>
      </c>
      <c r="P28" s="2">
        <f t="shared" si="0"/>
        <v>366</v>
      </c>
      <c r="Q28">
        <f t="shared" si="1"/>
        <v>39876</v>
      </c>
      <c r="R28" s="2">
        <f t="shared" si="6"/>
        <v>39876</v>
      </c>
      <c r="S28" s="1">
        <f t="shared" si="2"/>
        <v>42894</v>
      </c>
      <c r="T28" s="1">
        <v>43338</v>
      </c>
      <c r="U28" s="4">
        <f t="shared" si="3"/>
        <v>14</v>
      </c>
      <c r="V28" s="4">
        <f t="shared" si="4"/>
        <v>8.0682368868706389E-3</v>
      </c>
      <c r="W28" s="4" t="s">
        <v>572</v>
      </c>
      <c r="X28" s="4">
        <f t="shared" si="5"/>
        <v>60</v>
      </c>
      <c r="Y28" s="3" t="s">
        <v>574</v>
      </c>
      <c r="AN28">
        <v>1</v>
      </c>
    </row>
    <row r="29" spans="1:40" x14ac:dyDescent="0.25">
      <c r="A29" t="s">
        <v>38</v>
      </c>
      <c r="B29" t="s">
        <v>102</v>
      </c>
      <c r="C29">
        <v>194438245</v>
      </c>
      <c r="D29" s="1">
        <v>25719</v>
      </c>
      <c r="E29" t="s">
        <v>159</v>
      </c>
      <c r="F29" t="s">
        <v>449</v>
      </c>
      <c r="G29" t="s">
        <v>160</v>
      </c>
      <c r="H29" t="s">
        <v>19</v>
      </c>
      <c r="I29">
        <v>95915</v>
      </c>
      <c r="J29">
        <v>530</v>
      </c>
      <c r="K29">
        <v>6776352</v>
      </c>
      <c r="L29">
        <v>5306776352</v>
      </c>
      <c r="M29" s="1">
        <v>42979</v>
      </c>
      <c r="N29" s="2">
        <v>14000</v>
      </c>
      <c r="O29">
        <v>640</v>
      </c>
      <c r="P29" s="2">
        <f t="shared" si="0"/>
        <v>640</v>
      </c>
      <c r="Q29">
        <f t="shared" si="1"/>
        <v>7600</v>
      </c>
      <c r="R29" s="2">
        <f t="shared" si="6"/>
        <v>7600</v>
      </c>
      <c r="S29" s="1">
        <f t="shared" si="2"/>
        <v>43009</v>
      </c>
      <c r="T29" s="1">
        <v>43338</v>
      </c>
      <c r="U29" s="4">
        <f t="shared" si="3"/>
        <v>10</v>
      </c>
      <c r="V29" s="4">
        <f t="shared" si="4"/>
        <v>4.3796180304979448E-2</v>
      </c>
      <c r="W29" s="4" t="s">
        <v>572</v>
      </c>
      <c r="X29" s="4">
        <f t="shared" si="5"/>
        <v>48</v>
      </c>
      <c r="Y29" s="3" t="s">
        <v>574</v>
      </c>
      <c r="AN29">
        <v>1</v>
      </c>
    </row>
    <row r="30" spans="1:40" x14ac:dyDescent="0.25">
      <c r="A30" t="s">
        <v>44</v>
      </c>
      <c r="B30" t="s">
        <v>107</v>
      </c>
      <c r="C30">
        <v>960157041</v>
      </c>
      <c r="D30" s="1">
        <v>28977</v>
      </c>
      <c r="E30" t="s">
        <v>163</v>
      </c>
      <c r="F30" t="s">
        <v>450</v>
      </c>
      <c r="G30" t="s">
        <v>164</v>
      </c>
      <c r="H30" t="s">
        <v>19</v>
      </c>
      <c r="I30">
        <v>90058</v>
      </c>
      <c r="J30">
        <v>323</v>
      </c>
      <c r="K30">
        <v>7764330</v>
      </c>
      <c r="L30">
        <v>3237764330</v>
      </c>
      <c r="M30" s="1">
        <v>42037</v>
      </c>
      <c r="N30" s="2">
        <v>17400</v>
      </c>
      <c r="O30">
        <v>344</v>
      </c>
      <c r="P30" s="2">
        <f t="shared" si="0"/>
        <v>344</v>
      </c>
      <c r="Q30">
        <f t="shared" si="1"/>
        <v>3296</v>
      </c>
      <c r="R30" s="2">
        <f t="shared" si="6"/>
        <v>3296</v>
      </c>
      <c r="S30" s="1">
        <f t="shared" si="2"/>
        <v>42067</v>
      </c>
      <c r="T30" s="1">
        <v>43338</v>
      </c>
      <c r="U30" s="4">
        <f t="shared" si="3"/>
        <v>41</v>
      </c>
      <c r="V30" s="4">
        <f t="shared" si="4"/>
        <v>1.9393988165562703E-2</v>
      </c>
      <c r="W30" s="4" t="s">
        <v>572</v>
      </c>
      <c r="X30" s="4">
        <f t="shared" si="5"/>
        <v>60</v>
      </c>
      <c r="Y30" s="3" t="s">
        <v>574</v>
      </c>
      <c r="AN30">
        <v>1</v>
      </c>
    </row>
    <row r="31" spans="1:40" x14ac:dyDescent="0.25">
      <c r="A31" t="s">
        <v>50</v>
      </c>
      <c r="B31" t="s">
        <v>112</v>
      </c>
      <c r="C31">
        <v>865662460</v>
      </c>
      <c r="D31" s="1">
        <v>25358</v>
      </c>
      <c r="E31" t="s">
        <v>167</v>
      </c>
      <c r="F31" t="s">
        <v>451</v>
      </c>
      <c r="G31" t="s">
        <v>168</v>
      </c>
      <c r="H31" t="s">
        <v>19</v>
      </c>
      <c r="I31">
        <v>90201</v>
      </c>
      <c r="J31">
        <v>562</v>
      </c>
      <c r="K31">
        <v>4065482</v>
      </c>
      <c r="L31">
        <v>5624065482</v>
      </c>
      <c r="M31" s="1">
        <v>42430</v>
      </c>
      <c r="N31" s="2">
        <v>26000</v>
      </c>
      <c r="O31">
        <v>494</v>
      </c>
      <c r="P31" s="2">
        <f t="shared" si="0"/>
        <v>494</v>
      </c>
      <c r="Q31">
        <f t="shared" si="1"/>
        <v>12168</v>
      </c>
      <c r="R31" s="2">
        <f t="shared" si="6"/>
        <v>12168</v>
      </c>
      <c r="S31" s="1">
        <f t="shared" si="2"/>
        <v>42460</v>
      </c>
      <c r="T31" s="1">
        <v>43338</v>
      </c>
      <c r="U31" s="4">
        <f t="shared" si="3"/>
        <v>28</v>
      </c>
      <c r="V31" s="4">
        <f t="shared" si="4"/>
        <v>1.8652099195597627E-2</v>
      </c>
      <c r="W31" s="4" t="s">
        <v>572</v>
      </c>
      <c r="X31" s="4">
        <f t="shared" si="5"/>
        <v>48</v>
      </c>
      <c r="Y31" s="3" t="s">
        <v>574</v>
      </c>
      <c r="AN31">
        <v>1</v>
      </c>
    </row>
    <row r="32" spans="1:40" x14ac:dyDescent="0.25">
      <c r="A32" t="s">
        <v>56</v>
      </c>
      <c r="B32" t="s">
        <v>117</v>
      </c>
      <c r="C32">
        <v>948900705</v>
      </c>
      <c r="D32" s="1">
        <v>29245</v>
      </c>
      <c r="E32" t="s">
        <v>171</v>
      </c>
      <c r="F32" t="s">
        <v>452</v>
      </c>
      <c r="G32" t="s">
        <v>172</v>
      </c>
      <c r="H32" t="s">
        <v>19</v>
      </c>
      <c r="I32">
        <v>96008</v>
      </c>
      <c r="J32">
        <v>530</v>
      </c>
      <c r="K32">
        <v>9586887</v>
      </c>
      <c r="L32">
        <v>5309586887</v>
      </c>
      <c r="M32" s="1">
        <v>42185</v>
      </c>
      <c r="N32" s="2">
        <v>15000</v>
      </c>
      <c r="O32">
        <v>851</v>
      </c>
      <c r="P32" s="2">
        <f t="shared" si="0"/>
        <v>364.58333333333331</v>
      </c>
      <c r="Q32">
        <f t="shared" si="1"/>
        <v>-15636</v>
      </c>
      <c r="R32" s="2">
        <f t="shared" si="6"/>
        <v>4375</v>
      </c>
      <c r="S32" s="1">
        <f t="shared" si="2"/>
        <v>42215</v>
      </c>
      <c r="T32" s="1">
        <v>43338</v>
      </c>
      <c r="U32" s="4">
        <f t="shared" si="3"/>
        <v>36</v>
      </c>
      <c r="V32" s="4">
        <f t="shared" si="4"/>
        <v>5.3835113850081995E-2</v>
      </c>
      <c r="W32" s="4" t="s">
        <v>572</v>
      </c>
      <c r="X32" s="4">
        <f t="shared" si="5"/>
        <v>48</v>
      </c>
      <c r="Y32" s="3" t="s">
        <v>574</v>
      </c>
      <c r="AN32">
        <v>1</v>
      </c>
    </row>
    <row r="33" spans="1:40" x14ac:dyDescent="0.25">
      <c r="A33" t="s">
        <v>62</v>
      </c>
      <c r="B33" t="s">
        <v>122</v>
      </c>
      <c r="C33">
        <v>191221853</v>
      </c>
      <c r="D33" s="1">
        <v>32931</v>
      </c>
      <c r="E33" t="s">
        <v>175</v>
      </c>
      <c r="F33" t="s">
        <v>453</v>
      </c>
      <c r="G33" t="s">
        <v>176</v>
      </c>
      <c r="H33" t="s">
        <v>19</v>
      </c>
      <c r="I33">
        <v>90706</v>
      </c>
      <c r="J33">
        <v>562</v>
      </c>
      <c r="K33">
        <v>1114190</v>
      </c>
      <c r="L33">
        <v>5621114190</v>
      </c>
      <c r="M33" s="1">
        <v>42144</v>
      </c>
      <c r="N33" s="2">
        <v>12000</v>
      </c>
      <c r="O33">
        <v>376</v>
      </c>
      <c r="P33" s="2">
        <f t="shared" si="0"/>
        <v>241.66666666666666</v>
      </c>
      <c r="Q33">
        <f t="shared" si="1"/>
        <v>-2288</v>
      </c>
      <c r="R33" s="2">
        <f t="shared" si="6"/>
        <v>5316.6666666666679</v>
      </c>
      <c r="S33" s="1">
        <f t="shared" si="2"/>
        <v>42174</v>
      </c>
      <c r="T33" s="1">
        <v>43338</v>
      </c>
      <c r="U33" s="4">
        <f t="shared" si="3"/>
        <v>38</v>
      </c>
      <c r="V33" s="4">
        <f t="shared" si="4"/>
        <v>3.0408647491095619E-2</v>
      </c>
      <c r="W33" s="4" t="s">
        <v>572</v>
      </c>
      <c r="X33" s="4">
        <f t="shared" si="5"/>
        <v>60</v>
      </c>
      <c r="Y33" s="3" t="s">
        <v>574</v>
      </c>
      <c r="AN33">
        <v>1</v>
      </c>
    </row>
    <row r="34" spans="1:40" x14ac:dyDescent="0.25">
      <c r="A34" t="s">
        <v>68</v>
      </c>
      <c r="B34" t="s">
        <v>127</v>
      </c>
      <c r="C34">
        <v>944569740</v>
      </c>
      <c r="D34" s="1">
        <v>29245</v>
      </c>
      <c r="E34" t="s">
        <v>179</v>
      </c>
      <c r="F34" t="s">
        <v>454</v>
      </c>
      <c r="G34" t="s">
        <v>180</v>
      </c>
      <c r="H34" t="s">
        <v>19</v>
      </c>
      <c r="I34">
        <v>94403</v>
      </c>
      <c r="J34">
        <v>650</v>
      </c>
      <c r="K34">
        <v>3617760</v>
      </c>
      <c r="L34">
        <v>6503617760</v>
      </c>
      <c r="M34" s="1">
        <v>42125</v>
      </c>
      <c r="N34" s="2">
        <v>18000</v>
      </c>
      <c r="O34">
        <v>150</v>
      </c>
      <c r="P34" s="2">
        <f t="shared" si="0"/>
        <v>150</v>
      </c>
      <c r="Q34">
        <f t="shared" si="1"/>
        <v>12300</v>
      </c>
      <c r="R34" s="2">
        <f t="shared" si="6"/>
        <v>12300</v>
      </c>
      <c r="S34" s="1">
        <f t="shared" si="2"/>
        <v>42155</v>
      </c>
      <c r="T34" s="1">
        <v>43338</v>
      </c>
      <c r="U34" s="4">
        <f t="shared" si="3"/>
        <v>38</v>
      </c>
      <c r="V34" s="4">
        <f t="shared" si="4"/>
        <v>8.2650227325635761E-3</v>
      </c>
      <c r="W34" s="4" t="s">
        <v>572</v>
      </c>
      <c r="X34" s="4">
        <f t="shared" si="5"/>
        <v>60</v>
      </c>
      <c r="Y34" s="3" t="s">
        <v>574</v>
      </c>
      <c r="AN34">
        <v>1</v>
      </c>
    </row>
    <row r="35" spans="1:40" x14ac:dyDescent="0.25">
      <c r="A35" t="s">
        <v>74</v>
      </c>
      <c r="B35" t="s">
        <v>132</v>
      </c>
      <c r="C35">
        <v>503079470</v>
      </c>
      <c r="D35" s="1">
        <v>32931</v>
      </c>
      <c r="E35" t="s">
        <v>183</v>
      </c>
      <c r="F35" t="s">
        <v>455</v>
      </c>
      <c r="G35" t="s">
        <v>184</v>
      </c>
      <c r="H35" t="s">
        <v>19</v>
      </c>
      <c r="I35">
        <v>94920</v>
      </c>
      <c r="J35">
        <v>415</v>
      </c>
      <c r="K35">
        <v>1555461</v>
      </c>
      <c r="L35">
        <v>4151555461</v>
      </c>
      <c r="M35" s="1">
        <v>42528</v>
      </c>
      <c r="N35" s="2">
        <v>27000</v>
      </c>
      <c r="O35">
        <v>787</v>
      </c>
      <c r="P35" s="2">
        <f t="shared" si="0"/>
        <v>787</v>
      </c>
      <c r="Q35">
        <f t="shared" si="1"/>
        <v>7325</v>
      </c>
      <c r="R35" s="2">
        <f t="shared" si="6"/>
        <v>7325</v>
      </c>
      <c r="S35" s="1">
        <f t="shared" si="2"/>
        <v>42558</v>
      </c>
      <c r="T35" s="1">
        <v>43338</v>
      </c>
      <c r="U35" s="4">
        <f t="shared" si="3"/>
        <v>25</v>
      </c>
      <c r="V35" s="4">
        <f t="shared" si="4"/>
        <v>2.834472472822902E-2</v>
      </c>
      <c r="W35" s="4" t="s">
        <v>572</v>
      </c>
      <c r="X35" s="4">
        <f t="shared" si="5"/>
        <v>48</v>
      </c>
      <c r="Y35" s="3" t="s">
        <v>574</v>
      </c>
      <c r="AN35">
        <v>1</v>
      </c>
    </row>
    <row r="36" spans="1:40" x14ac:dyDescent="0.25">
      <c r="A36" t="s">
        <v>80</v>
      </c>
      <c r="B36" t="s">
        <v>137</v>
      </c>
      <c r="C36">
        <v>498972657</v>
      </c>
      <c r="D36" s="1">
        <v>25719</v>
      </c>
      <c r="E36" t="s">
        <v>187</v>
      </c>
      <c r="F36" t="s">
        <v>456</v>
      </c>
      <c r="G36" t="s">
        <v>188</v>
      </c>
      <c r="H36" t="s">
        <v>19</v>
      </c>
      <c r="I36">
        <v>95005</v>
      </c>
      <c r="J36">
        <v>831</v>
      </c>
      <c r="K36">
        <v>2345657</v>
      </c>
      <c r="L36">
        <v>8312345657</v>
      </c>
      <c r="M36" s="1">
        <v>42556</v>
      </c>
      <c r="N36" s="2">
        <v>32000</v>
      </c>
      <c r="O36">
        <v>464</v>
      </c>
      <c r="P36" s="2">
        <f t="shared" si="0"/>
        <v>464</v>
      </c>
      <c r="Q36">
        <f t="shared" si="1"/>
        <v>20864</v>
      </c>
      <c r="R36" s="2">
        <f t="shared" si="6"/>
        <v>20864</v>
      </c>
      <c r="S36" s="1">
        <f t="shared" si="2"/>
        <v>42586</v>
      </c>
      <c r="T36" s="1">
        <v>43338</v>
      </c>
      <c r="U36" s="4">
        <f t="shared" si="3"/>
        <v>24</v>
      </c>
      <c r="V36" s="4">
        <f t="shared" si="4"/>
        <v>1.4295634824951664E-2</v>
      </c>
      <c r="W36" s="4" t="s">
        <v>572</v>
      </c>
      <c r="X36" s="4">
        <f t="shared" si="5"/>
        <v>48</v>
      </c>
      <c r="Y36" s="3" t="s">
        <v>574</v>
      </c>
      <c r="AN36">
        <v>1</v>
      </c>
    </row>
    <row r="37" spans="1:40" x14ac:dyDescent="0.25">
      <c r="A37" t="s">
        <v>86</v>
      </c>
      <c r="B37" t="s">
        <v>142</v>
      </c>
      <c r="C37">
        <v>572434072</v>
      </c>
      <c r="D37" s="1">
        <v>28977</v>
      </c>
      <c r="E37" t="s">
        <v>191</v>
      </c>
      <c r="F37" t="s">
        <v>457</v>
      </c>
      <c r="G37" t="s">
        <v>192</v>
      </c>
      <c r="H37" t="s">
        <v>19</v>
      </c>
      <c r="I37">
        <v>94510</v>
      </c>
      <c r="J37">
        <v>707</v>
      </c>
      <c r="K37">
        <v>7292009</v>
      </c>
      <c r="L37">
        <v>7077292009</v>
      </c>
      <c r="M37" s="1">
        <v>42827</v>
      </c>
      <c r="N37" s="2">
        <v>55000</v>
      </c>
      <c r="O37">
        <v>145</v>
      </c>
      <c r="P37" s="2">
        <f t="shared" si="0"/>
        <v>145</v>
      </c>
      <c r="Q37">
        <f t="shared" si="1"/>
        <v>52825</v>
      </c>
      <c r="R37" s="2">
        <f t="shared" si="6"/>
        <v>52825</v>
      </c>
      <c r="S37" s="1">
        <f t="shared" si="2"/>
        <v>42857</v>
      </c>
      <c r="T37" s="1">
        <v>43338</v>
      </c>
      <c r="U37" s="4">
        <f t="shared" si="3"/>
        <v>15</v>
      </c>
      <c r="V37" s="4">
        <f t="shared" si="4"/>
        <v>2.6294496310016457E-3</v>
      </c>
      <c r="W37" s="4" t="s">
        <v>572</v>
      </c>
      <c r="X37" s="4">
        <f t="shared" si="5"/>
        <v>60</v>
      </c>
      <c r="Y37" s="3" t="s">
        <v>574</v>
      </c>
      <c r="AN37">
        <v>1</v>
      </c>
    </row>
    <row r="38" spans="1:40" x14ac:dyDescent="0.25">
      <c r="A38" t="s">
        <v>91</v>
      </c>
      <c r="B38" t="s">
        <v>147</v>
      </c>
      <c r="C38">
        <v>113028090</v>
      </c>
      <c r="D38" s="1">
        <v>25358</v>
      </c>
      <c r="E38" t="s">
        <v>195</v>
      </c>
      <c r="F38" t="s">
        <v>458</v>
      </c>
      <c r="G38" t="s">
        <v>196</v>
      </c>
      <c r="H38" t="s">
        <v>19</v>
      </c>
      <c r="I38">
        <v>93512</v>
      </c>
      <c r="J38">
        <v>760</v>
      </c>
      <c r="K38">
        <v>5719900</v>
      </c>
      <c r="L38">
        <v>7605719900</v>
      </c>
      <c r="M38" s="1">
        <v>42864</v>
      </c>
      <c r="N38" s="2">
        <v>45000</v>
      </c>
      <c r="O38">
        <v>145</v>
      </c>
      <c r="P38" s="2">
        <f t="shared" si="0"/>
        <v>145</v>
      </c>
      <c r="Q38">
        <f t="shared" si="1"/>
        <v>42970</v>
      </c>
      <c r="R38" s="2">
        <f t="shared" si="6"/>
        <v>42970</v>
      </c>
      <c r="S38" s="1">
        <f t="shared" si="2"/>
        <v>42894</v>
      </c>
      <c r="T38" s="1">
        <v>43338</v>
      </c>
      <c r="U38" s="4">
        <f t="shared" si="3"/>
        <v>14</v>
      </c>
      <c r="V38" s="4">
        <f t="shared" si="4"/>
        <v>3.2119058828221636E-3</v>
      </c>
      <c r="W38" s="4" t="s">
        <v>572</v>
      </c>
      <c r="X38" s="4">
        <f t="shared" si="5"/>
        <v>60</v>
      </c>
      <c r="Y38" s="3" t="s">
        <v>574</v>
      </c>
      <c r="AN38">
        <v>1</v>
      </c>
    </row>
    <row r="39" spans="1:40" x14ac:dyDescent="0.25">
      <c r="A39" t="s">
        <v>96</v>
      </c>
      <c r="B39" t="s">
        <v>151</v>
      </c>
      <c r="C39">
        <v>759224593</v>
      </c>
      <c r="D39" s="1">
        <v>29245</v>
      </c>
      <c r="E39" t="s">
        <v>199</v>
      </c>
      <c r="F39" t="s">
        <v>459</v>
      </c>
      <c r="G39" t="s">
        <v>200</v>
      </c>
      <c r="H39" t="s">
        <v>19</v>
      </c>
      <c r="I39">
        <v>94702</v>
      </c>
      <c r="J39">
        <v>510</v>
      </c>
      <c r="K39">
        <v>1704100</v>
      </c>
      <c r="L39">
        <v>5101704100</v>
      </c>
      <c r="M39" s="1">
        <v>42979</v>
      </c>
      <c r="N39" s="2">
        <v>14000</v>
      </c>
      <c r="O39">
        <v>658</v>
      </c>
      <c r="P39" s="2">
        <f t="shared" si="0"/>
        <v>658</v>
      </c>
      <c r="Q39">
        <f t="shared" si="1"/>
        <v>7420</v>
      </c>
      <c r="R39" s="2">
        <f t="shared" si="6"/>
        <v>7420</v>
      </c>
      <c r="S39" s="1">
        <f t="shared" si="2"/>
        <v>43009</v>
      </c>
      <c r="T39" s="1">
        <v>43338</v>
      </c>
      <c r="U39" s="4">
        <f t="shared" si="3"/>
        <v>10</v>
      </c>
      <c r="V39" s="4">
        <f t="shared" si="4"/>
        <v>4.4977063737548506E-2</v>
      </c>
      <c r="W39" s="4" t="s">
        <v>572</v>
      </c>
      <c r="X39" s="4">
        <f t="shared" si="5"/>
        <v>48</v>
      </c>
      <c r="Y39" s="3" t="s">
        <v>574</v>
      </c>
      <c r="AN39">
        <v>1</v>
      </c>
    </row>
    <row r="40" spans="1:40" x14ac:dyDescent="0.25">
      <c r="A40" t="s">
        <v>101</v>
      </c>
      <c r="B40" t="s">
        <v>155</v>
      </c>
      <c r="C40">
        <v>150164992</v>
      </c>
      <c r="D40" s="1">
        <v>32931</v>
      </c>
      <c r="E40" t="s">
        <v>203</v>
      </c>
      <c r="F40" t="s">
        <v>460</v>
      </c>
      <c r="G40" t="s">
        <v>204</v>
      </c>
      <c r="H40" t="s">
        <v>19</v>
      </c>
      <c r="I40">
        <v>95916</v>
      </c>
      <c r="J40">
        <v>530</v>
      </c>
      <c r="K40">
        <v>2169400</v>
      </c>
      <c r="L40">
        <v>5302169400</v>
      </c>
      <c r="M40" s="1">
        <v>42037</v>
      </c>
      <c r="N40" s="2">
        <v>17400</v>
      </c>
      <c r="O40">
        <v>346</v>
      </c>
      <c r="P40" s="2">
        <f t="shared" si="0"/>
        <v>346</v>
      </c>
      <c r="Q40">
        <f t="shared" si="1"/>
        <v>3214</v>
      </c>
      <c r="R40" s="2">
        <f t="shared" si="6"/>
        <v>3214</v>
      </c>
      <c r="S40" s="1">
        <f t="shared" si="2"/>
        <v>42067</v>
      </c>
      <c r="T40" s="1">
        <v>43338</v>
      </c>
      <c r="U40" s="4">
        <f t="shared" si="3"/>
        <v>41</v>
      </c>
      <c r="V40" s="4">
        <f t="shared" si="4"/>
        <v>1.9504626996973307E-2</v>
      </c>
      <c r="W40" s="4" t="s">
        <v>572</v>
      </c>
      <c r="X40" s="4">
        <f t="shared" si="5"/>
        <v>60</v>
      </c>
      <c r="Y40" s="3" t="s">
        <v>574</v>
      </c>
      <c r="AN40">
        <v>1</v>
      </c>
    </row>
    <row r="41" spans="1:40" x14ac:dyDescent="0.25">
      <c r="A41" t="s">
        <v>106</v>
      </c>
      <c r="B41" t="s">
        <v>32</v>
      </c>
      <c r="C41">
        <v>762970358</v>
      </c>
      <c r="D41" s="1">
        <v>25719</v>
      </c>
      <c r="E41" t="s">
        <v>207</v>
      </c>
      <c r="F41" t="s">
        <v>461</v>
      </c>
      <c r="G41" t="s">
        <v>208</v>
      </c>
      <c r="H41" t="s">
        <v>19</v>
      </c>
      <c r="I41">
        <v>94511</v>
      </c>
      <c r="J41">
        <v>925</v>
      </c>
      <c r="K41">
        <v>6284686</v>
      </c>
      <c r="L41">
        <v>9256284686</v>
      </c>
      <c r="M41" s="1">
        <v>42430</v>
      </c>
      <c r="N41" s="2">
        <v>26000</v>
      </c>
      <c r="O41">
        <v>207</v>
      </c>
      <c r="P41" s="2">
        <f t="shared" si="0"/>
        <v>207</v>
      </c>
      <c r="Q41">
        <f t="shared" si="1"/>
        <v>20204</v>
      </c>
      <c r="R41" s="2">
        <f t="shared" si="6"/>
        <v>20204</v>
      </c>
      <c r="S41" s="1">
        <f t="shared" si="2"/>
        <v>42460</v>
      </c>
      <c r="T41" s="1">
        <v>43338</v>
      </c>
      <c r="U41" s="4">
        <f t="shared" si="3"/>
        <v>28</v>
      </c>
      <c r="V41" s="4">
        <f t="shared" si="4"/>
        <v>7.899142016934757E-3</v>
      </c>
      <c r="W41" s="4" t="s">
        <v>572</v>
      </c>
      <c r="X41" s="4">
        <f t="shared" si="5"/>
        <v>60</v>
      </c>
      <c r="Y41" s="3" t="s">
        <v>574</v>
      </c>
      <c r="AN41">
        <v>1</v>
      </c>
    </row>
    <row r="42" spans="1:40" x14ac:dyDescent="0.25">
      <c r="A42" t="s">
        <v>111</v>
      </c>
      <c r="B42" t="s">
        <v>162</v>
      </c>
      <c r="C42">
        <v>823532399</v>
      </c>
      <c r="D42" s="1">
        <v>28977</v>
      </c>
      <c r="E42" t="s">
        <v>210</v>
      </c>
      <c r="F42" t="s">
        <v>462</v>
      </c>
      <c r="G42" t="s">
        <v>211</v>
      </c>
      <c r="H42" t="s">
        <v>19</v>
      </c>
      <c r="I42">
        <v>90209</v>
      </c>
      <c r="J42">
        <v>213</v>
      </c>
      <c r="K42">
        <v>3253201</v>
      </c>
      <c r="L42">
        <v>2133253201</v>
      </c>
      <c r="M42" s="1">
        <v>42185</v>
      </c>
      <c r="N42" s="2">
        <v>15000</v>
      </c>
      <c r="O42">
        <v>780</v>
      </c>
      <c r="P42" s="2">
        <f t="shared" si="0"/>
        <v>364.58333333333331</v>
      </c>
      <c r="Q42">
        <f t="shared" si="1"/>
        <v>-13080</v>
      </c>
      <c r="R42" s="2">
        <f t="shared" si="6"/>
        <v>4375</v>
      </c>
      <c r="S42" s="1">
        <f t="shared" si="2"/>
        <v>42215</v>
      </c>
      <c r="T42" s="1">
        <v>43338</v>
      </c>
      <c r="U42" s="4">
        <f t="shared" si="3"/>
        <v>36</v>
      </c>
      <c r="V42" s="4">
        <f t="shared" si="4"/>
        <v>4.9545266561363488E-2</v>
      </c>
      <c r="W42" s="4" t="s">
        <v>572</v>
      </c>
      <c r="X42" s="4">
        <f t="shared" si="5"/>
        <v>48</v>
      </c>
      <c r="Y42" s="3" t="s">
        <v>574</v>
      </c>
      <c r="AN42">
        <v>1</v>
      </c>
    </row>
    <row r="43" spans="1:40" x14ac:dyDescent="0.25">
      <c r="A43" t="s">
        <v>116</v>
      </c>
      <c r="B43" t="s">
        <v>166</v>
      </c>
      <c r="C43">
        <v>283541970</v>
      </c>
      <c r="D43" s="1">
        <v>29245</v>
      </c>
      <c r="E43" t="s">
        <v>213</v>
      </c>
      <c r="F43" t="s">
        <v>463</v>
      </c>
      <c r="G43" t="s">
        <v>214</v>
      </c>
      <c r="H43" t="s">
        <v>19</v>
      </c>
      <c r="I43">
        <v>96009</v>
      </c>
      <c r="J43">
        <v>530</v>
      </c>
      <c r="K43">
        <v>1110098</v>
      </c>
      <c r="L43">
        <v>5301110098</v>
      </c>
      <c r="M43" s="1">
        <v>42144</v>
      </c>
      <c r="N43" s="2">
        <v>12000</v>
      </c>
      <c r="O43">
        <v>427</v>
      </c>
      <c r="P43" s="2">
        <f t="shared" si="0"/>
        <v>302.08333333333331</v>
      </c>
      <c r="Q43">
        <f t="shared" si="1"/>
        <v>-4226</v>
      </c>
      <c r="R43" s="2">
        <f t="shared" si="6"/>
        <v>3020.8333333333339</v>
      </c>
      <c r="S43" s="1">
        <f t="shared" si="2"/>
        <v>42174</v>
      </c>
      <c r="T43" s="1">
        <v>43338</v>
      </c>
      <c r="U43" s="4">
        <f t="shared" si="3"/>
        <v>38</v>
      </c>
      <c r="V43" s="4">
        <f t="shared" si="4"/>
        <v>3.4399975049899667E-2</v>
      </c>
      <c r="W43" s="4" t="s">
        <v>572</v>
      </c>
      <c r="X43" s="4">
        <f t="shared" si="5"/>
        <v>48</v>
      </c>
      <c r="Y43" s="3" t="s">
        <v>574</v>
      </c>
      <c r="AN43">
        <v>1</v>
      </c>
    </row>
    <row r="44" spans="1:40" x14ac:dyDescent="0.25">
      <c r="A44" t="s">
        <v>121</v>
      </c>
      <c r="B44" t="s">
        <v>170</v>
      </c>
      <c r="C44">
        <v>475880265</v>
      </c>
      <c r="D44" s="1">
        <v>32931</v>
      </c>
      <c r="E44" t="s">
        <v>216</v>
      </c>
      <c r="F44" t="s">
        <v>464</v>
      </c>
      <c r="G44" t="s">
        <v>217</v>
      </c>
      <c r="H44" t="s">
        <v>19</v>
      </c>
      <c r="I44">
        <v>96010</v>
      </c>
      <c r="J44">
        <v>530</v>
      </c>
      <c r="K44">
        <v>7018422</v>
      </c>
      <c r="L44">
        <v>5307018422</v>
      </c>
      <c r="M44" s="1">
        <v>42125</v>
      </c>
      <c r="N44" s="2">
        <v>18000</v>
      </c>
      <c r="O44">
        <v>998</v>
      </c>
      <c r="P44" s="2">
        <f t="shared" si="0"/>
        <v>427.08333333333331</v>
      </c>
      <c r="Q44">
        <f t="shared" si="1"/>
        <v>-19924</v>
      </c>
      <c r="R44" s="2">
        <f t="shared" si="6"/>
        <v>4270.8333333333339</v>
      </c>
      <c r="S44" s="1">
        <f t="shared" si="2"/>
        <v>42155</v>
      </c>
      <c r="T44" s="1">
        <v>43338</v>
      </c>
      <c r="U44" s="4">
        <f t="shared" si="3"/>
        <v>38</v>
      </c>
      <c r="V44" s="4">
        <f t="shared" si="4"/>
        <v>5.2670285472671718E-2</v>
      </c>
      <c r="W44" s="4" t="s">
        <v>572</v>
      </c>
      <c r="X44" s="4">
        <f t="shared" si="5"/>
        <v>48</v>
      </c>
      <c r="Y44" s="3" t="s">
        <v>574</v>
      </c>
      <c r="AN44">
        <v>1</v>
      </c>
    </row>
    <row r="45" spans="1:40" x14ac:dyDescent="0.25">
      <c r="A45" t="s">
        <v>126</v>
      </c>
      <c r="B45" t="s">
        <v>174</v>
      </c>
      <c r="C45">
        <v>372051235</v>
      </c>
      <c r="D45" s="1">
        <v>25719</v>
      </c>
      <c r="E45" t="s">
        <v>219</v>
      </c>
      <c r="F45" t="s">
        <v>465</v>
      </c>
      <c r="G45" t="s">
        <v>220</v>
      </c>
      <c r="H45" t="s">
        <v>19</v>
      </c>
      <c r="I45">
        <v>92314</v>
      </c>
      <c r="J45">
        <v>909</v>
      </c>
      <c r="K45">
        <v>2841004</v>
      </c>
      <c r="L45">
        <v>9092841004</v>
      </c>
      <c r="M45" s="1">
        <v>42528</v>
      </c>
      <c r="N45" s="2">
        <v>27000</v>
      </c>
      <c r="O45">
        <v>813</v>
      </c>
      <c r="P45" s="2">
        <f t="shared" si="0"/>
        <v>813</v>
      </c>
      <c r="Q45">
        <f t="shared" si="1"/>
        <v>6675</v>
      </c>
      <c r="R45" s="2">
        <f t="shared" si="6"/>
        <v>6675</v>
      </c>
      <c r="S45" s="1">
        <f t="shared" si="2"/>
        <v>42558</v>
      </c>
      <c r="T45" s="1">
        <v>43338</v>
      </c>
      <c r="U45" s="4">
        <f t="shared" si="3"/>
        <v>25</v>
      </c>
      <c r="V45" s="4">
        <f t="shared" si="4"/>
        <v>2.9255241930687959E-2</v>
      </c>
      <c r="W45" s="4" t="s">
        <v>572</v>
      </c>
      <c r="X45" s="4">
        <f t="shared" si="5"/>
        <v>48</v>
      </c>
      <c r="Y45" s="3" t="s">
        <v>574</v>
      </c>
      <c r="AN45">
        <v>1</v>
      </c>
    </row>
    <row r="46" spans="1:40" x14ac:dyDescent="0.25">
      <c r="A46" t="s">
        <v>131</v>
      </c>
      <c r="B46" t="s">
        <v>178</v>
      </c>
      <c r="C46">
        <v>199493754</v>
      </c>
      <c r="D46" s="1">
        <v>28977</v>
      </c>
      <c r="E46" t="s">
        <v>222</v>
      </c>
      <c r="F46" t="s">
        <v>466</v>
      </c>
      <c r="G46" t="s">
        <v>223</v>
      </c>
      <c r="H46" t="s">
        <v>19</v>
      </c>
      <c r="I46">
        <v>92333</v>
      </c>
      <c r="J46">
        <v>909</v>
      </c>
      <c r="K46">
        <v>7459010</v>
      </c>
      <c r="L46">
        <v>9097459010</v>
      </c>
      <c r="M46" s="1">
        <v>42556</v>
      </c>
      <c r="N46" s="2">
        <v>32000</v>
      </c>
      <c r="O46">
        <v>813</v>
      </c>
      <c r="P46" s="2">
        <f t="shared" si="0"/>
        <v>813</v>
      </c>
      <c r="Q46">
        <f t="shared" si="1"/>
        <v>12488</v>
      </c>
      <c r="R46" s="2">
        <f t="shared" si="6"/>
        <v>12488</v>
      </c>
      <c r="S46" s="1">
        <f t="shared" si="2"/>
        <v>42586</v>
      </c>
      <c r="T46" s="1">
        <v>43338</v>
      </c>
      <c r="U46" s="4">
        <f t="shared" si="3"/>
        <v>24</v>
      </c>
      <c r="V46" s="4">
        <f t="shared" si="4"/>
        <v>2.4791625314276589E-2</v>
      </c>
      <c r="W46" s="4" t="s">
        <v>572</v>
      </c>
      <c r="X46" s="4">
        <f t="shared" si="5"/>
        <v>48</v>
      </c>
      <c r="Y46" s="3" t="s">
        <v>574</v>
      </c>
      <c r="AN46">
        <v>1</v>
      </c>
    </row>
    <row r="47" spans="1:40" x14ac:dyDescent="0.25">
      <c r="A47" t="s">
        <v>136</v>
      </c>
      <c r="B47" t="s">
        <v>182</v>
      </c>
      <c r="C47">
        <v>453143181</v>
      </c>
      <c r="D47" s="1">
        <v>25358</v>
      </c>
      <c r="E47" t="s">
        <v>225</v>
      </c>
      <c r="F47" t="s">
        <v>467</v>
      </c>
      <c r="G47" t="s">
        <v>226</v>
      </c>
      <c r="H47" t="s">
        <v>19</v>
      </c>
      <c r="I47">
        <v>96011</v>
      </c>
      <c r="J47">
        <v>530</v>
      </c>
      <c r="K47">
        <v>4272094</v>
      </c>
      <c r="L47">
        <v>5304272094</v>
      </c>
      <c r="M47" s="1">
        <v>42827</v>
      </c>
      <c r="N47" s="2">
        <v>55000</v>
      </c>
      <c r="O47">
        <v>503</v>
      </c>
      <c r="P47" s="2">
        <f t="shared" si="0"/>
        <v>503</v>
      </c>
      <c r="Q47">
        <f t="shared" si="1"/>
        <v>47455</v>
      </c>
      <c r="R47" s="2">
        <f t="shared" si="6"/>
        <v>47455</v>
      </c>
      <c r="S47" s="1">
        <f t="shared" si="2"/>
        <v>42857</v>
      </c>
      <c r="T47" s="1">
        <v>43338</v>
      </c>
      <c r="U47" s="4">
        <f t="shared" si="3"/>
        <v>15</v>
      </c>
      <c r="V47" s="4">
        <f t="shared" si="4"/>
        <v>9.0633109402548095E-3</v>
      </c>
      <c r="W47" s="4" t="s">
        <v>572</v>
      </c>
      <c r="X47" s="4">
        <f t="shared" si="5"/>
        <v>48</v>
      </c>
      <c r="Y47" s="3" t="s">
        <v>574</v>
      </c>
      <c r="AN47">
        <v>1</v>
      </c>
    </row>
    <row r="48" spans="1:40" x14ac:dyDescent="0.25">
      <c r="A48" t="s">
        <v>141</v>
      </c>
      <c r="B48" t="s">
        <v>186</v>
      </c>
      <c r="C48">
        <v>303606179</v>
      </c>
      <c r="D48" s="1">
        <v>29245</v>
      </c>
      <c r="E48" t="s">
        <v>228</v>
      </c>
      <c r="F48" t="s">
        <v>468</v>
      </c>
      <c r="G48" t="s">
        <v>229</v>
      </c>
      <c r="H48" t="s">
        <v>19</v>
      </c>
      <c r="I48">
        <v>93605</v>
      </c>
      <c r="J48">
        <v>559</v>
      </c>
      <c r="K48">
        <v>5465460</v>
      </c>
      <c r="L48">
        <v>5595465460</v>
      </c>
      <c r="M48" s="1">
        <v>42864</v>
      </c>
      <c r="N48" s="2">
        <v>45000</v>
      </c>
      <c r="O48">
        <v>312</v>
      </c>
      <c r="P48" s="2">
        <f t="shared" si="0"/>
        <v>312</v>
      </c>
      <c r="Q48">
        <f t="shared" si="1"/>
        <v>40632</v>
      </c>
      <c r="R48" s="2">
        <f t="shared" si="6"/>
        <v>40632</v>
      </c>
      <c r="S48" s="1">
        <f t="shared" si="2"/>
        <v>42894</v>
      </c>
      <c r="T48" s="1">
        <v>43338</v>
      </c>
      <c r="U48" s="4">
        <f t="shared" si="3"/>
        <v>14</v>
      </c>
      <c r="V48" s="4">
        <f t="shared" si="4"/>
        <v>6.8859174738763462E-3</v>
      </c>
      <c r="W48" s="4" t="s">
        <v>572</v>
      </c>
      <c r="X48" s="4">
        <f t="shared" si="5"/>
        <v>60</v>
      </c>
      <c r="Y48" s="3" t="s">
        <v>574</v>
      </c>
      <c r="AN48">
        <v>1</v>
      </c>
    </row>
    <row r="49" spans="1:40" x14ac:dyDescent="0.25">
      <c r="A49" t="s">
        <v>146</v>
      </c>
      <c r="B49" t="s">
        <v>190</v>
      </c>
      <c r="C49">
        <v>923652552</v>
      </c>
      <c r="D49" s="1">
        <v>32931</v>
      </c>
      <c r="E49" t="s">
        <v>231</v>
      </c>
      <c r="F49" t="s">
        <v>469</v>
      </c>
      <c r="G49" t="s">
        <v>232</v>
      </c>
      <c r="H49" t="s">
        <v>19</v>
      </c>
      <c r="I49">
        <v>95305</v>
      </c>
      <c r="J49">
        <v>209</v>
      </c>
      <c r="K49">
        <v>3123852</v>
      </c>
      <c r="L49">
        <v>2093123852</v>
      </c>
      <c r="M49" s="1">
        <v>42979</v>
      </c>
      <c r="N49" s="2">
        <v>14000</v>
      </c>
      <c r="O49">
        <v>196</v>
      </c>
      <c r="P49" s="2">
        <f t="shared" si="0"/>
        <v>196</v>
      </c>
      <c r="Q49">
        <f t="shared" si="1"/>
        <v>12040</v>
      </c>
      <c r="R49" s="2">
        <f t="shared" si="6"/>
        <v>12040</v>
      </c>
      <c r="S49" s="1">
        <f t="shared" si="2"/>
        <v>43009</v>
      </c>
      <c r="T49" s="1">
        <v>43338</v>
      </c>
      <c r="U49" s="4">
        <f t="shared" si="3"/>
        <v>10</v>
      </c>
      <c r="V49" s="4">
        <f t="shared" si="4"/>
        <v>1.3809303146605223E-2</v>
      </c>
      <c r="W49" s="4" t="s">
        <v>572</v>
      </c>
      <c r="X49" s="4">
        <f t="shared" si="5"/>
        <v>60</v>
      </c>
      <c r="Y49" s="3" t="s">
        <v>574</v>
      </c>
      <c r="AN49">
        <v>1</v>
      </c>
    </row>
    <row r="50" spans="1:40" x14ac:dyDescent="0.25">
      <c r="A50" t="s">
        <v>150</v>
      </c>
      <c r="B50" t="s">
        <v>194</v>
      </c>
      <c r="C50">
        <v>371726466</v>
      </c>
      <c r="D50" s="1">
        <v>29245</v>
      </c>
      <c r="E50" t="s">
        <v>234</v>
      </c>
      <c r="F50" t="s">
        <v>470</v>
      </c>
      <c r="G50" t="s">
        <v>235</v>
      </c>
      <c r="H50" t="s">
        <v>19</v>
      </c>
      <c r="I50">
        <v>93513</v>
      </c>
      <c r="J50">
        <v>760</v>
      </c>
      <c r="K50">
        <v>8241414</v>
      </c>
      <c r="L50">
        <v>7608241414</v>
      </c>
      <c r="M50" s="1">
        <v>42037</v>
      </c>
      <c r="N50" s="2">
        <v>17400</v>
      </c>
      <c r="O50">
        <v>941</v>
      </c>
      <c r="P50" s="2">
        <f t="shared" si="0"/>
        <v>414.58333333333331</v>
      </c>
      <c r="Q50">
        <f t="shared" si="1"/>
        <v>-21181</v>
      </c>
      <c r="R50" s="2">
        <f t="shared" si="6"/>
        <v>2902.0833333333358</v>
      </c>
      <c r="S50" s="1">
        <f t="shared" si="2"/>
        <v>42067</v>
      </c>
      <c r="T50" s="1">
        <v>43338</v>
      </c>
      <c r="U50" s="4">
        <f t="shared" si="3"/>
        <v>41</v>
      </c>
      <c r="V50" s="4">
        <f t="shared" si="4"/>
        <v>5.1434909821744035E-2</v>
      </c>
      <c r="W50" s="4" t="s">
        <v>572</v>
      </c>
      <c r="X50" s="4">
        <f t="shared" si="5"/>
        <v>48</v>
      </c>
      <c r="Y50" s="3" t="s">
        <v>574</v>
      </c>
      <c r="AN50">
        <v>1</v>
      </c>
    </row>
    <row r="51" spans="1:40" x14ac:dyDescent="0.25">
      <c r="A51" t="s">
        <v>154</v>
      </c>
      <c r="B51" t="s">
        <v>198</v>
      </c>
      <c r="C51">
        <v>355647596</v>
      </c>
      <c r="D51" s="1">
        <v>32931</v>
      </c>
      <c r="E51" t="s">
        <v>237</v>
      </c>
      <c r="F51" t="s">
        <v>471</v>
      </c>
      <c r="G51" t="s">
        <v>238</v>
      </c>
      <c r="H51" t="s">
        <v>19</v>
      </c>
      <c r="I51">
        <v>93920</v>
      </c>
      <c r="J51">
        <v>831</v>
      </c>
      <c r="K51">
        <v>6786592</v>
      </c>
      <c r="L51">
        <v>8316786592</v>
      </c>
      <c r="M51" s="1">
        <v>42430</v>
      </c>
      <c r="N51" s="2">
        <v>26000</v>
      </c>
      <c r="O51">
        <v>638</v>
      </c>
      <c r="P51" s="2">
        <f t="shared" si="0"/>
        <v>638</v>
      </c>
      <c r="Q51">
        <f t="shared" si="1"/>
        <v>8136</v>
      </c>
      <c r="R51" s="2">
        <f t="shared" si="6"/>
        <v>8136</v>
      </c>
      <c r="S51" s="1">
        <f t="shared" si="2"/>
        <v>42460</v>
      </c>
      <c r="T51" s="1">
        <v>43338</v>
      </c>
      <c r="U51" s="4">
        <f t="shared" si="3"/>
        <v>28</v>
      </c>
      <c r="V51" s="4">
        <f t="shared" si="4"/>
        <v>2.396417963297981E-2</v>
      </c>
      <c r="W51" s="4" t="s">
        <v>572</v>
      </c>
      <c r="X51" s="4">
        <f t="shared" si="5"/>
        <v>48</v>
      </c>
      <c r="Y51" s="3" t="s">
        <v>574</v>
      </c>
      <c r="AN51">
        <v>1</v>
      </c>
    </row>
    <row r="52" spans="1:40" x14ac:dyDescent="0.25">
      <c r="A52" t="s">
        <v>158</v>
      </c>
      <c r="B52" t="s">
        <v>202</v>
      </c>
      <c r="C52">
        <v>892233597</v>
      </c>
      <c r="D52" s="1">
        <v>25719</v>
      </c>
      <c r="E52" t="s">
        <v>240</v>
      </c>
      <c r="F52" t="s">
        <v>472</v>
      </c>
      <c r="G52" t="s">
        <v>241</v>
      </c>
      <c r="H52" t="s">
        <v>19</v>
      </c>
      <c r="I52">
        <v>95917</v>
      </c>
      <c r="J52">
        <v>530</v>
      </c>
      <c r="K52">
        <v>3688723</v>
      </c>
      <c r="L52">
        <v>5303688723</v>
      </c>
      <c r="M52" s="1">
        <v>42185</v>
      </c>
      <c r="N52" s="2">
        <v>15000</v>
      </c>
      <c r="O52">
        <v>182</v>
      </c>
      <c r="P52" s="2">
        <f t="shared" si="0"/>
        <v>182</v>
      </c>
      <c r="Q52">
        <f t="shared" si="1"/>
        <v>8448</v>
      </c>
      <c r="R52" s="2">
        <f t="shared" si="6"/>
        <v>8448</v>
      </c>
      <c r="S52" s="1">
        <f t="shared" si="2"/>
        <v>42215</v>
      </c>
      <c r="T52" s="1">
        <v>43338</v>
      </c>
      <c r="U52" s="4">
        <f t="shared" si="3"/>
        <v>36</v>
      </c>
      <c r="V52" s="4">
        <f t="shared" si="4"/>
        <v>1.1989583227367318E-2</v>
      </c>
      <c r="W52" s="4" t="s">
        <v>572</v>
      </c>
      <c r="X52" s="4">
        <f t="shared" si="5"/>
        <v>60</v>
      </c>
      <c r="Y52" s="3" t="s">
        <v>574</v>
      </c>
      <c r="AN52">
        <v>1</v>
      </c>
    </row>
    <row r="53" spans="1:40" x14ac:dyDescent="0.25">
      <c r="A53" t="s">
        <v>161</v>
      </c>
      <c r="B53" t="s">
        <v>206</v>
      </c>
      <c r="C53">
        <v>254913063</v>
      </c>
      <c r="D53" s="1">
        <v>28977</v>
      </c>
      <c r="E53" t="s">
        <v>243</v>
      </c>
      <c r="F53" t="s">
        <v>473</v>
      </c>
      <c r="G53" t="s">
        <v>244</v>
      </c>
      <c r="H53" t="s">
        <v>19</v>
      </c>
      <c r="I53">
        <v>93606</v>
      </c>
      <c r="J53">
        <v>559</v>
      </c>
      <c r="K53">
        <v>3656280</v>
      </c>
      <c r="L53">
        <v>5593656280</v>
      </c>
      <c r="M53" s="1">
        <v>42144</v>
      </c>
      <c r="N53" s="2">
        <v>12000</v>
      </c>
      <c r="O53">
        <v>521</v>
      </c>
      <c r="P53" s="2">
        <f t="shared" si="0"/>
        <v>302.08333333333331</v>
      </c>
      <c r="Q53">
        <f t="shared" si="1"/>
        <v>-7798</v>
      </c>
      <c r="R53" s="2">
        <f t="shared" si="6"/>
        <v>3020.8333333333339</v>
      </c>
      <c r="S53" s="1">
        <f t="shared" si="2"/>
        <v>42174</v>
      </c>
      <c r="T53" s="1">
        <v>43338</v>
      </c>
      <c r="U53" s="4">
        <f t="shared" si="3"/>
        <v>38</v>
      </c>
      <c r="V53" s="4">
        <f t="shared" si="4"/>
        <v>4.1679487027768691E-2</v>
      </c>
      <c r="W53" s="4" t="s">
        <v>572</v>
      </c>
      <c r="X53" s="4">
        <f t="shared" si="5"/>
        <v>48</v>
      </c>
      <c r="Y53" s="3" t="s">
        <v>574</v>
      </c>
      <c r="AN53">
        <v>1</v>
      </c>
    </row>
    <row r="54" spans="1:40" x14ac:dyDescent="0.25">
      <c r="A54" t="s">
        <v>165</v>
      </c>
      <c r="B54" t="s">
        <v>246</v>
      </c>
      <c r="C54">
        <v>169702503</v>
      </c>
      <c r="D54" s="1">
        <v>25358</v>
      </c>
      <c r="E54" t="s">
        <v>247</v>
      </c>
      <c r="F54" t="s">
        <v>474</v>
      </c>
      <c r="G54" t="s">
        <v>248</v>
      </c>
      <c r="H54" t="s">
        <v>19</v>
      </c>
      <c r="I54">
        <v>93428</v>
      </c>
      <c r="J54">
        <v>805</v>
      </c>
      <c r="K54">
        <v>4769926</v>
      </c>
      <c r="L54">
        <v>8054769926</v>
      </c>
      <c r="M54" s="1">
        <v>42125</v>
      </c>
      <c r="N54" s="2">
        <v>18000</v>
      </c>
      <c r="O54">
        <v>627</v>
      </c>
      <c r="P54" s="2">
        <f t="shared" si="0"/>
        <v>427.08333333333331</v>
      </c>
      <c r="Q54">
        <f t="shared" si="1"/>
        <v>-5826</v>
      </c>
      <c r="R54" s="2">
        <f t="shared" si="6"/>
        <v>4270.8333333333339</v>
      </c>
      <c r="S54" s="1">
        <f t="shared" si="2"/>
        <v>42155</v>
      </c>
      <c r="T54" s="1">
        <v>43338</v>
      </c>
      <c r="U54" s="4">
        <f t="shared" si="3"/>
        <v>38</v>
      </c>
      <c r="V54" s="4">
        <f t="shared" si="4"/>
        <v>3.3697792138334903E-2</v>
      </c>
      <c r="W54" s="4" t="s">
        <v>572</v>
      </c>
      <c r="X54" s="4">
        <f t="shared" si="5"/>
        <v>48</v>
      </c>
      <c r="Y54" s="3" t="s">
        <v>574</v>
      </c>
      <c r="AN54">
        <v>1</v>
      </c>
    </row>
    <row r="55" spans="1:40" x14ac:dyDescent="0.25">
      <c r="A55" t="s">
        <v>169</v>
      </c>
      <c r="B55" t="s">
        <v>251</v>
      </c>
      <c r="C55">
        <v>654164082</v>
      </c>
      <c r="D55" s="1">
        <v>29245</v>
      </c>
      <c r="E55" t="s">
        <v>252</v>
      </c>
      <c r="F55" t="s">
        <v>475</v>
      </c>
      <c r="G55" t="s">
        <v>253</v>
      </c>
      <c r="H55" t="s">
        <v>19</v>
      </c>
      <c r="I55">
        <v>95709</v>
      </c>
      <c r="J55">
        <v>530</v>
      </c>
      <c r="K55">
        <v>6070969</v>
      </c>
      <c r="L55">
        <v>5306070969</v>
      </c>
      <c r="M55" s="1">
        <v>42528</v>
      </c>
      <c r="N55" s="2">
        <v>27000</v>
      </c>
      <c r="O55">
        <v>225</v>
      </c>
      <c r="P55" s="2">
        <f t="shared" si="0"/>
        <v>225</v>
      </c>
      <c r="Q55">
        <f t="shared" si="1"/>
        <v>21375</v>
      </c>
      <c r="R55" s="2">
        <f t="shared" si="6"/>
        <v>21375</v>
      </c>
      <c r="S55" s="1">
        <f t="shared" si="2"/>
        <v>42558</v>
      </c>
      <c r="T55" s="1">
        <v>43338</v>
      </c>
      <c r="U55" s="4">
        <f t="shared" si="3"/>
        <v>25</v>
      </c>
      <c r="V55" s="4">
        <f t="shared" si="4"/>
        <v>8.2650227325635761E-3</v>
      </c>
      <c r="W55" s="4" t="s">
        <v>572</v>
      </c>
      <c r="X55" s="4">
        <f t="shared" si="5"/>
        <v>60</v>
      </c>
      <c r="Y55" s="3" t="s">
        <v>574</v>
      </c>
      <c r="AN55">
        <v>1</v>
      </c>
    </row>
    <row r="56" spans="1:40" x14ac:dyDescent="0.25">
      <c r="A56" t="s">
        <v>173</v>
      </c>
      <c r="B56" t="s">
        <v>256</v>
      </c>
      <c r="C56">
        <v>128092043</v>
      </c>
      <c r="D56" s="1">
        <v>32931</v>
      </c>
      <c r="E56" t="s">
        <v>257</v>
      </c>
      <c r="F56" t="s">
        <v>476</v>
      </c>
      <c r="G56" t="s">
        <v>258</v>
      </c>
      <c r="H56" t="s">
        <v>19</v>
      </c>
      <c r="I56">
        <v>95472</v>
      </c>
      <c r="J56">
        <v>707</v>
      </c>
      <c r="K56">
        <v>8692966</v>
      </c>
      <c r="L56">
        <v>7078692966</v>
      </c>
      <c r="M56" s="1">
        <v>42556</v>
      </c>
      <c r="N56" s="2">
        <v>32000</v>
      </c>
      <c r="O56">
        <v>841</v>
      </c>
      <c r="P56" s="2">
        <f t="shared" si="0"/>
        <v>841</v>
      </c>
      <c r="Q56">
        <f t="shared" si="1"/>
        <v>11816</v>
      </c>
      <c r="R56" s="2">
        <f t="shared" si="6"/>
        <v>11816</v>
      </c>
      <c r="S56" s="1">
        <f t="shared" si="2"/>
        <v>42586</v>
      </c>
      <c r="T56" s="1">
        <v>43338</v>
      </c>
      <c r="U56" s="4">
        <f t="shared" si="3"/>
        <v>24</v>
      </c>
      <c r="V56" s="4">
        <f t="shared" si="4"/>
        <v>2.562462841841795E-2</v>
      </c>
      <c r="W56" s="4" t="s">
        <v>572</v>
      </c>
      <c r="X56" s="4">
        <f t="shared" si="5"/>
        <v>48</v>
      </c>
      <c r="Y56" s="3" t="s">
        <v>574</v>
      </c>
      <c r="AN56">
        <v>1</v>
      </c>
    </row>
    <row r="57" spans="1:40" x14ac:dyDescent="0.25">
      <c r="A57" t="s">
        <v>177</v>
      </c>
      <c r="B57" t="s">
        <v>260</v>
      </c>
      <c r="C57">
        <v>517344798</v>
      </c>
      <c r="D57" s="1">
        <v>25719</v>
      </c>
      <c r="E57" t="s">
        <v>261</v>
      </c>
      <c r="F57" t="s">
        <v>477</v>
      </c>
      <c r="G57" t="s">
        <v>262</v>
      </c>
      <c r="H57" t="s">
        <v>19</v>
      </c>
      <c r="I57">
        <v>93265</v>
      </c>
      <c r="J57">
        <v>559</v>
      </c>
      <c r="K57">
        <v>8720606</v>
      </c>
      <c r="L57">
        <v>5598720606</v>
      </c>
      <c r="M57" s="1">
        <v>42827</v>
      </c>
      <c r="N57" s="2">
        <v>55000</v>
      </c>
      <c r="O57">
        <v>517</v>
      </c>
      <c r="P57" s="2">
        <f t="shared" si="0"/>
        <v>517</v>
      </c>
      <c r="Q57">
        <f t="shared" si="1"/>
        <v>47245</v>
      </c>
      <c r="R57" s="2">
        <f t="shared" si="6"/>
        <v>47245</v>
      </c>
      <c r="S57" s="1">
        <f t="shared" si="2"/>
        <v>42857</v>
      </c>
      <c r="T57" s="1">
        <v>43338</v>
      </c>
      <c r="U57" s="4">
        <f t="shared" si="3"/>
        <v>15</v>
      </c>
      <c r="V57" s="4">
        <f t="shared" si="4"/>
        <v>9.3132631298737945E-3</v>
      </c>
      <c r="W57" s="4" t="s">
        <v>572</v>
      </c>
      <c r="X57" s="4">
        <f t="shared" si="5"/>
        <v>48</v>
      </c>
      <c r="Y57" s="3" t="s">
        <v>574</v>
      </c>
      <c r="AN57">
        <v>1</v>
      </c>
    </row>
    <row r="58" spans="1:40" x14ac:dyDescent="0.25">
      <c r="A58" t="s">
        <v>181</v>
      </c>
      <c r="B58" t="s">
        <v>265</v>
      </c>
      <c r="C58">
        <v>760515280</v>
      </c>
      <c r="D58" s="1">
        <v>28977</v>
      </c>
      <c r="E58" t="s">
        <v>266</v>
      </c>
      <c r="F58" t="s">
        <v>478</v>
      </c>
      <c r="G58" t="s">
        <v>267</v>
      </c>
      <c r="H58" t="s">
        <v>19</v>
      </c>
      <c r="I58">
        <v>92055</v>
      </c>
      <c r="J58">
        <v>760</v>
      </c>
      <c r="K58">
        <v>5508720</v>
      </c>
      <c r="L58">
        <v>7605508720</v>
      </c>
      <c r="M58" s="1">
        <v>42864</v>
      </c>
      <c r="N58" s="2">
        <v>45000</v>
      </c>
      <c r="O58">
        <v>701</v>
      </c>
      <c r="P58" s="2">
        <f t="shared" si="0"/>
        <v>701</v>
      </c>
      <c r="Q58">
        <f t="shared" si="1"/>
        <v>35186</v>
      </c>
      <c r="R58" s="2">
        <f t="shared" si="6"/>
        <v>35186</v>
      </c>
      <c r="S58" s="1">
        <f t="shared" si="2"/>
        <v>42894</v>
      </c>
      <c r="T58" s="1">
        <v>43338</v>
      </c>
      <c r="U58" s="4">
        <f t="shared" si="3"/>
        <v>14</v>
      </c>
      <c r="V58" s="4">
        <f t="shared" si="4"/>
        <v>1.534238888119599E-2</v>
      </c>
      <c r="W58" s="4" t="s">
        <v>572</v>
      </c>
      <c r="X58" s="4">
        <f t="shared" si="5"/>
        <v>48</v>
      </c>
      <c r="Y58" s="3" t="s">
        <v>574</v>
      </c>
      <c r="AN58">
        <v>1</v>
      </c>
    </row>
    <row r="59" spans="1:40" x14ac:dyDescent="0.25">
      <c r="A59" t="s">
        <v>185</v>
      </c>
      <c r="B59" t="s">
        <v>164</v>
      </c>
      <c r="C59">
        <v>499197569</v>
      </c>
      <c r="D59" s="1">
        <v>29245</v>
      </c>
      <c r="E59" t="s">
        <v>269</v>
      </c>
      <c r="F59" t="s">
        <v>479</v>
      </c>
      <c r="G59" t="s">
        <v>182</v>
      </c>
      <c r="H59" t="s">
        <v>19</v>
      </c>
      <c r="I59">
        <v>95032</v>
      </c>
      <c r="J59">
        <v>669</v>
      </c>
      <c r="K59">
        <v>2130253</v>
      </c>
      <c r="L59">
        <v>6692130253</v>
      </c>
      <c r="M59" s="1">
        <v>42979</v>
      </c>
      <c r="N59" s="2">
        <v>14000</v>
      </c>
      <c r="O59">
        <v>548</v>
      </c>
      <c r="P59" s="2">
        <f t="shared" si="0"/>
        <v>548</v>
      </c>
      <c r="Q59">
        <f t="shared" si="1"/>
        <v>8520</v>
      </c>
      <c r="R59" s="2">
        <f t="shared" si="6"/>
        <v>8520</v>
      </c>
      <c r="S59" s="1">
        <f t="shared" si="2"/>
        <v>43009</v>
      </c>
      <c r="T59" s="1">
        <v>43338</v>
      </c>
      <c r="U59" s="4">
        <f t="shared" si="3"/>
        <v>10</v>
      </c>
      <c r="V59" s="4">
        <f t="shared" si="4"/>
        <v>3.772005462215855E-2</v>
      </c>
      <c r="W59" s="4" t="s">
        <v>572</v>
      </c>
      <c r="X59" s="4">
        <f t="shared" si="5"/>
        <v>48</v>
      </c>
      <c r="Y59" s="3" t="s">
        <v>574</v>
      </c>
      <c r="AN59">
        <v>1</v>
      </c>
    </row>
    <row r="60" spans="1:40" x14ac:dyDescent="0.25">
      <c r="A60" t="s">
        <v>189</v>
      </c>
      <c r="B60" t="s">
        <v>272</v>
      </c>
      <c r="C60">
        <v>100786078</v>
      </c>
      <c r="D60" s="1">
        <v>32931</v>
      </c>
      <c r="E60" t="s">
        <v>273</v>
      </c>
      <c r="F60" t="s">
        <v>480</v>
      </c>
      <c r="G60" t="s">
        <v>274</v>
      </c>
      <c r="H60" t="s">
        <v>19</v>
      </c>
      <c r="I60">
        <v>92327</v>
      </c>
      <c r="J60">
        <v>760</v>
      </c>
      <c r="K60">
        <v>7807650</v>
      </c>
      <c r="L60">
        <v>7607807650</v>
      </c>
      <c r="M60" s="1">
        <v>42037</v>
      </c>
      <c r="N60" s="2">
        <v>17400</v>
      </c>
      <c r="O60">
        <v>346</v>
      </c>
      <c r="P60" s="2">
        <f t="shared" si="0"/>
        <v>346</v>
      </c>
      <c r="Q60">
        <f t="shared" si="1"/>
        <v>3214</v>
      </c>
      <c r="R60" s="2">
        <f t="shared" si="6"/>
        <v>3214</v>
      </c>
      <c r="S60" s="1">
        <f t="shared" si="2"/>
        <v>42067</v>
      </c>
      <c r="T60" s="1">
        <v>43338</v>
      </c>
      <c r="U60" s="4">
        <f t="shared" si="3"/>
        <v>41</v>
      </c>
      <c r="V60" s="4">
        <f t="shared" si="4"/>
        <v>1.9504626996973307E-2</v>
      </c>
      <c r="W60" s="4" t="s">
        <v>572</v>
      </c>
      <c r="X60" s="4">
        <f t="shared" si="5"/>
        <v>60</v>
      </c>
      <c r="Y60" s="3" t="s">
        <v>574</v>
      </c>
      <c r="AN60">
        <v>1</v>
      </c>
    </row>
    <row r="61" spans="1:40" x14ac:dyDescent="0.25">
      <c r="A61" t="s">
        <v>193</v>
      </c>
      <c r="B61" t="s">
        <v>277</v>
      </c>
      <c r="C61">
        <v>773349040</v>
      </c>
      <c r="D61" s="1">
        <v>25719</v>
      </c>
      <c r="E61" t="s">
        <v>278</v>
      </c>
      <c r="F61" t="s">
        <v>481</v>
      </c>
      <c r="G61" t="s">
        <v>279</v>
      </c>
      <c r="H61" t="s">
        <v>19</v>
      </c>
      <c r="I61">
        <v>94015</v>
      </c>
      <c r="J61">
        <v>650</v>
      </c>
      <c r="K61">
        <v>4175636</v>
      </c>
      <c r="L61">
        <v>6504175636</v>
      </c>
      <c r="M61" s="1">
        <v>42430</v>
      </c>
      <c r="N61" s="2">
        <v>26000</v>
      </c>
      <c r="O61">
        <v>153</v>
      </c>
      <c r="P61" s="2">
        <f t="shared" si="0"/>
        <v>153</v>
      </c>
      <c r="Q61">
        <f t="shared" si="1"/>
        <v>21716</v>
      </c>
      <c r="R61" s="2">
        <f t="shared" si="6"/>
        <v>21716</v>
      </c>
      <c r="S61" s="1">
        <f t="shared" si="2"/>
        <v>42460</v>
      </c>
      <c r="T61" s="1">
        <v>43338</v>
      </c>
      <c r="U61" s="4">
        <f t="shared" si="3"/>
        <v>28</v>
      </c>
      <c r="V61" s="4">
        <f t="shared" si="4"/>
        <v>5.8503883408763668E-3</v>
      </c>
      <c r="W61" s="4" t="s">
        <v>572</v>
      </c>
      <c r="X61" s="4">
        <f t="shared" si="5"/>
        <v>60</v>
      </c>
      <c r="Y61" s="3" t="s">
        <v>574</v>
      </c>
      <c r="AN61">
        <v>1</v>
      </c>
    </row>
    <row r="62" spans="1:40" x14ac:dyDescent="0.25">
      <c r="A62" t="s">
        <v>197</v>
      </c>
      <c r="B62" t="s">
        <v>282</v>
      </c>
      <c r="C62">
        <v>990878436</v>
      </c>
      <c r="D62" s="1">
        <v>28977</v>
      </c>
      <c r="E62" t="s">
        <v>283</v>
      </c>
      <c r="F62" t="s">
        <v>482</v>
      </c>
      <c r="G62" t="s">
        <v>284</v>
      </c>
      <c r="H62" t="s">
        <v>19</v>
      </c>
      <c r="I62">
        <v>92629</v>
      </c>
      <c r="J62">
        <v>949</v>
      </c>
      <c r="K62">
        <v>3322954</v>
      </c>
      <c r="L62">
        <v>9493322954</v>
      </c>
      <c r="M62" s="1">
        <v>42185</v>
      </c>
      <c r="N62" s="2">
        <v>15000</v>
      </c>
      <c r="O62">
        <v>920</v>
      </c>
      <c r="P62" s="2">
        <f t="shared" si="0"/>
        <v>364.58333333333331</v>
      </c>
      <c r="Q62">
        <f t="shared" si="1"/>
        <v>-18120</v>
      </c>
      <c r="R62" s="2">
        <f t="shared" si="6"/>
        <v>4375</v>
      </c>
      <c r="S62" s="1">
        <f t="shared" si="2"/>
        <v>42215</v>
      </c>
      <c r="T62" s="1">
        <v>43338</v>
      </c>
      <c r="U62" s="4">
        <f t="shared" si="3"/>
        <v>36</v>
      </c>
      <c r="V62" s="4">
        <f t="shared" si="4"/>
        <v>5.7972520231358127E-2</v>
      </c>
      <c r="W62" s="4" t="s">
        <v>572</v>
      </c>
      <c r="X62" s="4">
        <f t="shared" si="5"/>
        <v>48</v>
      </c>
      <c r="Y62" s="3" t="s">
        <v>574</v>
      </c>
      <c r="AN62">
        <v>1</v>
      </c>
    </row>
    <row r="63" spans="1:40" x14ac:dyDescent="0.25">
      <c r="A63" t="s">
        <v>201</v>
      </c>
      <c r="B63" t="s">
        <v>287</v>
      </c>
      <c r="C63">
        <v>850708350</v>
      </c>
      <c r="D63" s="1">
        <v>25358</v>
      </c>
      <c r="E63" t="s">
        <v>288</v>
      </c>
      <c r="F63" t="s">
        <v>483</v>
      </c>
      <c r="G63" t="s">
        <v>289</v>
      </c>
      <c r="H63" t="s">
        <v>19</v>
      </c>
      <c r="I63">
        <v>94526</v>
      </c>
      <c r="J63">
        <v>925</v>
      </c>
      <c r="K63">
        <v>9090202</v>
      </c>
      <c r="L63">
        <v>9259090202</v>
      </c>
      <c r="M63" s="1">
        <v>42144</v>
      </c>
      <c r="N63" s="2">
        <v>12000</v>
      </c>
      <c r="O63">
        <v>821</v>
      </c>
      <c r="P63" s="2">
        <f t="shared" si="0"/>
        <v>302.08333333333331</v>
      </c>
      <c r="Q63">
        <f t="shared" si="1"/>
        <v>-19198</v>
      </c>
      <c r="R63" s="2">
        <f t="shared" si="6"/>
        <v>3020.8333333333339</v>
      </c>
      <c r="S63" s="1">
        <f t="shared" si="2"/>
        <v>42174</v>
      </c>
      <c r="T63" s="1">
        <v>43338</v>
      </c>
      <c r="U63" s="4">
        <f t="shared" si="3"/>
        <v>38</v>
      </c>
      <c r="V63" s="4">
        <f t="shared" si="4"/>
        <v>6.4284207351815503E-2</v>
      </c>
      <c r="W63" s="4" t="s">
        <v>572</v>
      </c>
      <c r="X63" s="4">
        <f t="shared" si="5"/>
        <v>48</v>
      </c>
      <c r="Y63" s="3" t="s">
        <v>574</v>
      </c>
      <c r="AN63">
        <v>1</v>
      </c>
    </row>
    <row r="64" spans="1:40" x14ac:dyDescent="0.25">
      <c r="A64" t="s">
        <v>205</v>
      </c>
      <c r="B64" t="s">
        <v>292</v>
      </c>
      <c r="C64">
        <v>478100868</v>
      </c>
      <c r="D64" s="1">
        <v>29245</v>
      </c>
      <c r="E64" t="s">
        <v>293</v>
      </c>
      <c r="F64" t="s">
        <v>484</v>
      </c>
      <c r="G64" t="s">
        <v>294</v>
      </c>
      <c r="H64" t="s">
        <v>19</v>
      </c>
      <c r="I64">
        <v>95314</v>
      </c>
      <c r="J64">
        <v>209</v>
      </c>
      <c r="K64">
        <v>8942605</v>
      </c>
      <c r="L64">
        <v>2098942605</v>
      </c>
      <c r="M64" s="1">
        <v>42125</v>
      </c>
      <c r="N64" s="2">
        <v>18000</v>
      </c>
      <c r="O64">
        <v>663</v>
      </c>
      <c r="P64" s="2">
        <f t="shared" si="0"/>
        <v>427.08333333333331</v>
      </c>
      <c r="Q64">
        <f t="shared" si="1"/>
        <v>-7194</v>
      </c>
      <c r="R64" s="2">
        <f t="shared" si="6"/>
        <v>4270.8333333333339</v>
      </c>
      <c r="S64" s="1">
        <f t="shared" si="2"/>
        <v>42155</v>
      </c>
      <c r="T64" s="1">
        <v>43338</v>
      </c>
      <c r="U64" s="4">
        <f t="shared" si="3"/>
        <v>38</v>
      </c>
      <c r="V64" s="4">
        <f t="shared" si="4"/>
        <v>3.5568234059240367E-2</v>
      </c>
      <c r="W64" s="4" t="s">
        <v>572</v>
      </c>
      <c r="X64" s="4">
        <f t="shared" si="5"/>
        <v>48</v>
      </c>
      <c r="Y64" s="3" t="s">
        <v>574</v>
      </c>
      <c r="AN64">
        <v>1</v>
      </c>
    </row>
    <row r="65" spans="1:53" x14ac:dyDescent="0.25">
      <c r="A65" t="s">
        <v>209</v>
      </c>
      <c r="B65" t="s">
        <v>297</v>
      </c>
      <c r="C65">
        <v>162386539</v>
      </c>
      <c r="D65" s="1">
        <v>32931</v>
      </c>
      <c r="E65" t="s">
        <v>298</v>
      </c>
      <c r="F65" t="s">
        <v>485</v>
      </c>
      <c r="G65" t="s">
        <v>299</v>
      </c>
      <c r="H65" t="s">
        <v>19</v>
      </c>
      <c r="I65">
        <v>93522</v>
      </c>
      <c r="J65">
        <v>760</v>
      </c>
      <c r="K65">
        <v>6153960</v>
      </c>
      <c r="L65">
        <v>7606153960</v>
      </c>
      <c r="M65" s="1">
        <v>42528</v>
      </c>
      <c r="N65" s="2">
        <v>27000</v>
      </c>
      <c r="O65">
        <v>128</v>
      </c>
      <c r="P65" s="2">
        <f t="shared" si="0"/>
        <v>128</v>
      </c>
      <c r="Q65">
        <f t="shared" si="1"/>
        <v>23800</v>
      </c>
      <c r="R65" s="2">
        <f t="shared" si="6"/>
        <v>23800</v>
      </c>
      <c r="S65" s="1">
        <f t="shared" si="2"/>
        <v>42558</v>
      </c>
      <c r="T65" s="1">
        <v>43338</v>
      </c>
      <c r="U65" s="4">
        <f t="shared" si="3"/>
        <v>25</v>
      </c>
      <c r="V65" s="4">
        <f t="shared" si="4"/>
        <v>4.7184767182005816E-3</v>
      </c>
      <c r="W65" s="4" t="s">
        <v>572</v>
      </c>
      <c r="X65" s="4">
        <f t="shared" si="5"/>
        <v>60</v>
      </c>
      <c r="Y65" s="3" t="s">
        <v>574</v>
      </c>
      <c r="AN65">
        <v>1</v>
      </c>
    </row>
    <row r="66" spans="1:53" x14ac:dyDescent="0.25">
      <c r="A66" t="s">
        <v>212</v>
      </c>
      <c r="B66" t="s">
        <v>302</v>
      </c>
      <c r="C66">
        <v>214734649</v>
      </c>
      <c r="D66" s="1">
        <v>29245</v>
      </c>
      <c r="E66" t="s">
        <v>303</v>
      </c>
      <c r="F66" t="s">
        <v>486</v>
      </c>
      <c r="G66" t="s">
        <v>304</v>
      </c>
      <c r="H66" t="s">
        <v>19</v>
      </c>
      <c r="I66">
        <v>95017</v>
      </c>
      <c r="J66">
        <v>831</v>
      </c>
      <c r="K66">
        <v>4544197</v>
      </c>
      <c r="L66">
        <v>8314544197</v>
      </c>
      <c r="M66" s="1">
        <v>42556</v>
      </c>
      <c r="N66" s="2">
        <v>32000</v>
      </c>
      <c r="O66">
        <v>912</v>
      </c>
      <c r="P66" s="2">
        <f t="shared" si="0"/>
        <v>912</v>
      </c>
      <c r="Q66">
        <f t="shared" si="1"/>
        <v>10112</v>
      </c>
      <c r="R66" s="2">
        <f t="shared" si="6"/>
        <v>10112</v>
      </c>
      <c r="S66" s="1">
        <f t="shared" si="2"/>
        <v>42586</v>
      </c>
      <c r="T66" s="1">
        <v>43338</v>
      </c>
      <c r="U66" s="4">
        <f t="shared" si="3"/>
        <v>24</v>
      </c>
      <c r="V66" s="4">
        <f t="shared" si="4"/>
        <v>2.7730992078350503E-2</v>
      </c>
      <c r="W66" s="4" t="s">
        <v>572</v>
      </c>
      <c r="X66" s="4">
        <f t="shared" si="5"/>
        <v>48</v>
      </c>
      <c r="Y66" s="3" t="s">
        <v>574</v>
      </c>
      <c r="AN66">
        <v>2</v>
      </c>
      <c r="AO66">
        <v>2</v>
      </c>
      <c r="AP66" t="s">
        <v>305</v>
      </c>
      <c r="AQ66" t="s">
        <v>306</v>
      </c>
      <c r="AR66">
        <v>255879150</v>
      </c>
      <c r="AS66" s="1">
        <v>26638</v>
      </c>
      <c r="AT66" t="s">
        <v>307</v>
      </c>
      <c r="AU66" t="s">
        <v>524</v>
      </c>
      <c r="AV66" t="s">
        <v>304</v>
      </c>
      <c r="AW66" t="s">
        <v>19</v>
      </c>
      <c r="AX66">
        <v>95017</v>
      </c>
      <c r="AY66">
        <v>831</v>
      </c>
      <c r="AZ66">
        <v>4422430</v>
      </c>
      <c r="BA66">
        <v>8314422430</v>
      </c>
    </row>
    <row r="67" spans="1:53" x14ac:dyDescent="0.25">
      <c r="A67" t="s">
        <v>215</v>
      </c>
      <c r="B67" t="s">
        <v>308</v>
      </c>
      <c r="C67">
        <v>256195800</v>
      </c>
      <c r="D67" s="1">
        <v>32931</v>
      </c>
      <c r="E67" t="s">
        <v>309</v>
      </c>
      <c r="F67" t="s">
        <v>487</v>
      </c>
      <c r="G67" t="s">
        <v>47</v>
      </c>
      <c r="H67" t="s">
        <v>19</v>
      </c>
      <c r="I67">
        <v>95618</v>
      </c>
      <c r="J67">
        <v>530</v>
      </c>
      <c r="K67">
        <v>1322858</v>
      </c>
      <c r="L67">
        <v>5301322858</v>
      </c>
      <c r="M67" s="1">
        <v>42827</v>
      </c>
      <c r="N67" s="2">
        <v>55000</v>
      </c>
      <c r="O67">
        <v>603</v>
      </c>
      <c r="Q67">
        <f t="shared" ref="Q67:Q101" si="7">N67-(O67*U67)</f>
        <v>45955</v>
      </c>
      <c r="R67" s="2">
        <f t="shared" si="6"/>
        <v>55000</v>
      </c>
      <c r="S67" s="1">
        <f t="shared" ref="S67:S101" si="8">M67+30</f>
        <v>42857</v>
      </c>
      <c r="T67" s="1">
        <v>43338</v>
      </c>
      <c r="U67" s="4">
        <f t="shared" ref="U67:U101" si="9">DATEDIF(S67,T67,"M")</f>
        <v>15</v>
      </c>
      <c r="V67" s="4">
        <f t="shared" ref="V67:V101" si="10">(-1+SQRT((-4*(-O67/N67))+1))/2</f>
        <v>1.0846000633886077E-2</v>
      </c>
      <c r="W67" s="4" t="s">
        <v>572</v>
      </c>
      <c r="X67" s="4">
        <f t="shared" ref="X67:X101" si="11">IF(O67&gt;400,48,60)</f>
        <v>48</v>
      </c>
      <c r="Y67" s="3" t="s">
        <v>574</v>
      </c>
      <c r="AN67">
        <v>2</v>
      </c>
      <c r="AO67">
        <v>2</v>
      </c>
      <c r="AP67" t="s">
        <v>310</v>
      </c>
      <c r="AQ67" t="s">
        <v>311</v>
      </c>
      <c r="AR67">
        <v>317920916</v>
      </c>
      <c r="AS67" s="1">
        <v>27708</v>
      </c>
      <c r="AT67" t="s">
        <v>312</v>
      </c>
      <c r="AU67" t="s">
        <v>525</v>
      </c>
      <c r="AV67" t="s">
        <v>47</v>
      </c>
      <c r="AW67" t="s">
        <v>19</v>
      </c>
      <c r="AX67">
        <v>95618</v>
      </c>
      <c r="AY67">
        <v>530</v>
      </c>
      <c r="AZ67">
        <v>8241280</v>
      </c>
      <c r="BA67">
        <v>5308241280</v>
      </c>
    </row>
    <row r="68" spans="1:53" x14ac:dyDescent="0.25">
      <c r="A68" t="s">
        <v>218</v>
      </c>
      <c r="B68" t="s">
        <v>313</v>
      </c>
      <c r="C68">
        <v>295985244</v>
      </c>
      <c r="D68" s="1">
        <v>25719</v>
      </c>
      <c r="E68" t="s">
        <v>314</v>
      </c>
      <c r="F68" t="s">
        <v>488</v>
      </c>
      <c r="G68" t="s">
        <v>315</v>
      </c>
      <c r="H68" t="s">
        <v>19</v>
      </c>
      <c r="I68">
        <v>96108</v>
      </c>
      <c r="J68">
        <v>530</v>
      </c>
      <c r="K68">
        <v>9611452</v>
      </c>
      <c r="L68">
        <v>5309611452</v>
      </c>
      <c r="M68" s="1">
        <v>42864</v>
      </c>
      <c r="N68" s="2">
        <v>45000</v>
      </c>
      <c r="O68">
        <v>807</v>
      </c>
      <c r="Q68">
        <f t="shared" si="7"/>
        <v>33702</v>
      </c>
      <c r="R68" s="2">
        <f t="shared" si="6"/>
        <v>45000</v>
      </c>
      <c r="S68" s="1">
        <f t="shared" si="8"/>
        <v>42894</v>
      </c>
      <c r="T68" s="1">
        <v>43338</v>
      </c>
      <c r="U68" s="4">
        <f t="shared" si="9"/>
        <v>14</v>
      </c>
      <c r="V68" s="4">
        <f t="shared" si="10"/>
        <v>1.7622771266231463E-2</v>
      </c>
      <c r="W68" s="4" t="s">
        <v>572</v>
      </c>
      <c r="X68" s="4">
        <f t="shared" si="11"/>
        <v>48</v>
      </c>
      <c r="Y68" s="3" t="s">
        <v>574</v>
      </c>
      <c r="AN68">
        <v>2</v>
      </c>
      <c r="AO68">
        <v>2</v>
      </c>
      <c r="AP68" t="s">
        <v>316</v>
      </c>
      <c r="AQ68" t="s">
        <v>317</v>
      </c>
      <c r="AR68">
        <v>822819582</v>
      </c>
      <c r="AS68" s="1">
        <v>32205</v>
      </c>
      <c r="AT68" t="s">
        <v>318</v>
      </c>
      <c r="AU68" t="s">
        <v>526</v>
      </c>
      <c r="AV68" t="s">
        <v>315</v>
      </c>
      <c r="AW68" t="s">
        <v>19</v>
      </c>
      <c r="AX68">
        <v>96108</v>
      </c>
      <c r="AY68">
        <v>530</v>
      </c>
      <c r="AZ68">
        <v>8876539</v>
      </c>
      <c r="BA68">
        <v>5308876539</v>
      </c>
    </row>
    <row r="69" spans="1:53" x14ac:dyDescent="0.25">
      <c r="A69" t="s">
        <v>221</v>
      </c>
      <c r="B69" t="s">
        <v>319</v>
      </c>
      <c r="C69">
        <v>783648426</v>
      </c>
      <c r="D69" s="1">
        <v>28977</v>
      </c>
      <c r="E69" t="s">
        <v>320</v>
      </c>
      <c r="F69" t="s">
        <v>489</v>
      </c>
      <c r="G69" t="s">
        <v>321</v>
      </c>
      <c r="H69" t="s">
        <v>19</v>
      </c>
      <c r="I69">
        <v>96110</v>
      </c>
      <c r="J69">
        <v>530</v>
      </c>
      <c r="K69">
        <v>9929799</v>
      </c>
      <c r="L69">
        <v>5309929799</v>
      </c>
      <c r="M69" s="1">
        <v>42979</v>
      </c>
      <c r="N69" s="2">
        <v>14000</v>
      </c>
      <c r="O69">
        <v>576</v>
      </c>
      <c r="Q69">
        <f t="shared" si="7"/>
        <v>8240</v>
      </c>
      <c r="R69" s="2">
        <f t="shared" si="6"/>
        <v>14000</v>
      </c>
      <c r="S69" s="1">
        <f t="shared" si="8"/>
        <v>43009</v>
      </c>
      <c r="T69" s="1">
        <v>43338</v>
      </c>
      <c r="U69" s="4">
        <f t="shared" si="9"/>
        <v>10</v>
      </c>
      <c r="V69" s="4">
        <f t="shared" si="10"/>
        <v>3.9576553551817328E-2</v>
      </c>
      <c r="W69" s="4" t="s">
        <v>572</v>
      </c>
      <c r="X69" s="4">
        <f t="shared" si="11"/>
        <v>48</v>
      </c>
      <c r="Y69" s="3" t="s">
        <v>574</v>
      </c>
      <c r="AN69">
        <v>2</v>
      </c>
      <c r="AO69">
        <v>2</v>
      </c>
      <c r="AP69" t="s">
        <v>322</v>
      </c>
      <c r="AQ69" t="s">
        <v>323</v>
      </c>
      <c r="AR69">
        <v>891000670</v>
      </c>
      <c r="AS69" s="1">
        <v>33704</v>
      </c>
      <c r="AT69" t="s">
        <v>324</v>
      </c>
      <c r="AU69" t="s">
        <v>527</v>
      </c>
      <c r="AV69" t="s">
        <v>321</v>
      </c>
      <c r="AW69" t="s">
        <v>19</v>
      </c>
      <c r="AX69">
        <v>96110</v>
      </c>
      <c r="AY69">
        <v>530</v>
      </c>
      <c r="AZ69">
        <v>6230210</v>
      </c>
      <c r="BA69">
        <v>5306230210</v>
      </c>
    </row>
    <row r="70" spans="1:53" x14ac:dyDescent="0.25">
      <c r="A70" t="s">
        <v>224</v>
      </c>
      <c r="B70" t="s">
        <v>250</v>
      </c>
      <c r="C70">
        <v>264346220</v>
      </c>
      <c r="D70" s="1">
        <v>25358</v>
      </c>
      <c r="E70" t="s">
        <v>325</v>
      </c>
      <c r="F70" t="s">
        <v>490</v>
      </c>
      <c r="G70" t="s">
        <v>326</v>
      </c>
      <c r="H70" t="s">
        <v>19</v>
      </c>
      <c r="I70">
        <v>93219</v>
      </c>
      <c r="J70">
        <v>661</v>
      </c>
      <c r="K70">
        <v>6349584</v>
      </c>
      <c r="L70">
        <v>6616349584</v>
      </c>
      <c r="M70" s="1">
        <v>42037</v>
      </c>
      <c r="N70" s="2">
        <v>17400</v>
      </c>
      <c r="O70">
        <v>232</v>
      </c>
      <c r="Q70">
        <f t="shared" si="7"/>
        <v>7888</v>
      </c>
      <c r="R70" s="2">
        <f t="shared" ref="R70:R101" si="12">IF(Q70&gt;0, N70-(P70*U70), (N70+2500)-(P70*U70))</f>
        <v>17400</v>
      </c>
      <c r="S70" s="1">
        <f t="shared" si="8"/>
        <v>42067</v>
      </c>
      <c r="T70" s="1">
        <v>43338</v>
      </c>
      <c r="U70" s="4">
        <f t="shared" si="9"/>
        <v>41</v>
      </c>
      <c r="V70" s="4">
        <f t="shared" si="10"/>
        <v>1.3160143944688341E-2</v>
      </c>
      <c r="W70" s="4" t="s">
        <v>572</v>
      </c>
      <c r="X70" s="4">
        <f t="shared" si="11"/>
        <v>60</v>
      </c>
      <c r="Y70" s="3" t="s">
        <v>574</v>
      </c>
      <c r="AN70">
        <v>2</v>
      </c>
      <c r="AO70">
        <v>2</v>
      </c>
      <c r="AP70" t="s">
        <v>327</v>
      </c>
      <c r="AQ70" t="s">
        <v>328</v>
      </c>
      <c r="AR70">
        <v>824630350</v>
      </c>
      <c r="AS70" s="1">
        <v>35935</v>
      </c>
      <c r="AT70" t="s">
        <v>329</v>
      </c>
      <c r="AU70" t="s">
        <v>528</v>
      </c>
      <c r="AV70" t="s">
        <v>326</v>
      </c>
      <c r="AW70" t="s">
        <v>19</v>
      </c>
      <c r="AX70">
        <v>93219</v>
      </c>
      <c r="AY70">
        <v>661</v>
      </c>
      <c r="AZ70">
        <v>9919268</v>
      </c>
      <c r="BA70">
        <v>6619919268</v>
      </c>
    </row>
    <row r="71" spans="1:53" x14ac:dyDescent="0.25">
      <c r="A71" t="s">
        <v>227</v>
      </c>
      <c r="B71" t="s">
        <v>255</v>
      </c>
      <c r="C71">
        <v>251704428</v>
      </c>
      <c r="D71" s="1">
        <v>29245</v>
      </c>
      <c r="E71" t="s">
        <v>330</v>
      </c>
      <c r="F71" t="s">
        <v>491</v>
      </c>
      <c r="G71" t="s">
        <v>331</v>
      </c>
      <c r="H71" t="s">
        <v>19</v>
      </c>
      <c r="I71">
        <v>92242</v>
      </c>
      <c r="J71">
        <v>760</v>
      </c>
      <c r="K71">
        <v>8314104</v>
      </c>
      <c r="L71">
        <v>7608314104</v>
      </c>
      <c r="M71" s="1">
        <v>42430</v>
      </c>
      <c r="N71" s="2">
        <v>26000</v>
      </c>
      <c r="O71">
        <v>209</v>
      </c>
      <c r="Q71">
        <f t="shared" si="7"/>
        <v>20148</v>
      </c>
      <c r="R71" s="2">
        <f t="shared" si="12"/>
        <v>26000</v>
      </c>
      <c r="S71" s="1">
        <f t="shared" si="8"/>
        <v>42460</v>
      </c>
      <c r="T71" s="1">
        <v>43338</v>
      </c>
      <c r="U71" s="4">
        <f t="shared" si="9"/>
        <v>28</v>
      </c>
      <c r="V71" s="4">
        <f t="shared" si="10"/>
        <v>7.9748630970449819E-3</v>
      </c>
      <c r="W71" s="4" t="s">
        <v>572</v>
      </c>
      <c r="X71" s="4">
        <f t="shared" si="11"/>
        <v>60</v>
      </c>
      <c r="Y71" s="3" t="s">
        <v>574</v>
      </c>
      <c r="AN71">
        <v>2</v>
      </c>
      <c r="AO71">
        <v>2</v>
      </c>
      <c r="AP71" t="s">
        <v>332</v>
      </c>
      <c r="AQ71" t="s">
        <v>333</v>
      </c>
      <c r="AR71">
        <v>640029828</v>
      </c>
      <c r="AS71" s="1">
        <v>33054</v>
      </c>
      <c r="AT71" t="s">
        <v>334</v>
      </c>
      <c r="AU71" t="s">
        <v>529</v>
      </c>
      <c r="AV71" t="s">
        <v>331</v>
      </c>
      <c r="AW71" t="s">
        <v>19</v>
      </c>
      <c r="AX71">
        <v>92242</v>
      </c>
      <c r="AY71">
        <v>760</v>
      </c>
      <c r="AZ71">
        <v>1726497</v>
      </c>
      <c r="BA71">
        <v>7601726497</v>
      </c>
    </row>
    <row r="72" spans="1:53" x14ac:dyDescent="0.25">
      <c r="A72" t="s">
        <v>230</v>
      </c>
      <c r="B72" t="s">
        <v>82</v>
      </c>
      <c r="C72">
        <v>462638636</v>
      </c>
      <c r="D72" s="1">
        <v>32931</v>
      </c>
      <c r="E72" t="s">
        <v>335</v>
      </c>
      <c r="F72" t="s">
        <v>492</v>
      </c>
      <c r="G72" t="s">
        <v>336</v>
      </c>
      <c r="H72" t="s">
        <v>19</v>
      </c>
      <c r="I72">
        <v>92618</v>
      </c>
      <c r="J72">
        <v>949</v>
      </c>
      <c r="K72">
        <v>7883842</v>
      </c>
      <c r="L72">
        <v>9497883842</v>
      </c>
      <c r="M72" s="1">
        <v>42185</v>
      </c>
      <c r="N72" s="2">
        <v>15000</v>
      </c>
      <c r="O72">
        <v>586</v>
      </c>
      <c r="Q72">
        <f t="shared" si="7"/>
        <v>-6096</v>
      </c>
      <c r="R72" s="2">
        <f t="shared" si="12"/>
        <v>17500</v>
      </c>
      <c r="S72" s="1">
        <f t="shared" si="8"/>
        <v>42215</v>
      </c>
      <c r="T72" s="1">
        <v>43338</v>
      </c>
      <c r="U72" s="4">
        <f t="shared" si="9"/>
        <v>36</v>
      </c>
      <c r="V72" s="4">
        <f t="shared" si="10"/>
        <v>3.7649204097492062E-2</v>
      </c>
      <c r="W72" s="4" t="s">
        <v>572</v>
      </c>
      <c r="X72" s="4">
        <f t="shared" si="11"/>
        <v>48</v>
      </c>
      <c r="Y72" s="3" t="s">
        <v>574</v>
      </c>
      <c r="AN72">
        <v>2</v>
      </c>
      <c r="AO72">
        <v>2</v>
      </c>
      <c r="AP72" t="s">
        <v>337</v>
      </c>
      <c r="AQ72" t="s">
        <v>338</v>
      </c>
      <c r="AR72">
        <v>929470987</v>
      </c>
      <c r="AS72" s="1">
        <v>33366</v>
      </c>
      <c r="AT72" t="s">
        <v>339</v>
      </c>
      <c r="AU72" t="s">
        <v>530</v>
      </c>
      <c r="AV72" t="s">
        <v>336</v>
      </c>
      <c r="AW72" t="s">
        <v>19</v>
      </c>
      <c r="AX72">
        <v>92618</v>
      </c>
      <c r="AY72">
        <v>949</v>
      </c>
      <c r="AZ72">
        <v>6729772</v>
      </c>
      <c r="BA72">
        <v>9496729772</v>
      </c>
    </row>
    <row r="73" spans="1:53" x14ac:dyDescent="0.25">
      <c r="A73" t="s">
        <v>233</v>
      </c>
      <c r="B73" t="s">
        <v>264</v>
      </c>
      <c r="C73">
        <v>458519136</v>
      </c>
      <c r="D73" s="1">
        <v>25719</v>
      </c>
      <c r="E73" t="s">
        <v>340</v>
      </c>
      <c r="F73" t="s">
        <v>493</v>
      </c>
      <c r="G73" t="s">
        <v>341</v>
      </c>
      <c r="H73" t="s">
        <v>19</v>
      </c>
      <c r="I73">
        <v>95721</v>
      </c>
      <c r="J73">
        <v>530</v>
      </c>
      <c r="K73">
        <v>4863994</v>
      </c>
      <c r="L73">
        <v>5304863994</v>
      </c>
      <c r="M73" s="1">
        <v>42144</v>
      </c>
      <c r="N73" s="2">
        <v>12000</v>
      </c>
      <c r="O73">
        <v>495</v>
      </c>
      <c r="Q73">
        <f t="shared" si="7"/>
        <v>-6810</v>
      </c>
      <c r="R73" s="2">
        <f t="shared" si="12"/>
        <v>14500</v>
      </c>
      <c r="S73" s="1">
        <f t="shared" si="8"/>
        <v>42174</v>
      </c>
      <c r="T73" s="1">
        <v>43338</v>
      </c>
      <c r="U73" s="4">
        <f t="shared" si="9"/>
        <v>38</v>
      </c>
      <c r="V73" s="4">
        <f t="shared" si="10"/>
        <v>3.9675828623072618E-2</v>
      </c>
      <c r="W73" s="4" t="s">
        <v>572</v>
      </c>
      <c r="X73" s="4">
        <f t="shared" si="11"/>
        <v>48</v>
      </c>
      <c r="Y73" s="3" t="s">
        <v>574</v>
      </c>
      <c r="AN73">
        <v>2</v>
      </c>
      <c r="AO73">
        <v>2</v>
      </c>
      <c r="AP73" t="s">
        <v>342</v>
      </c>
      <c r="AQ73" t="s">
        <v>343</v>
      </c>
      <c r="AR73">
        <v>558927573</v>
      </c>
      <c r="AS73" s="1">
        <v>28255</v>
      </c>
      <c r="AT73" t="s">
        <v>344</v>
      </c>
      <c r="AU73" t="s">
        <v>531</v>
      </c>
      <c r="AV73" t="s">
        <v>341</v>
      </c>
      <c r="AW73" t="s">
        <v>19</v>
      </c>
      <c r="AX73">
        <v>95721</v>
      </c>
      <c r="AY73">
        <v>530</v>
      </c>
      <c r="AZ73">
        <v>3435762</v>
      </c>
      <c r="BA73">
        <v>5303435762</v>
      </c>
    </row>
    <row r="74" spans="1:53" x14ac:dyDescent="0.25">
      <c r="A74" t="s">
        <v>236</v>
      </c>
      <c r="B74" t="s">
        <v>268</v>
      </c>
      <c r="C74">
        <v>714468352</v>
      </c>
      <c r="D74" s="1">
        <v>28977</v>
      </c>
      <c r="E74" t="s">
        <v>345</v>
      </c>
      <c r="F74" t="s">
        <v>494</v>
      </c>
      <c r="G74" t="s">
        <v>346</v>
      </c>
      <c r="H74" t="s">
        <v>19</v>
      </c>
      <c r="I74">
        <v>93307</v>
      </c>
      <c r="J74">
        <v>661</v>
      </c>
      <c r="K74">
        <v>3715151</v>
      </c>
      <c r="L74">
        <v>6613715151</v>
      </c>
      <c r="M74" s="1">
        <v>42125</v>
      </c>
      <c r="N74" s="2">
        <v>18000</v>
      </c>
      <c r="O74">
        <v>239</v>
      </c>
      <c r="Q74">
        <f t="shared" si="7"/>
        <v>8918</v>
      </c>
      <c r="R74" s="2">
        <f t="shared" si="12"/>
        <v>18000</v>
      </c>
      <c r="S74" s="1">
        <f t="shared" si="8"/>
        <v>42155</v>
      </c>
      <c r="T74" s="1">
        <v>43338</v>
      </c>
      <c r="U74" s="4">
        <f t="shared" si="9"/>
        <v>38</v>
      </c>
      <c r="V74" s="4">
        <f t="shared" si="10"/>
        <v>1.3106010272514568E-2</v>
      </c>
      <c r="W74" s="4" t="s">
        <v>572</v>
      </c>
      <c r="X74" s="4">
        <f t="shared" si="11"/>
        <v>60</v>
      </c>
      <c r="Y74" s="3" t="s">
        <v>574</v>
      </c>
      <c r="AN74">
        <v>2</v>
      </c>
      <c r="AO74">
        <v>2</v>
      </c>
      <c r="AP74" t="s">
        <v>347</v>
      </c>
      <c r="AQ74" t="s">
        <v>348</v>
      </c>
      <c r="AR74">
        <v>183886559</v>
      </c>
      <c r="AS74" s="1">
        <v>26638</v>
      </c>
      <c r="AT74" t="s">
        <v>349</v>
      </c>
      <c r="AU74" t="s">
        <v>532</v>
      </c>
      <c r="AV74" t="s">
        <v>346</v>
      </c>
      <c r="AW74" t="s">
        <v>19</v>
      </c>
      <c r="AX74">
        <v>93307</v>
      </c>
      <c r="AY74">
        <v>661</v>
      </c>
      <c r="AZ74">
        <v>1646342</v>
      </c>
      <c r="BA74">
        <v>6611646342</v>
      </c>
    </row>
    <row r="75" spans="1:53" x14ac:dyDescent="0.25">
      <c r="A75" t="s">
        <v>239</v>
      </c>
      <c r="B75" t="s">
        <v>271</v>
      </c>
      <c r="C75">
        <v>358643663</v>
      </c>
      <c r="D75" s="1">
        <v>29245</v>
      </c>
      <c r="E75" t="s">
        <v>350</v>
      </c>
      <c r="F75" t="s">
        <v>495</v>
      </c>
      <c r="G75" t="s">
        <v>194</v>
      </c>
      <c r="H75" t="s">
        <v>19</v>
      </c>
      <c r="I75">
        <v>93524</v>
      </c>
      <c r="J75">
        <v>661</v>
      </c>
      <c r="K75">
        <v>5759123</v>
      </c>
      <c r="L75">
        <v>6615759123</v>
      </c>
      <c r="M75" s="1">
        <v>42528</v>
      </c>
      <c r="N75" s="2">
        <v>27000</v>
      </c>
      <c r="O75">
        <v>920</v>
      </c>
      <c r="Q75">
        <f t="shared" si="7"/>
        <v>4000</v>
      </c>
      <c r="R75" s="2">
        <f t="shared" si="12"/>
        <v>27000</v>
      </c>
      <c r="S75" s="1">
        <f t="shared" si="8"/>
        <v>42558</v>
      </c>
      <c r="T75" s="1">
        <v>43338</v>
      </c>
      <c r="U75" s="4">
        <f t="shared" si="9"/>
        <v>25</v>
      </c>
      <c r="V75" s="4">
        <f t="shared" si="10"/>
        <v>3.2985998009398054E-2</v>
      </c>
      <c r="W75" s="4" t="s">
        <v>572</v>
      </c>
      <c r="X75" s="4">
        <f t="shared" si="11"/>
        <v>48</v>
      </c>
      <c r="Y75" s="3" t="s">
        <v>574</v>
      </c>
      <c r="AN75">
        <v>2</v>
      </c>
      <c r="AO75">
        <v>2</v>
      </c>
      <c r="AP75" t="s">
        <v>351</v>
      </c>
      <c r="AQ75" t="s">
        <v>352</v>
      </c>
      <c r="AR75">
        <v>632048004</v>
      </c>
      <c r="AS75" s="1">
        <v>27708</v>
      </c>
      <c r="AT75" t="s">
        <v>353</v>
      </c>
      <c r="AU75" t="s">
        <v>533</v>
      </c>
      <c r="AV75" t="s">
        <v>194</v>
      </c>
      <c r="AW75" t="s">
        <v>19</v>
      </c>
      <c r="AX75">
        <v>93524</v>
      </c>
      <c r="AY75">
        <v>661</v>
      </c>
      <c r="AZ75">
        <v>3002522</v>
      </c>
      <c r="BA75">
        <v>6613002522</v>
      </c>
    </row>
    <row r="76" spans="1:53" x14ac:dyDescent="0.25">
      <c r="A76" t="s">
        <v>242</v>
      </c>
      <c r="B76" t="s">
        <v>276</v>
      </c>
      <c r="C76">
        <v>975076018</v>
      </c>
      <c r="D76" s="1">
        <v>32931</v>
      </c>
      <c r="E76" t="s">
        <v>354</v>
      </c>
      <c r="F76" t="s">
        <v>496</v>
      </c>
      <c r="G76" t="s">
        <v>355</v>
      </c>
      <c r="H76" t="s">
        <v>19</v>
      </c>
      <c r="I76">
        <v>92119</v>
      </c>
      <c r="J76">
        <v>858</v>
      </c>
      <c r="K76">
        <v>4866405</v>
      </c>
      <c r="L76">
        <v>8584866405</v>
      </c>
      <c r="M76" s="1">
        <v>42556</v>
      </c>
      <c r="N76" s="2">
        <v>32000</v>
      </c>
      <c r="O76">
        <v>786</v>
      </c>
      <c r="Q76">
        <f t="shared" si="7"/>
        <v>13136</v>
      </c>
      <c r="R76" s="2">
        <f t="shared" si="12"/>
        <v>32000</v>
      </c>
      <c r="S76" s="1">
        <f t="shared" si="8"/>
        <v>42586</v>
      </c>
      <c r="T76" s="1">
        <v>43338</v>
      </c>
      <c r="U76" s="4">
        <f t="shared" si="9"/>
        <v>24</v>
      </c>
      <c r="V76" s="4">
        <f t="shared" si="10"/>
        <v>2.3987118162269283E-2</v>
      </c>
      <c r="W76" s="4" t="s">
        <v>572</v>
      </c>
      <c r="X76" s="4">
        <f t="shared" si="11"/>
        <v>48</v>
      </c>
      <c r="Y76" s="3" t="s">
        <v>574</v>
      </c>
      <c r="AN76">
        <v>2</v>
      </c>
      <c r="AO76">
        <v>2</v>
      </c>
      <c r="AP76" t="s">
        <v>356</v>
      </c>
      <c r="AQ76" t="s">
        <v>357</v>
      </c>
      <c r="AR76">
        <v>749312237</v>
      </c>
      <c r="AS76" s="1">
        <v>32205</v>
      </c>
      <c r="AT76" t="s">
        <v>358</v>
      </c>
      <c r="AU76" t="s">
        <v>534</v>
      </c>
      <c r="AV76" t="s">
        <v>355</v>
      </c>
      <c r="AW76" t="s">
        <v>19</v>
      </c>
      <c r="AX76">
        <v>92119</v>
      </c>
      <c r="AY76">
        <v>858</v>
      </c>
      <c r="AZ76">
        <v>8497570</v>
      </c>
      <c r="BA76">
        <v>8588497570</v>
      </c>
    </row>
    <row r="77" spans="1:53" x14ac:dyDescent="0.25">
      <c r="A77" t="s">
        <v>245</v>
      </c>
      <c r="B77" t="s">
        <v>281</v>
      </c>
      <c r="C77">
        <v>507408488</v>
      </c>
      <c r="D77" s="1">
        <v>25719</v>
      </c>
      <c r="E77" t="s">
        <v>359</v>
      </c>
      <c r="F77" t="s">
        <v>497</v>
      </c>
      <c r="G77" t="s">
        <v>360</v>
      </c>
      <c r="H77" t="s">
        <v>19</v>
      </c>
      <c r="I77">
        <v>92244</v>
      </c>
      <c r="J77">
        <v>760</v>
      </c>
      <c r="K77">
        <v>5503370</v>
      </c>
      <c r="L77">
        <v>7605503370</v>
      </c>
      <c r="M77" s="1">
        <v>42827</v>
      </c>
      <c r="N77" s="2">
        <v>55000</v>
      </c>
      <c r="O77">
        <v>571</v>
      </c>
      <c r="Q77">
        <f t="shared" si="7"/>
        <v>46435</v>
      </c>
      <c r="R77" s="2">
        <f t="shared" si="12"/>
        <v>55000</v>
      </c>
      <c r="S77" s="1">
        <f t="shared" si="8"/>
        <v>42857</v>
      </c>
      <c r="T77" s="1">
        <v>43338</v>
      </c>
      <c r="U77" s="4">
        <f t="shared" si="9"/>
        <v>15</v>
      </c>
      <c r="V77" s="4">
        <f t="shared" si="10"/>
        <v>1.0276217534991638E-2</v>
      </c>
      <c r="W77" s="4" t="s">
        <v>572</v>
      </c>
      <c r="X77" s="4">
        <f t="shared" si="11"/>
        <v>48</v>
      </c>
      <c r="Y77" s="3" t="s">
        <v>574</v>
      </c>
      <c r="AN77">
        <v>2</v>
      </c>
      <c r="AO77">
        <v>2</v>
      </c>
      <c r="AP77" t="s">
        <v>361</v>
      </c>
      <c r="AQ77" t="s">
        <v>362</v>
      </c>
      <c r="AR77">
        <v>420722630</v>
      </c>
      <c r="AS77" s="1">
        <v>33704</v>
      </c>
      <c r="AT77" t="s">
        <v>363</v>
      </c>
      <c r="AU77" t="s">
        <v>535</v>
      </c>
      <c r="AV77" t="s">
        <v>360</v>
      </c>
      <c r="AW77" t="s">
        <v>19</v>
      </c>
      <c r="AX77">
        <v>92244</v>
      </c>
      <c r="AY77">
        <v>760</v>
      </c>
      <c r="AZ77">
        <v>5383526</v>
      </c>
      <c r="BA77">
        <v>7605383526</v>
      </c>
    </row>
    <row r="78" spans="1:53" x14ac:dyDescent="0.25">
      <c r="A78" t="s">
        <v>249</v>
      </c>
      <c r="B78" t="s">
        <v>286</v>
      </c>
      <c r="C78">
        <v>266334332</v>
      </c>
      <c r="D78" s="1">
        <v>28977</v>
      </c>
      <c r="E78" t="s">
        <v>364</v>
      </c>
      <c r="F78" t="s">
        <v>498</v>
      </c>
      <c r="G78" t="s">
        <v>365</v>
      </c>
      <c r="H78" t="s">
        <v>19</v>
      </c>
      <c r="I78">
        <v>91746</v>
      </c>
      <c r="J78">
        <v>562</v>
      </c>
      <c r="K78">
        <v>4167472</v>
      </c>
      <c r="L78">
        <v>5624167472</v>
      </c>
      <c r="M78" s="1">
        <v>42864</v>
      </c>
      <c r="N78" s="2">
        <v>45000</v>
      </c>
      <c r="O78">
        <v>283</v>
      </c>
      <c r="Q78">
        <f t="shared" si="7"/>
        <v>41038</v>
      </c>
      <c r="R78" s="2">
        <f t="shared" si="12"/>
        <v>45000</v>
      </c>
      <c r="S78" s="1">
        <f t="shared" si="8"/>
        <v>42894</v>
      </c>
      <c r="T78" s="1">
        <v>43338</v>
      </c>
      <c r="U78" s="4">
        <f t="shared" si="9"/>
        <v>14</v>
      </c>
      <c r="V78" s="4">
        <f t="shared" si="10"/>
        <v>6.2498285322069025E-3</v>
      </c>
      <c r="W78" s="4" t="s">
        <v>572</v>
      </c>
      <c r="X78" s="4">
        <f t="shared" si="11"/>
        <v>60</v>
      </c>
      <c r="Y78" s="3" t="s">
        <v>574</v>
      </c>
      <c r="AN78">
        <v>2</v>
      </c>
      <c r="AO78">
        <v>2</v>
      </c>
      <c r="AP78" t="s">
        <v>15</v>
      </c>
      <c r="AQ78" t="s">
        <v>366</v>
      </c>
      <c r="AR78">
        <v>767168152</v>
      </c>
      <c r="AS78" s="1">
        <v>35935</v>
      </c>
      <c r="AT78" t="s">
        <v>367</v>
      </c>
      <c r="AU78" t="s">
        <v>536</v>
      </c>
      <c r="AV78" t="s">
        <v>365</v>
      </c>
      <c r="AW78" t="s">
        <v>19</v>
      </c>
      <c r="AX78">
        <v>91746</v>
      </c>
      <c r="AY78">
        <v>562</v>
      </c>
      <c r="AZ78">
        <v>3507506</v>
      </c>
      <c r="BA78">
        <v>5623507506</v>
      </c>
    </row>
    <row r="79" spans="1:53" x14ac:dyDescent="0.25">
      <c r="A79" t="s">
        <v>254</v>
      </c>
      <c r="B79" t="s">
        <v>291</v>
      </c>
      <c r="C79">
        <v>268768041</v>
      </c>
      <c r="D79" s="1">
        <v>25358</v>
      </c>
      <c r="E79" t="s">
        <v>368</v>
      </c>
      <c r="F79" t="s">
        <v>499</v>
      </c>
      <c r="G79" t="s">
        <v>369</v>
      </c>
      <c r="H79" t="s">
        <v>19</v>
      </c>
      <c r="I79">
        <v>94019</v>
      </c>
      <c r="J79">
        <v>650</v>
      </c>
      <c r="K79">
        <v>4147948</v>
      </c>
      <c r="L79">
        <v>6504147948</v>
      </c>
      <c r="M79" s="1">
        <v>42979</v>
      </c>
      <c r="N79" s="2">
        <v>14000</v>
      </c>
      <c r="O79">
        <v>908</v>
      </c>
      <c r="Q79">
        <f t="shared" si="7"/>
        <v>4920</v>
      </c>
      <c r="R79" s="2">
        <f t="shared" si="12"/>
        <v>14000</v>
      </c>
      <c r="S79" s="1">
        <f t="shared" si="8"/>
        <v>43009</v>
      </c>
      <c r="T79" s="1">
        <v>43338</v>
      </c>
      <c r="U79" s="4">
        <f t="shared" si="9"/>
        <v>10</v>
      </c>
      <c r="V79" s="4">
        <f t="shared" si="10"/>
        <v>6.1121326325370373E-2</v>
      </c>
      <c r="W79" s="4" t="s">
        <v>572</v>
      </c>
      <c r="X79" s="4">
        <f t="shared" si="11"/>
        <v>48</v>
      </c>
      <c r="Y79" s="3" t="s">
        <v>574</v>
      </c>
      <c r="AN79">
        <v>2</v>
      </c>
      <c r="AO79">
        <v>2</v>
      </c>
      <c r="AP79" t="s">
        <v>22</v>
      </c>
      <c r="AQ79" t="s">
        <v>370</v>
      </c>
      <c r="AR79">
        <v>213241511</v>
      </c>
      <c r="AS79" s="1">
        <v>33054</v>
      </c>
      <c r="AT79" t="s">
        <v>247</v>
      </c>
      <c r="AU79" t="s">
        <v>537</v>
      </c>
      <c r="AV79" t="s">
        <v>369</v>
      </c>
      <c r="AW79" t="s">
        <v>19</v>
      </c>
      <c r="AX79">
        <v>94019</v>
      </c>
      <c r="AY79">
        <v>650</v>
      </c>
      <c r="AZ79">
        <v>3971249</v>
      </c>
      <c r="BA79">
        <v>6503971249</v>
      </c>
    </row>
    <row r="80" spans="1:53" x14ac:dyDescent="0.25">
      <c r="A80" t="s">
        <v>259</v>
      </c>
      <c r="B80" t="s">
        <v>296</v>
      </c>
      <c r="C80">
        <v>505733402</v>
      </c>
      <c r="D80" s="1">
        <v>29245</v>
      </c>
      <c r="E80" t="s">
        <v>371</v>
      </c>
      <c r="F80" t="s">
        <v>500</v>
      </c>
      <c r="G80" t="s">
        <v>372</v>
      </c>
      <c r="H80" t="s">
        <v>19</v>
      </c>
      <c r="I80">
        <v>95951</v>
      </c>
      <c r="J80">
        <v>530</v>
      </c>
      <c r="K80">
        <v>7929978</v>
      </c>
      <c r="L80">
        <v>5307929978</v>
      </c>
      <c r="M80" s="1">
        <v>42037</v>
      </c>
      <c r="N80" s="2">
        <v>17400</v>
      </c>
      <c r="O80">
        <v>587</v>
      </c>
      <c r="Q80">
        <f t="shared" si="7"/>
        <v>-6667</v>
      </c>
      <c r="R80" s="2">
        <f t="shared" si="12"/>
        <v>19900</v>
      </c>
      <c r="S80" s="1">
        <f t="shared" si="8"/>
        <v>42067</v>
      </c>
      <c r="T80" s="1">
        <v>43338</v>
      </c>
      <c r="U80" s="4">
        <f t="shared" si="9"/>
        <v>41</v>
      </c>
      <c r="V80" s="4">
        <f t="shared" si="10"/>
        <v>3.2668407345421646E-2</v>
      </c>
      <c r="W80" s="4" t="s">
        <v>572</v>
      </c>
      <c r="X80" s="4">
        <f t="shared" si="11"/>
        <v>48</v>
      </c>
      <c r="Y80" s="3" t="s">
        <v>574</v>
      </c>
      <c r="AN80">
        <v>2</v>
      </c>
      <c r="AO80">
        <v>2</v>
      </c>
      <c r="AP80" t="s">
        <v>28</v>
      </c>
      <c r="AQ80" t="s">
        <v>373</v>
      </c>
      <c r="AR80">
        <v>739252372</v>
      </c>
      <c r="AS80" s="1">
        <v>33366</v>
      </c>
      <c r="AT80" t="s">
        <v>252</v>
      </c>
      <c r="AU80" t="s">
        <v>538</v>
      </c>
      <c r="AV80" t="s">
        <v>372</v>
      </c>
      <c r="AW80" t="s">
        <v>19</v>
      </c>
      <c r="AX80">
        <v>95951</v>
      </c>
      <c r="AY80">
        <v>530</v>
      </c>
      <c r="AZ80">
        <v>4207192</v>
      </c>
      <c r="BA80">
        <v>5304207192</v>
      </c>
    </row>
    <row r="81" spans="1:53" x14ac:dyDescent="0.25">
      <c r="A81" t="s">
        <v>263</v>
      </c>
      <c r="B81" t="s">
        <v>301</v>
      </c>
      <c r="C81">
        <v>957983309</v>
      </c>
      <c r="D81" s="1">
        <v>32931</v>
      </c>
      <c r="E81" t="s">
        <v>374</v>
      </c>
      <c r="F81" t="s">
        <v>501</v>
      </c>
      <c r="G81" t="s">
        <v>375</v>
      </c>
      <c r="H81" t="s">
        <v>19</v>
      </c>
      <c r="I81">
        <v>93230</v>
      </c>
      <c r="J81">
        <v>559</v>
      </c>
      <c r="K81">
        <v>7163747</v>
      </c>
      <c r="L81">
        <v>5597163747</v>
      </c>
      <c r="M81" s="1">
        <v>42430</v>
      </c>
      <c r="N81" s="2">
        <v>26000</v>
      </c>
      <c r="O81">
        <v>524</v>
      </c>
      <c r="Q81">
        <f t="shared" si="7"/>
        <v>11328</v>
      </c>
      <c r="R81" s="2">
        <f t="shared" si="12"/>
        <v>26000</v>
      </c>
      <c r="S81" s="1">
        <f t="shared" si="8"/>
        <v>42460</v>
      </c>
      <c r="T81" s="1">
        <v>43338</v>
      </c>
      <c r="U81" s="4">
        <f t="shared" si="9"/>
        <v>28</v>
      </c>
      <c r="V81" s="4">
        <f t="shared" si="10"/>
        <v>1.976325971912074E-2</v>
      </c>
      <c r="W81" s="4" t="s">
        <v>572</v>
      </c>
      <c r="X81" s="4">
        <f t="shared" si="11"/>
        <v>48</v>
      </c>
      <c r="Y81" s="3" t="s">
        <v>574</v>
      </c>
      <c r="AN81">
        <v>2</v>
      </c>
      <c r="AO81">
        <v>2</v>
      </c>
      <c r="AP81" t="s">
        <v>34</v>
      </c>
      <c r="AQ81" t="s">
        <v>133</v>
      </c>
      <c r="AR81">
        <v>967089153</v>
      </c>
      <c r="AS81" s="1">
        <v>28255</v>
      </c>
      <c r="AT81" t="s">
        <v>257</v>
      </c>
      <c r="AU81" t="s">
        <v>539</v>
      </c>
      <c r="AV81" t="s">
        <v>375</v>
      </c>
      <c r="AW81" t="s">
        <v>19</v>
      </c>
      <c r="AX81">
        <v>93230</v>
      </c>
      <c r="AY81">
        <v>559</v>
      </c>
      <c r="AZ81">
        <v>2701893</v>
      </c>
      <c r="BA81">
        <v>5592701893</v>
      </c>
    </row>
    <row r="82" spans="1:53" x14ac:dyDescent="0.25">
      <c r="A82" t="s">
        <v>83</v>
      </c>
      <c r="B82" t="s">
        <v>306</v>
      </c>
      <c r="C82">
        <v>150369500</v>
      </c>
      <c r="D82" s="1">
        <v>29245</v>
      </c>
      <c r="E82" t="s">
        <v>376</v>
      </c>
      <c r="F82" t="s">
        <v>502</v>
      </c>
      <c r="G82" t="s">
        <v>377</v>
      </c>
      <c r="H82" t="s">
        <v>19</v>
      </c>
      <c r="I82">
        <v>96039</v>
      </c>
      <c r="J82">
        <v>530</v>
      </c>
      <c r="K82">
        <v>3352105</v>
      </c>
      <c r="L82">
        <v>5303352105</v>
      </c>
      <c r="M82" s="1">
        <v>42185</v>
      </c>
      <c r="N82" s="2">
        <v>15000</v>
      </c>
      <c r="O82">
        <v>438</v>
      </c>
      <c r="Q82">
        <f t="shared" si="7"/>
        <v>-768</v>
      </c>
      <c r="R82" s="2">
        <f t="shared" si="12"/>
        <v>17500</v>
      </c>
      <c r="S82" s="1">
        <f t="shared" si="8"/>
        <v>42215</v>
      </c>
      <c r="T82" s="1">
        <v>43338</v>
      </c>
      <c r="U82" s="4">
        <f t="shared" si="9"/>
        <v>36</v>
      </c>
      <c r="V82" s="4">
        <f t="shared" si="10"/>
        <v>2.8393792544916252E-2</v>
      </c>
      <c r="W82" s="4" t="s">
        <v>572</v>
      </c>
      <c r="X82" s="4">
        <f t="shared" si="11"/>
        <v>48</v>
      </c>
      <c r="Y82" s="3" t="s">
        <v>574</v>
      </c>
      <c r="AN82">
        <v>2</v>
      </c>
      <c r="AO82">
        <v>2</v>
      </c>
      <c r="AP82" t="s">
        <v>40</v>
      </c>
      <c r="AQ82" t="s">
        <v>378</v>
      </c>
      <c r="AR82">
        <v>223496101</v>
      </c>
      <c r="AS82" s="1">
        <v>26638</v>
      </c>
      <c r="AT82" t="s">
        <v>261</v>
      </c>
      <c r="AU82" t="s">
        <v>540</v>
      </c>
      <c r="AV82" t="s">
        <v>377</v>
      </c>
      <c r="AW82" t="s">
        <v>19</v>
      </c>
      <c r="AX82">
        <v>96039</v>
      </c>
      <c r="AY82">
        <v>530</v>
      </c>
      <c r="AZ82">
        <v>9421940</v>
      </c>
      <c r="BA82">
        <v>5309421940</v>
      </c>
    </row>
    <row r="83" spans="1:53" x14ac:dyDescent="0.25">
      <c r="A83" t="s">
        <v>270</v>
      </c>
      <c r="B83" t="s">
        <v>311</v>
      </c>
      <c r="C83">
        <v>543152169</v>
      </c>
      <c r="D83" s="1">
        <v>32931</v>
      </c>
      <c r="E83" t="s">
        <v>379</v>
      </c>
      <c r="F83" t="s">
        <v>503</v>
      </c>
      <c r="G83" t="s">
        <v>380</v>
      </c>
      <c r="H83" t="s">
        <v>19</v>
      </c>
      <c r="I83">
        <v>90710</v>
      </c>
      <c r="J83">
        <v>310</v>
      </c>
      <c r="K83">
        <v>7317264</v>
      </c>
      <c r="L83">
        <v>3107317264</v>
      </c>
      <c r="M83" s="1">
        <v>42144</v>
      </c>
      <c r="N83" s="2">
        <v>12000</v>
      </c>
      <c r="O83">
        <v>190</v>
      </c>
      <c r="Q83">
        <f t="shared" si="7"/>
        <v>4780</v>
      </c>
      <c r="R83" s="2">
        <f t="shared" si="12"/>
        <v>12000</v>
      </c>
      <c r="S83" s="1">
        <f t="shared" si="8"/>
        <v>42174</v>
      </c>
      <c r="T83" s="1">
        <v>43338</v>
      </c>
      <c r="U83" s="4">
        <f t="shared" si="9"/>
        <v>38</v>
      </c>
      <c r="V83" s="4">
        <f t="shared" si="10"/>
        <v>1.5590276608600684E-2</v>
      </c>
      <c r="W83" s="4" t="s">
        <v>572</v>
      </c>
      <c r="X83" s="4">
        <f t="shared" si="11"/>
        <v>60</v>
      </c>
      <c r="Y83" s="3" t="s">
        <v>574</v>
      </c>
      <c r="AN83">
        <v>2</v>
      </c>
      <c r="AO83">
        <v>2</v>
      </c>
      <c r="AP83" t="s">
        <v>46</v>
      </c>
      <c r="AQ83" t="s">
        <v>381</v>
      </c>
      <c r="AR83">
        <v>704014474</v>
      </c>
      <c r="AS83" s="1">
        <v>27708</v>
      </c>
      <c r="AT83" t="s">
        <v>266</v>
      </c>
      <c r="AU83" t="s">
        <v>541</v>
      </c>
      <c r="AV83" t="s">
        <v>380</v>
      </c>
      <c r="AW83" t="s">
        <v>19</v>
      </c>
      <c r="AX83">
        <v>90710</v>
      </c>
      <c r="AY83">
        <v>310</v>
      </c>
      <c r="AZ83">
        <v>6335854</v>
      </c>
      <c r="BA83">
        <v>3106335854</v>
      </c>
    </row>
    <row r="84" spans="1:53" x14ac:dyDescent="0.25">
      <c r="A84" t="s">
        <v>275</v>
      </c>
      <c r="B84" t="s">
        <v>317</v>
      </c>
      <c r="C84">
        <v>511148104</v>
      </c>
      <c r="D84" s="1">
        <v>25719</v>
      </c>
      <c r="E84" t="s">
        <v>382</v>
      </c>
      <c r="F84" t="s">
        <v>504</v>
      </c>
      <c r="G84" t="s">
        <v>383</v>
      </c>
      <c r="H84" t="s">
        <v>19</v>
      </c>
      <c r="I84">
        <v>93428</v>
      </c>
      <c r="J84">
        <v>805</v>
      </c>
      <c r="K84">
        <v>2294630</v>
      </c>
      <c r="L84">
        <v>8052294630</v>
      </c>
      <c r="M84" s="1">
        <v>42125</v>
      </c>
      <c r="N84" s="2">
        <v>18000</v>
      </c>
      <c r="O84">
        <v>816</v>
      </c>
      <c r="Q84">
        <f t="shared" si="7"/>
        <v>-13008</v>
      </c>
      <c r="R84" s="2">
        <f t="shared" si="12"/>
        <v>20500</v>
      </c>
      <c r="S84" s="1">
        <f t="shared" si="8"/>
        <v>42155</v>
      </c>
      <c r="T84" s="1">
        <v>43338</v>
      </c>
      <c r="U84" s="4">
        <f t="shared" si="9"/>
        <v>38</v>
      </c>
      <c r="V84" s="4">
        <f t="shared" si="10"/>
        <v>4.3445796131806769E-2</v>
      </c>
      <c r="W84" s="4" t="s">
        <v>572</v>
      </c>
      <c r="X84" s="4">
        <f t="shared" si="11"/>
        <v>48</v>
      </c>
      <c r="Y84" s="3" t="s">
        <v>574</v>
      </c>
      <c r="AN84">
        <v>2</v>
      </c>
      <c r="AO84">
        <v>2</v>
      </c>
      <c r="AP84" t="s">
        <v>52</v>
      </c>
      <c r="AQ84" t="s">
        <v>384</v>
      </c>
      <c r="AR84">
        <v>120451191</v>
      </c>
      <c r="AS84" s="1">
        <v>32205</v>
      </c>
      <c r="AT84" t="s">
        <v>269</v>
      </c>
      <c r="AU84" t="s">
        <v>542</v>
      </c>
      <c r="AV84" t="s">
        <v>383</v>
      </c>
      <c r="AW84" t="s">
        <v>19</v>
      </c>
      <c r="AX84">
        <v>93428</v>
      </c>
      <c r="AY84">
        <v>805</v>
      </c>
      <c r="AZ84">
        <v>1179149</v>
      </c>
      <c r="BA84">
        <v>8051179149</v>
      </c>
    </row>
    <row r="85" spans="1:53" x14ac:dyDescent="0.25">
      <c r="A85" t="s">
        <v>280</v>
      </c>
      <c r="B85" t="s">
        <v>323</v>
      </c>
      <c r="C85">
        <v>684177530</v>
      </c>
      <c r="D85" s="1">
        <v>28977</v>
      </c>
      <c r="E85" t="s">
        <v>385</v>
      </c>
      <c r="F85" t="s">
        <v>505</v>
      </c>
      <c r="G85" t="s">
        <v>386</v>
      </c>
      <c r="H85" t="s">
        <v>19</v>
      </c>
      <c r="I85">
        <v>96047</v>
      </c>
      <c r="J85">
        <v>530</v>
      </c>
      <c r="K85">
        <v>6123610</v>
      </c>
      <c r="L85">
        <v>5306123610</v>
      </c>
      <c r="M85" s="1">
        <v>42711</v>
      </c>
      <c r="N85" s="2">
        <v>27000</v>
      </c>
      <c r="O85">
        <v>253</v>
      </c>
      <c r="Q85">
        <f t="shared" si="7"/>
        <v>22193</v>
      </c>
      <c r="R85" s="2">
        <f t="shared" si="12"/>
        <v>27000</v>
      </c>
      <c r="S85" s="1">
        <f t="shared" si="8"/>
        <v>42741</v>
      </c>
      <c r="T85" s="1">
        <v>43338</v>
      </c>
      <c r="U85" s="4">
        <f t="shared" si="9"/>
        <v>19</v>
      </c>
      <c r="V85" s="4">
        <f t="shared" si="10"/>
        <v>9.2841744746937627E-3</v>
      </c>
      <c r="W85" s="4" t="s">
        <v>572</v>
      </c>
      <c r="X85" s="4">
        <f t="shared" si="11"/>
        <v>60</v>
      </c>
      <c r="Y85" s="3" t="s">
        <v>574</v>
      </c>
      <c r="AN85">
        <v>2</v>
      </c>
      <c r="AO85">
        <v>2</v>
      </c>
      <c r="AP85" t="s">
        <v>58</v>
      </c>
      <c r="AQ85" t="s">
        <v>387</v>
      </c>
      <c r="AR85">
        <v>278787862</v>
      </c>
      <c r="AS85" s="1">
        <v>33704</v>
      </c>
      <c r="AT85" t="s">
        <v>273</v>
      </c>
      <c r="AU85" t="s">
        <v>543</v>
      </c>
      <c r="AV85" t="s">
        <v>386</v>
      </c>
      <c r="AW85" t="s">
        <v>19</v>
      </c>
      <c r="AX85">
        <v>96047</v>
      </c>
      <c r="AY85">
        <v>530</v>
      </c>
      <c r="AZ85">
        <v>8236626</v>
      </c>
      <c r="BA85">
        <v>5308236626</v>
      </c>
    </row>
    <row r="86" spans="1:53" x14ac:dyDescent="0.25">
      <c r="A86" t="s">
        <v>285</v>
      </c>
      <c r="B86" t="s">
        <v>328</v>
      </c>
      <c r="C86">
        <v>416960756</v>
      </c>
      <c r="D86" s="1">
        <v>25358</v>
      </c>
      <c r="E86" t="s">
        <v>388</v>
      </c>
      <c r="F86" t="s">
        <v>506</v>
      </c>
      <c r="G86" t="s">
        <v>389</v>
      </c>
      <c r="H86" t="s">
        <v>19</v>
      </c>
      <c r="I86">
        <v>92251</v>
      </c>
      <c r="J86">
        <v>760</v>
      </c>
      <c r="K86">
        <v>3438900</v>
      </c>
      <c r="L86">
        <v>7603438900</v>
      </c>
      <c r="M86" s="1">
        <v>42556</v>
      </c>
      <c r="N86" s="2">
        <v>32000</v>
      </c>
      <c r="O86">
        <v>776</v>
      </c>
      <c r="Q86">
        <f t="shared" si="7"/>
        <v>13376</v>
      </c>
      <c r="R86" s="2">
        <f t="shared" si="12"/>
        <v>32000</v>
      </c>
      <c r="S86" s="1">
        <f t="shared" si="8"/>
        <v>42586</v>
      </c>
      <c r="T86" s="1">
        <v>43338</v>
      </c>
      <c r="U86" s="4">
        <f t="shared" si="9"/>
        <v>24</v>
      </c>
      <c r="V86" s="4">
        <f t="shared" si="10"/>
        <v>2.368883891104645E-2</v>
      </c>
      <c r="W86" s="4" t="s">
        <v>572</v>
      </c>
      <c r="X86" s="4">
        <f t="shared" si="11"/>
        <v>48</v>
      </c>
      <c r="Y86" s="3" t="s">
        <v>574</v>
      </c>
      <c r="AN86">
        <v>2</v>
      </c>
      <c r="AO86">
        <v>2</v>
      </c>
      <c r="AP86" t="s">
        <v>64</v>
      </c>
      <c r="AQ86" t="s">
        <v>202</v>
      </c>
      <c r="AR86">
        <v>629354406</v>
      </c>
      <c r="AS86" s="1">
        <v>35935</v>
      </c>
      <c r="AT86" t="s">
        <v>278</v>
      </c>
      <c r="AU86" t="s">
        <v>544</v>
      </c>
      <c r="AV86" t="s">
        <v>389</v>
      </c>
      <c r="AW86" t="s">
        <v>19</v>
      </c>
      <c r="AX86">
        <v>92251</v>
      </c>
      <c r="AY86">
        <v>760</v>
      </c>
      <c r="AZ86">
        <v>8615880</v>
      </c>
      <c r="BA86">
        <v>7608615880</v>
      </c>
    </row>
    <row r="87" spans="1:53" x14ac:dyDescent="0.25">
      <c r="A87" t="s">
        <v>290</v>
      </c>
      <c r="B87" t="s">
        <v>333</v>
      </c>
      <c r="C87">
        <v>253283500</v>
      </c>
      <c r="D87" s="1">
        <v>29245</v>
      </c>
      <c r="E87" t="s">
        <v>390</v>
      </c>
      <c r="F87" t="s">
        <v>507</v>
      </c>
      <c r="G87" t="s">
        <v>391</v>
      </c>
      <c r="H87" t="s">
        <v>19</v>
      </c>
      <c r="I87">
        <v>91933</v>
      </c>
      <c r="J87">
        <v>619</v>
      </c>
      <c r="K87">
        <v>8822612</v>
      </c>
      <c r="L87">
        <v>6198822612</v>
      </c>
      <c r="M87" s="1">
        <v>43041</v>
      </c>
      <c r="N87" s="2">
        <v>55000</v>
      </c>
      <c r="O87">
        <v>134</v>
      </c>
      <c r="Q87">
        <f t="shared" si="7"/>
        <v>53928</v>
      </c>
      <c r="R87" s="2">
        <f t="shared" si="12"/>
        <v>55000</v>
      </c>
      <c r="S87" s="1">
        <f t="shared" si="8"/>
        <v>43071</v>
      </c>
      <c r="T87" s="1">
        <v>43338</v>
      </c>
      <c r="U87" s="4">
        <f t="shared" si="9"/>
        <v>8</v>
      </c>
      <c r="V87" s="4">
        <f t="shared" si="10"/>
        <v>2.4304565174803061E-3</v>
      </c>
      <c r="W87" s="4" t="s">
        <v>572</v>
      </c>
      <c r="X87" s="4">
        <f t="shared" si="11"/>
        <v>60</v>
      </c>
      <c r="Y87" s="3" t="s">
        <v>574</v>
      </c>
      <c r="AN87">
        <v>2</v>
      </c>
      <c r="AO87">
        <v>2</v>
      </c>
      <c r="AP87" t="s">
        <v>70</v>
      </c>
      <c r="AQ87" t="s">
        <v>206</v>
      </c>
      <c r="AR87">
        <v>420916319</v>
      </c>
      <c r="AS87" s="1">
        <v>33054</v>
      </c>
      <c r="AT87" t="s">
        <v>283</v>
      </c>
      <c r="AU87" t="s">
        <v>545</v>
      </c>
      <c r="AV87" t="s">
        <v>391</v>
      </c>
      <c r="AW87" t="s">
        <v>19</v>
      </c>
      <c r="AX87">
        <v>91933</v>
      </c>
      <c r="AY87">
        <v>619</v>
      </c>
      <c r="AZ87">
        <v>5041046</v>
      </c>
      <c r="BA87">
        <v>6195041046</v>
      </c>
    </row>
    <row r="88" spans="1:53" x14ac:dyDescent="0.25">
      <c r="A88" t="s">
        <v>295</v>
      </c>
      <c r="B88" t="s">
        <v>338</v>
      </c>
      <c r="C88">
        <v>341564145</v>
      </c>
      <c r="D88" s="1">
        <v>32931</v>
      </c>
      <c r="E88" t="s">
        <v>392</v>
      </c>
      <c r="F88" t="s">
        <v>508</v>
      </c>
      <c r="G88" t="s">
        <v>393</v>
      </c>
      <c r="H88" t="s">
        <v>19</v>
      </c>
      <c r="I88">
        <v>93526</v>
      </c>
      <c r="J88">
        <v>760</v>
      </c>
      <c r="K88">
        <v>4709559</v>
      </c>
      <c r="L88">
        <v>7604709559</v>
      </c>
      <c r="M88" s="1">
        <v>42864</v>
      </c>
      <c r="N88" s="2">
        <v>45000</v>
      </c>
      <c r="O88">
        <v>358</v>
      </c>
      <c r="Q88">
        <f t="shared" si="7"/>
        <v>39988</v>
      </c>
      <c r="R88" s="2">
        <f t="shared" si="12"/>
        <v>45000</v>
      </c>
      <c r="S88" s="1">
        <f t="shared" si="8"/>
        <v>42894</v>
      </c>
      <c r="T88" s="1">
        <v>43338</v>
      </c>
      <c r="U88" s="4">
        <f t="shared" si="9"/>
        <v>14</v>
      </c>
      <c r="V88" s="4">
        <f t="shared" si="10"/>
        <v>7.8932521264242217E-3</v>
      </c>
      <c r="W88" s="4" t="s">
        <v>572</v>
      </c>
      <c r="X88" s="4">
        <f t="shared" si="11"/>
        <v>60</v>
      </c>
      <c r="Y88" s="3" t="s">
        <v>574</v>
      </c>
      <c r="AN88">
        <v>2</v>
      </c>
      <c r="AO88">
        <v>2</v>
      </c>
      <c r="AP88" t="s">
        <v>76</v>
      </c>
      <c r="AQ88" t="s">
        <v>246</v>
      </c>
      <c r="AR88">
        <v>922762197</v>
      </c>
      <c r="AS88" s="1">
        <v>33366</v>
      </c>
      <c r="AT88" t="s">
        <v>288</v>
      </c>
      <c r="AU88" t="s">
        <v>546</v>
      </c>
      <c r="AV88" t="s">
        <v>393</v>
      </c>
      <c r="AW88" t="s">
        <v>19</v>
      </c>
      <c r="AX88">
        <v>93526</v>
      </c>
      <c r="AY88">
        <v>760</v>
      </c>
      <c r="AZ88">
        <v>8489127</v>
      </c>
      <c r="BA88">
        <v>7608489127</v>
      </c>
    </row>
    <row r="89" spans="1:53" x14ac:dyDescent="0.25">
      <c r="A89" t="s">
        <v>300</v>
      </c>
      <c r="B89" t="s">
        <v>343</v>
      </c>
      <c r="C89">
        <v>225627173</v>
      </c>
      <c r="D89" s="1">
        <v>25719</v>
      </c>
      <c r="E89" t="s">
        <v>394</v>
      </c>
      <c r="F89" t="s">
        <v>509</v>
      </c>
      <c r="G89" t="s">
        <v>395</v>
      </c>
      <c r="H89" t="s">
        <v>19</v>
      </c>
      <c r="I89">
        <v>92211</v>
      </c>
      <c r="J89">
        <v>760</v>
      </c>
      <c r="K89">
        <v>6561227</v>
      </c>
      <c r="L89">
        <v>7606561227</v>
      </c>
      <c r="M89" s="1">
        <v>42979</v>
      </c>
      <c r="N89" s="2">
        <v>14000</v>
      </c>
      <c r="O89">
        <v>133</v>
      </c>
      <c r="Q89">
        <f t="shared" si="7"/>
        <v>12670</v>
      </c>
      <c r="R89" s="2">
        <f t="shared" si="12"/>
        <v>14000</v>
      </c>
      <c r="S89" s="1">
        <f t="shared" si="8"/>
        <v>43009</v>
      </c>
      <c r="T89" s="1">
        <v>43338</v>
      </c>
      <c r="U89" s="4">
        <f t="shared" si="9"/>
        <v>10</v>
      </c>
      <c r="V89" s="4">
        <f t="shared" si="10"/>
        <v>9.4114250780011899E-3</v>
      </c>
      <c r="W89" s="4" t="s">
        <v>572</v>
      </c>
      <c r="X89" s="4">
        <f t="shared" si="11"/>
        <v>60</v>
      </c>
      <c r="Y89" s="3" t="s">
        <v>574</v>
      </c>
      <c r="AN89">
        <v>2</v>
      </c>
      <c r="AO89">
        <v>2</v>
      </c>
      <c r="AP89" t="s">
        <v>82</v>
      </c>
      <c r="AQ89" t="s">
        <v>251</v>
      </c>
      <c r="AR89">
        <v>672806375</v>
      </c>
      <c r="AS89" s="1">
        <v>28255</v>
      </c>
      <c r="AT89" t="s">
        <v>293</v>
      </c>
      <c r="AU89" t="s">
        <v>547</v>
      </c>
      <c r="AV89" t="s">
        <v>395</v>
      </c>
      <c r="AW89" t="s">
        <v>19</v>
      </c>
      <c r="AX89">
        <v>92211</v>
      </c>
      <c r="AY89">
        <v>760</v>
      </c>
      <c r="AZ89">
        <v>9457836</v>
      </c>
      <c r="BA89">
        <v>7609457836</v>
      </c>
    </row>
    <row r="90" spans="1:53" x14ac:dyDescent="0.25">
      <c r="A90" t="s">
        <v>305</v>
      </c>
      <c r="B90" t="s">
        <v>348</v>
      </c>
      <c r="C90">
        <v>780468748</v>
      </c>
      <c r="D90" s="1">
        <v>28977</v>
      </c>
      <c r="E90" t="s">
        <v>396</v>
      </c>
      <c r="F90" t="s">
        <v>510</v>
      </c>
      <c r="G90" t="s">
        <v>397</v>
      </c>
      <c r="H90" t="s">
        <v>19</v>
      </c>
      <c r="I90">
        <v>92203</v>
      </c>
      <c r="J90">
        <v>760</v>
      </c>
      <c r="K90">
        <v>3515114</v>
      </c>
      <c r="L90">
        <v>7603515114</v>
      </c>
      <c r="M90" s="1">
        <v>42037</v>
      </c>
      <c r="N90" s="2">
        <v>17400</v>
      </c>
      <c r="O90">
        <v>699</v>
      </c>
      <c r="Q90">
        <f t="shared" si="7"/>
        <v>-11259</v>
      </c>
      <c r="R90" s="2">
        <f t="shared" si="12"/>
        <v>19900</v>
      </c>
      <c r="S90" s="1">
        <f t="shared" si="8"/>
        <v>42067</v>
      </c>
      <c r="T90" s="1">
        <v>43338</v>
      </c>
      <c r="U90" s="4">
        <f t="shared" si="9"/>
        <v>41</v>
      </c>
      <c r="V90" s="4">
        <f t="shared" si="10"/>
        <v>3.8676539115175768E-2</v>
      </c>
      <c r="W90" s="4" t="s">
        <v>572</v>
      </c>
      <c r="X90" s="4">
        <f t="shared" si="11"/>
        <v>48</v>
      </c>
      <c r="Y90" s="3" t="s">
        <v>574</v>
      </c>
      <c r="AN90">
        <v>2</v>
      </c>
      <c r="AO90">
        <v>2</v>
      </c>
      <c r="AP90" t="s">
        <v>88</v>
      </c>
      <c r="AQ90" t="s">
        <v>256</v>
      </c>
      <c r="AR90">
        <v>431240869</v>
      </c>
      <c r="AS90" s="1">
        <v>26638</v>
      </c>
      <c r="AT90" t="s">
        <v>298</v>
      </c>
      <c r="AU90" t="s">
        <v>548</v>
      </c>
      <c r="AV90" t="s">
        <v>397</v>
      </c>
      <c r="AW90" t="s">
        <v>19</v>
      </c>
      <c r="AX90">
        <v>92203</v>
      </c>
      <c r="AY90">
        <v>760</v>
      </c>
      <c r="AZ90">
        <v>5605800</v>
      </c>
      <c r="BA90">
        <v>7605605800</v>
      </c>
    </row>
    <row r="91" spans="1:53" x14ac:dyDescent="0.25">
      <c r="A91" t="s">
        <v>310</v>
      </c>
      <c r="B91" t="s">
        <v>352</v>
      </c>
      <c r="C91">
        <v>207725558</v>
      </c>
      <c r="D91" s="1">
        <v>29245</v>
      </c>
      <c r="E91" t="s">
        <v>398</v>
      </c>
      <c r="F91" t="s">
        <v>511</v>
      </c>
      <c r="G91" t="s">
        <v>399</v>
      </c>
      <c r="H91" t="s">
        <v>19</v>
      </c>
      <c r="I91">
        <v>90304</v>
      </c>
      <c r="J91">
        <v>323</v>
      </c>
      <c r="K91">
        <v>8601283</v>
      </c>
      <c r="L91">
        <v>3238601283</v>
      </c>
      <c r="M91" s="1">
        <v>42430</v>
      </c>
      <c r="N91" s="2">
        <v>26000</v>
      </c>
      <c r="O91">
        <v>939</v>
      </c>
      <c r="Q91">
        <f t="shared" si="7"/>
        <v>-292</v>
      </c>
      <c r="R91" s="2">
        <f t="shared" si="12"/>
        <v>28500</v>
      </c>
      <c r="S91" s="1">
        <f t="shared" si="8"/>
        <v>42460</v>
      </c>
      <c r="T91" s="1">
        <v>43338</v>
      </c>
      <c r="U91" s="4">
        <f t="shared" si="9"/>
        <v>28</v>
      </c>
      <c r="V91" s="4">
        <f t="shared" si="10"/>
        <v>3.489754590518046E-2</v>
      </c>
      <c r="W91" s="4" t="s">
        <v>572</v>
      </c>
      <c r="X91" s="4">
        <f t="shared" si="11"/>
        <v>48</v>
      </c>
      <c r="Y91" s="3" t="s">
        <v>574</v>
      </c>
      <c r="AN91">
        <v>2</v>
      </c>
      <c r="AO91">
        <v>2</v>
      </c>
      <c r="AP91" t="s">
        <v>93</v>
      </c>
      <c r="AQ91" t="s">
        <v>260</v>
      </c>
      <c r="AR91">
        <v>486549404</v>
      </c>
      <c r="AS91" s="1">
        <v>27708</v>
      </c>
      <c r="AT91" t="s">
        <v>303</v>
      </c>
      <c r="AU91" t="s">
        <v>549</v>
      </c>
      <c r="AV91" t="s">
        <v>399</v>
      </c>
      <c r="AW91" t="s">
        <v>19</v>
      </c>
      <c r="AX91">
        <v>90304</v>
      </c>
      <c r="AY91">
        <v>323</v>
      </c>
      <c r="AZ91">
        <v>6562826</v>
      </c>
      <c r="BA91">
        <v>3236562826</v>
      </c>
    </row>
    <row r="92" spans="1:53" x14ac:dyDescent="0.25">
      <c r="A92" t="s">
        <v>316</v>
      </c>
      <c r="B92" t="s">
        <v>357</v>
      </c>
      <c r="C92">
        <v>766989856</v>
      </c>
      <c r="D92" s="1">
        <v>32931</v>
      </c>
      <c r="E92" t="s">
        <v>400</v>
      </c>
      <c r="F92" t="s">
        <v>512</v>
      </c>
      <c r="G92" t="s">
        <v>80</v>
      </c>
      <c r="H92" t="s">
        <v>19</v>
      </c>
      <c r="I92">
        <v>95642</v>
      </c>
      <c r="J92">
        <v>209</v>
      </c>
      <c r="K92">
        <v>3697864</v>
      </c>
      <c r="L92">
        <v>2093697864</v>
      </c>
      <c r="M92" s="1">
        <v>42185</v>
      </c>
      <c r="N92" s="2">
        <v>15000</v>
      </c>
      <c r="O92">
        <v>617</v>
      </c>
      <c r="Q92">
        <f t="shared" si="7"/>
        <v>-7212</v>
      </c>
      <c r="R92" s="2">
        <f t="shared" si="12"/>
        <v>17500</v>
      </c>
      <c r="S92" s="1">
        <f t="shared" si="8"/>
        <v>42215</v>
      </c>
      <c r="T92" s="1">
        <v>43338</v>
      </c>
      <c r="U92" s="4">
        <f t="shared" si="9"/>
        <v>36</v>
      </c>
      <c r="V92" s="4">
        <f t="shared" si="10"/>
        <v>3.9567728217073217E-2</v>
      </c>
      <c r="W92" s="4" t="s">
        <v>572</v>
      </c>
      <c r="X92" s="4">
        <f t="shared" si="11"/>
        <v>48</v>
      </c>
      <c r="Y92" s="3" t="s">
        <v>574</v>
      </c>
      <c r="AN92">
        <v>2</v>
      </c>
      <c r="AO92">
        <v>2</v>
      </c>
      <c r="AP92" t="s">
        <v>98</v>
      </c>
      <c r="AQ92" t="s">
        <v>265</v>
      </c>
      <c r="AR92">
        <v>753952004</v>
      </c>
      <c r="AS92" s="1">
        <v>32205</v>
      </c>
      <c r="AT92" t="s">
        <v>309</v>
      </c>
      <c r="AU92" t="s">
        <v>550</v>
      </c>
      <c r="AV92" t="s">
        <v>80</v>
      </c>
      <c r="AW92" t="s">
        <v>19</v>
      </c>
      <c r="AX92">
        <v>95642</v>
      </c>
      <c r="AY92">
        <v>209</v>
      </c>
      <c r="AZ92">
        <v>9644343</v>
      </c>
      <c r="BA92">
        <v>2099644343</v>
      </c>
    </row>
    <row r="93" spans="1:53" x14ac:dyDescent="0.25">
      <c r="A93" t="s">
        <v>322</v>
      </c>
      <c r="B93" t="s">
        <v>362</v>
      </c>
      <c r="C93">
        <v>188987637</v>
      </c>
      <c r="D93" s="1">
        <v>25719</v>
      </c>
      <c r="E93" t="s">
        <v>401</v>
      </c>
      <c r="F93" t="s">
        <v>513</v>
      </c>
      <c r="G93" t="s">
        <v>402</v>
      </c>
      <c r="H93" t="s">
        <v>19</v>
      </c>
      <c r="I93">
        <v>91934</v>
      </c>
      <c r="J93">
        <v>619</v>
      </c>
      <c r="K93">
        <v>4742811</v>
      </c>
      <c r="L93">
        <v>6194742811</v>
      </c>
      <c r="M93" s="1">
        <v>42144</v>
      </c>
      <c r="N93" s="2">
        <v>12000</v>
      </c>
      <c r="O93">
        <v>1900</v>
      </c>
      <c r="Q93">
        <f t="shared" si="7"/>
        <v>-60200</v>
      </c>
      <c r="R93" s="2">
        <f t="shared" si="12"/>
        <v>14500</v>
      </c>
      <c r="S93" s="1">
        <f t="shared" si="8"/>
        <v>42174</v>
      </c>
      <c r="T93" s="1">
        <v>43338</v>
      </c>
      <c r="U93" s="4">
        <f t="shared" si="9"/>
        <v>38</v>
      </c>
      <c r="V93" s="4">
        <f t="shared" si="10"/>
        <v>0.13900965042269375</v>
      </c>
      <c r="W93" s="4" t="s">
        <v>572</v>
      </c>
      <c r="X93" s="4">
        <f t="shared" si="11"/>
        <v>48</v>
      </c>
      <c r="Y93" s="3" t="s">
        <v>574</v>
      </c>
      <c r="AN93">
        <v>2</v>
      </c>
      <c r="AO93">
        <v>2</v>
      </c>
      <c r="AP93" t="s">
        <v>103</v>
      </c>
      <c r="AQ93" t="s">
        <v>164</v>
      </c>
      <c r="AR93">
        <v>458573631</v>
      </c>
      <c r="AS93" s="1">
        <v>33704</v>
      </c>
      <c r="AT93" t="s">
        <v>314</v>
      </c>
      <c r="AU93" t="s">
        <v>551</v>
      </c>
      <c r="AV93" t="s">
        <v>402</v>
      </c>
      <c r="AW93" t="s">
        <v>19</v>
      </c>
      <c r="AX93">
        <v>91934</v>
      </c>
      <c r="AY93">
        <v>619</v>
      </c>
      <c r="AZ93">
        <v>1769620</v>
      </c>
      <c r="BA93">
        <v>6191769620</v>
      </c>
    </row>
    <row r="94" spans="1:53" x14ac:dyDescent="0.25">
      <c r="A94" t="s">
        <v>327</v>
      </c>
      <c r="B94" t="s">
        <v>366</v>
      </c>
      <c r="C94">
        <v>321358976</v>
      </c>
      <c r="D94" s="1">
        <v>28977</v>
      </c>
      <c r="E94" t="s">
        <v>403</v>
      </c>
      <c r="F94" t="s">
        <v>514</v>
      </c>
      <c r="G94" t="s">
        <v>404</v>
      </c>
      <c r="H94" t="s">
        <v>19</v>
      </c>
      <c r="I94">
        <v>95327</v>
      </c>
      <c r="J94">
        <v>209</v>
      </c>
      <c r="K94">
        <v>7425103</v>
      </c>
      <c r="L94">
        <v>2097425103</v>
      </c>
      <c r="M94" s="1">
        <v>42125</v>
      </c>
      <c r="N94" s="2">
        <v>18000</v>
      </c>
      <c r="O94">
        <v>667</v>
      </c>
      <c r="Q94">
        <f t="shared" si="7"/>
        <v>-7346</v>
      </c>
      <c r="R94" s="2">
        <f t="shared" si="12"/>
        <v>20500</v>
      </c>
      <c r="S94" s="1">
        <f t="shared" si="8"/>
        <v>42155</v>
      </c>
      <c r="T94" s="1">
        <v>43338</v>
      </c>
      <c r="U94" s="4">
        <f t="shared" si="9"/>
        <v>38</v>
      </c>
      <c r="V94" s="4">
        <f t="shared" si="10"/>
        <v>3.5775657860223742E-2</v>
      </c>
      <c r="W94" s="4" t="s">
        <v>572</v>
      </c>
      <c r="X94" s="4">
        <f t="shared" si="11"/>
        <v>48</v>
      </c>
      <c r="Y94" s="3" t="s">
        <v>574</v>
      </c>
      <c r="AN94">
        <v>2</v>
      </c>
      <c r="AO94">
        <v>2</v>
      </c>
      <c r="AP94" t="s">
        <v>108</v>
      </c>
      <c r="AQ94" t="s">
        <v>272</v>
      </c>
      <c r="AR94">
        <v>445827711</v>
      </c>
      <c r="AS94" s="1">
        <v>35935</v>
      </c>
      <c r="AT94" t="s">
        <v>320</v>
      </c>
      <c r="AU94" t="s">
        <v>552</v>
      </c>
      <c r="AV94" t="s">
        <v>404</v>
      </c>
      <c r="AW94" t="s">
        <v>19</v>
      </c>
      <c r="AX94">
        <v>95327</v>
      </c>
      <c r="AY94">
        <v>209</v>
      </c>
      <c r="AZ94">
        <v>7421301</v>
      </c>
      <c r="BA94">
        <v>2097421301</v>
      </c>
    </row>
    <row r="95" spans="1:53" x14ac:dyDescent="0.25">
      <c r="A95" t="s">
        <v>332</v>
      </c>
      <c r="B95" t="s">
        <v>370</v>
      </c>
      <c r="C95">
        <v>521183360</v>
      </c>
      <c r="D95" s="1">
        <v>25358</v>
      </c>
      <c r="E95" t="s">
        <v>405</v>
      </c>
      <c r="F95" t="s">
        <v>515</v>
      </c>
      <c r="G95" t="s">
        <v>406</v>
      </c>
      <c r="H95" t="s">
        <v>19</v>
      </c>
      <c r="I95">
        <v>91935</v>
      </c>
      <c r="J95">
        <v>619</v>
      </c>
      <c r="K95">
        <v>5376465</v>
      </c>
      <c r="L95">
        <v>6195376465</v>
      </c>
      <c r="M95" s="1">
        <v>42528</v>
      </c>
      <c r="N95" s="2">
        <v>27000</v>
      </c>
      <c r="O95">
        <v>749</v>
      </c>
      <c r="Q95">
        <f t="shared" si="7"/>
        <v>8275</v>
      </c>
      <c r="R95" s="2">
        <f t="shared" si="12"/>
        <v>27000</v>
      </c>
      <c r="S95" s="1">
        <f t="shared" si="8"/>
        <v>42558</v>
      </c>
      <c r="T95" s="1">
        <v>43338</v>
      </c>
      <c r="U95" s="4">
        <f t="shared" si="9"/>
        <v>25</v>
      </c>
      <c r="V95" s="4">
        <f t="shared" si="10"/>
        <v>2.7011139104991533E-2</v>
      </c>
      <c r="W95" s="4" t="s">
        <v>572</v>
      </c>
      <c r="X95" s="4">
        <f t="shared" si="11"/>
        <v>48</v>
      </c>
      <c r="Y95" s="3" t="s">
        <v>574</v>
      </c>
      <c r="AN95">
        <v>2</v>
      </c>
      <c r="AO95">
        <v>2</v>
      </c>
      <c r="AP95" t="s">
        <v>113</v>
      </c>
      <c r="AQ95" t="s">
        <v>277</v>
      </c>
      <c r="AR95">
        <v>394081610</v>
      </c>
      <c r="AS95" s="1">
        <v>33054</v>
      </c>
      <c r="AT95" t="s">
        <v>325</v>
      </c>
      <c r="AU95" t="s">
        <v>553</v>
      </c>
      <c r="AV95" t="s">
        <v>406</v>
      </c>
      <c r="AW95" t="s">
        <v>19</v>
      </c>
      <c r="AX95">
        <v>91935</v>
      </c>
      <c r="AY95">
        <v>619</v>
      </c>
      <c r="AZ95">
        <v>8460667</v>
      </c>
      <c r="BA95">
        <v>6198460667</v>
      </c>
    </row>
    <row r="96" spans="1:53" x14ac:dyDescent="0.25">
      <c r="A96" t="s">
        <v>337</v>
      </c>
      <c r="B96" t="s">
        <v>373</v>
      </c>
      <c r="C96">
        <v>186636479</v>
      </c>
      <c r="D96" s="1">
        <v>29245</v>
      </c>
      <c r="E96" t="s">
        <v>407</v>
      </c>
      <c r="F96" t="s">
        <v>516</v>
      </c>
      <c r="G96" t="s">
        <v>408</v>
      </c>
      <c r="H96" t="s">
        <v>19</v>
      </c>
      <c r="I96">
        <v>96114</v>
      </c>
      <c r="J96">
        <v>530</v>
      </c>
      <c r="K96">
        <v>1647031</v>
      </c>
      <c r="L96">
        <v>5301647031</v>
      </c>
      <c r="M96" s="1">
        <v>42556</v>
      </c>
      <c r="N96" s="2">
        <v>32000</v>
      </c>
      <c r="O96">
        <v>410</v>
      </c>
      <c r="Q96">
        <f t="shared" si="7"/>
        <v>22160</v>
      </c>
      <c r="R96" s="2">
        <f t="shared" si="12"/>
        <v>32000</v>
      </c>
      <c r="S96" s="1">
        <f t="shared" si="8"/>
        <v>42586</v>
      </c>
      <c r="T96" s="1">
        <v>43338</v>
      </c>
      <c r="U96" s="4">
        <f t="shared" si="9"/>
        <v>24</v>
      </c>
      <c r="V96" s="4">
        <f t="shared" si="10"/>
        <v>1.2652416360246943E-2</v>
      </c>
      <c r="W96" s="4" t="s">
        <v>572</v>
      </c>
      <c r="X96" s="4">
        <f t="shared" si="11"/>
        <v>48</v>
      </c>
      <c r="Y96" s="3" t="s">
        <v>574</v>
      </c>
      <c r="AN96">
        <v>2</v>
      </c>
      <c r="AO96">
        <v>2</v>
      </c>
      <c r="AP96" t="s">
        <v>118</v>
      </c>
      <c r="AQ96" t="s">
        <v>282</v>
      </c>
      <c r="AR96">
        <v>976226182</v>
      </c>
      <c r="AS96" s="1">
        <v>33366</v>
      </c>
      <c r="AT96" t="s">
        <v>330</v>
      </c>
      <c r="AU96" t="s">
        <v>554</v>
      </c>
      <c r="AV96" t="s">
        <v>408</v>
      </c>
      <c r="AW96" t="s">
        <v>19</v>
      </c>
      <c r="AX96">
        <v>96114</v>
      </c>
      <c r="AY96">
        <v>530</v>
      </c>
      <c r="AZ96">
        <v>5849815</v>
      </c>
      <c r="BA96">
        <v>5305849815</v>
      </c>
    </row>
    <row r="97" spans="1:53" x14ac:dyDescent="0.25">
      <c r="A97" t="s">
        <v>342</v>
      </c>
      <c r="B97" t="s">
        <v>133</v>
      </c>
      <c r="C97">
        <v>897542926</v>
      </c>
      <c r="D97" s="1">
        <v>32931</v>
      </c>
      <c r="E97" t="s">
        <v>409</v>
      </c>
      <c r="F97" t="s">
        <v>517</v>
      </c>
      <c r="G97" t="s">
        <v>410</v>
      </c>
      <c r="H97" t="s">
        <v>19</v>
      </c>
      <c r="I97">
        <v>93271</v>
      </c>
      <c r="J97">
        <v>559</v>
      </c>
      <c r="K97">
        <v>7212827</v>
      </c>
      <c r="L97">
        <v>5597212827</v>
      </c>
      <c r="M97" s="1">
        <v>42827</v>
      </c>
      <c r="N97" s="2">
        <v>55000</v>
      </c>
      <c r="O97">
        <v>935</v>
      </c>
      <c r="Q97">
        <f t="shared" si="7"/>
        <v>40975</v>
      </c>
      <c r="R97" s="2">
        <f t="shared" si="12"/>
        <v>55000</v>
      </c>
      <c r="S97" s="1">
        <f t="shared" si="8"/>
        <v>42857</v>
      </c>
      <c r="T97" s="1">
        <v>43338</v>
      </c>
      <c r="U97" s="4">
        <f t="shared" si="9"/>
        <v>15</v>
      </c>
      <c r="V97" s="4">
        <f t="shared" si="10"/>
        <v>1.6720427310552566E-2</v>
      </c>
      <c r="W97" s="4" t="s">
        <v>572</v>
      </c>
      <c r="X97" s="4">
        <f t="shared" si="11"/>
        <v>48</v>
      </c>
      <c r="Y97" s="3" t="s">
        <v>574</v>
      </c>
      <c r="AN97">
        <v>2</v>
      </c>
      <c r="AO97">
        <v>2</v>
      </c>
      <c r="AP97" t="s">
        <v>123</v>
      </c>
      <c r="AQ97" t="s">
        <v>287</v>
      </c>
      <c r="AR97">
        <v>111178011</v>
      </c>
      <c r="AS97" s="1">
        <v>28255</v>
      </c>
      <c r="AT97" t="s">
        <v>335</v>
      </c>
      <c r="AU97" t="s">
        <v>555</v>
      </c>
      <c r="AV97" t="s">
        <v>410</v>
      </c>
      <c r="AW97" t="s">
        <v>19</v>
      </c>
      <c r="AX97">
        <v>93271</v>
      </c>
      <c r="AY97">
        <v>559</v>
      </c>
      <c r="AZ97">
        <v>2886868</v>
      </c>
      <c r="BA97">
        <v>5592886868</v>
      </c>
    </row>
    <row r="98" spans="1:53" x14ac:dyDescent="0.25">
      <c r="A98" t="s">
        <v>347</v>
      </c>
      <c r="B98" t="s">
        <v>378</v>
      </c>
      <c r="C98">
        <v>872122277</v>
      </c>
      <c r="D98" s="1">
        <v>29245</v>
      </c>
      <c r="E98" t="s">
        <v>411</v>
      </c>
      <c r="F98" t="s">
        <v>518</v>
      </c>
      <c r="G98" t="s">
        <v>412</v>
      </c>
      <c r="H98" t="s">
        <v>19</v>
      </c>
      <c r="I98">
        <v>93530</v>
      </c>
      <c r="J98">
        <v>442</v>
      </c>
      <c r="K98">
        <v>6750272</v>
      </c>
      <c r="L98">
        <v>4426750272</v>
      </c>
      <c r="M98" s="1">
        <v>42864</v>
      </c>
      <c r="N98" s="2">
        <v>45000</v>
      </c>
      <c r="O98">
        <v>689</v>
      </c>
      <c r="Q98">
        <f t="shared" si="7"/>
        <v>35354</v>
      </c>
      <c r="R98" s="2">
        <f t="shared" si="12"/>
        <v>45000</v>
      </c>
      <c r="S98" s="1">
        <f t="shared" si="8"/>
        <v>42894</v>
      </c>
      <c r="T98" s="1">
        <v>43338</v>
      </c>
      <c r="U98" s="4">
        <f t="shared" si="9"/>
        <v>14</v>
      </c>
      <c r="V98" s="4">
        <f t="shared" si="10"/>
        <v>1.5083596235709207E-2</v>
      </c>
      <c r="W98" s="4" t="s">
        <v>572</v>
      </c>
      <c r="X98" s="4">
        <f t="shared" si="11"/>
        <v>48</v>
      </c>
      <c r="Y98" s="3" t="s">
        <v>574</v>
      </c>
      <c r="AN98">
        <v>2</v>
      </c>
      <c r="AO98">
        <v>2</v>
      </c>
      <c r="AP98" t="s">
        <v>128</v>
      </c>
      <c r="AQ98" t="s">
        <v>292</v>
      </c>
      <c r="AR98">
        <v>511798259</v>
      </c>
      <c r="AS98" s="1">
        <v>26638</v>
      </c>
      <c r="AT98" t="s">
        <v>340</v>
      </c>
      <c r="AU98" t="s">
        <v>556</v>
      </c>
      <c r="AV98" t="s">
        <v>412</v>
      </c>
      <c r="AW98" t="s">
        <v>19</v>
      </c>
      <c r="AX98">
        <v>93530</v>
      </c>
      <c r="AY98">
        <v>442</v>
      </c>
      <c r="AZ98">
        <v>3291566</v>
      </c>
      <c r="BA98">
        <v>4423291566</v>
      </c>
    </row>
    <row r="99" spans="1:53" x14ac:dyDescent="0.25">
      <c r="A99" t="s">
        <v>351</v>
      </c>
      <c r="B99" t="s">
        <v>381</v>
      </c>
      <c r="C99">
        <v>676095928</v>
      </c>
      <c r="D99" s="1">
        <v>32931</v>
      </c>
      <c r="E99" t="s">
        <v>413</v>
      </c>
      <c r="F99" t="s">
        <v>519</v>
      </c>
      <c r="G99" t="s">
        <v>414</v>
      </c>
      <c r="H99" t="s">
        <v>19</v>
      </c>
      <c r="I99">
        <v>93531</v>
      </c>
      <c r="J99">
        <v>661</v>
      </c>
      <c r="K99">
        <v>1198034</v>
      </c>
      <c r="L99">
        <v>6611198034</v>
      </c>
      <c r="M99" s="1">
        <v>43009</v>
      </c>
      <c r="N99" s="2">
        <v>14000</v>
      </c>
      <c r="O99">
        <v>1400</v>
      </c>
      <c r="Q99">
        <f t="shared" si="7"/>
        <v>1400</v>
      </c>
      <c r="R99" s="2">
        <f t="shared" si="12"/>
        <v>14000</v>
      </c>
      <c r="S99" s="1">
        <f t="shared" si="8"/>
        <v>43039</v>
      </c>
      <c r="T99" s="1">
        <v>43338</v>
      </c>
      <c r="U99" s="4">
        <f t="shared" si="9"/>
        <v>9</v>
      </c>
      <c r="V99" s="4">
        <f t="shared" si="10"/>
        <v>9.1607978309961591E-2</v>
      </c>
      <c r="W99" s="4" t="s">
        <v>572</v>
      </c>
      <c r="X99" s="4">
        <f t="shared" si="11"/>
        <v>48</v>
      </c>
      <c r="Y99" s="3" t="s">
        <v>574</v>
      </c>
      <c r="AN99">
        <v>2</v>
      </c>
      <c r="AO99">
        <v>2</v>
      </c>
      <c r="AP99" t="s">
        <v>133</v>
      </c>
      <c r="AQ99" t="s">
        <v>297</v>
      </c>
      <c r="AR99">
        <v>311202012</v>
      </c>
      <c r="AS99" s="1">
        <v>27708</v>
      </c>
      <c r="AT99" t="s">
        <v>345</v>
      </c>
      <c r="AU99" t="s">
        <v>557</v>
      </c>
      <c r="AV99" t="s">
        <v>414</v>
      </c>
      <c r="AW99" t="s">
        <v>19</v>
      </c>
      <c r="AX99">
        <v>93531</v>
      </c>
      <c r="AY99">
        <v>661</v>
      </c>
      <c r="AZ99">
        <v>5858435</v>
      </c>
      <c r="BA99">
        <v>6615858435</v>
      </c>
    </row>
    <row r="100" spans="1:53" x14ac:dyDescent="0.25">
      <c r="A100" t="s">
        <v>356</v>
      </c>
      <c r="B100" t="s">
        <v>384</v>
      </c>
      <c r="C100">
        <v>709120292</v>
      </c>
      <c r="D100" s="1">
        <v>25719</v>
      </c>
      <c r="E100" t="s">
        <v>415</v>
      </c>
      <c r="F100" t="s">
        <v>520</v>
      </c>
      <c r="G100" t="s">
        <v>416</v>
      </c>
      <c r="H100" t="s">
        <v>19</v>
      </c>
      <c r="I100">
        <v>95451</v>
      </c>
      <c r="J100">
        <v>707</v>
      </c>
      <c r="K100">
        <v>6342543</v>
      </c>
      <c r="L100">
        <v>7076342543</v>
      </c>
      <c r="M100" s="1">
        <v>42037</v>
      </c>
      <c r="N100" s="2">
        <v>17400</v>
      </c>
      <c r="O100">
        <v>625</v>
      </c>
      <c r="Q100">
        <f t="shared" si="7"/>
        <v>-8225</v>
      </c>
      <c r="R100" s="2">
        <f t="shared" si="12"/>
        <v>19900</v>
      </c>
      <c r="S100" s="1">
        <f t="shared" si="8"/>
        <v>42067</v>
      </c>
      <c r="T100" s="1">
        <v>43338</v>
      </c>
      <c r="U100" s="4">
        <f t="shared" si="9"/>
        <v>41</v>
      </c>
      <c r="V100" s="4">
        <f t="shared" si="10"/>
        <v>3.4714447373441648E-2</v>
      </c>
      <c r="W100" s="4" t="s">
        <v>572</v>
      </c>
      <c r="X100" s="4">
        <f t="shared" si="11"/>
        <v>48</v>
      </c>
      <c r="Y100" s="3" t="s">
        <v>574</v>
      </c>
      <c r="AN100">
        <v>2</v>
      </c>
      <c r="AO100">
        <v>2</v>
      </c>
      <c r="AP100" t="s">
        <v>138</v>
      </c>
      <c r="AQ100" t="s">
        <v>328</v>
      </c>
      <c r="AR100">
        <v>932140728</v>
      </c>
      <c r="AS100" s="1">
        <v>32205</v>
      </c>
      <c r="AT100" t="s">
        <v>350</v>
      </c>
      <c r="AU100" t="s">
        <v>558</v>
      </c>
      <c r="AV100" t="s">
        <v>416</v>
      </c>
      <c r="AW100" t="s">
        <v>19</v>
      </c>
      <c r="AX100">
        <v>95451</v>
      </c>
      <c r="AY100">
        <v>707</v>
      </c>
      <c r="AZ100">
        <v>5485324</v>
      </c>
      <c r="BA100">
        <v>7075485324</v>
      </c>
    </row>
    <row r="101" spans="1:53" x14ac:dyDescent="0.25">
      <c r="A101" t="s">
        <v>361</v>
      </c>
      <c r="B101" t="s">
        <v>387</v>
      </c>
      <c r="C101">
        <v>626877235</v>
      </c>
      <c r="D101" s="1">
        <v>28977</v>
      </c>
      <c r="E101" t="s">
        <v>417</v>
      </c>
      <c r="F101" t="s">
        <v>521</v>
      </c>
      <c r="G101" t="s">
        <v>418</v>
      </c>
      <c r="H101" t="s">
        <v>19</v>
      </c>
      <c r="I101">
        <v>94939</v>
      </c>
      <c r="J101">
        <v>415</v>
      </c>
      <c r="K101">
        <v>7601684</v>
      </c>
      <c r="L101">
        <v>4157601684</v>
      </c>
      <c r="M101" s="1">
        <v>42430</v>
      </c>
      <c r="N101" s="2">
        <v>26000</v>
      </c>
      <c r="O101">
        <v>112</v>
      </c>
      <c r="Q101">
        <f t="shared" si="7"/>
        <v>22864</v>
      </c>
      <c r="R101" s="2">
        <f t="shared" si="12"/>
        <v>26000</v>
      </c>
      <c r="S101" s="1">
        <f t="shared" si="8"/>
        <v>42460</v>
      </c>
      <c r="T101" s="1">
        <v>43338</v>
      </c>
      <c r="U101" s="4">
        <f t="shared" si="9"/>
        <v>28</v>
      </c>
      <c r="V101" s="4">
        <f t="shared" si="10"/>
        <v>4.2892942624226382E-3</v>
      </c>
      <c r="W101" s="4" t="s">
        <v>572</v>
      </c>
      <c r="X101" s="4">
        <f t="shared" si="11"/>
        <v>60</v>
      </c>
      <c r="Y101" s="3" t="s">
        <v>574</v>
      </c>
      <c r="AN101">
        <v>2</v>
      </c>
      <c r="AO101">
        <v>2</v>
      </c>
      <c r="AP101" t="s">
        <v>143</v>
      </c>
      <c r="AQ101" t="s">
        <v>333</v>
      </c>
      <c r="AR101">
        <v>896020262</v>
      </c>
      <c r="AS101" s="1">
        <v>33704</v>
      </c>
      <c r="AT101" t="s">
        <v>354</v>
      </c>
      <c r="AU101" t="s">
        <v>559</v>
      </c>
      <c r="AV101" t="s">
        <v>418</v>
      </c>
      <c r="AW101" t="s">
        <v>19</v>
      </c>
      <c r="AX101">
        <v>94939</v>
      </c>
      <c r="AY101">
        <v>415</v>
      </c>
      <c r="AZ101">
        <v>6728562</v>
      </c>
      <c r="BA101">
        <v>4156728562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FakeClientDb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Corona</cp:lastModifiedBy>
  <dcterms:created xsi:type="dcterms:W3CDTF">2018-08-27T00:13:15Z</dcterms:created>
  <dcterms:modified xsi:type="dcterms:W3CDTF">2018-08-27T01:07:06Z</dcterms:modified>
</cp:coreProperties>
</file>