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E78C0A32-0A65-4583-B327-88D08D61D445}"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48" i="1" l="1"/>
  <c r="AG48" i="1"/>
  <c r="AF48" i="1"/>
  <c r="AE48" i="1"/>
  <c r="AD48" i="1"/>
  <c r="AC48" i="1"/>
  <c r="AB48" i="1"/>
  <c r="AI48" i="1" s="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<sst xmlns="http://schemas.openxmlformats.org/spreadsheetml/2006/main" count="3964" uniqueCount="350">
  <si>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</si>
  <si>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</si>
  <si>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</si>
  <si>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</si>
  <si>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</si>
  <si>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</si>
  <si>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</si>
  <si>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</si>
  <si>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</si>
  <si>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</si>
  <si>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</si>
  <si>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</si>
  <si>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</si>
  <si>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</si>
  <si>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</si>
  <si>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</si>
  <si>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</si>
  <si>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</si>
  <si>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</si>
  <si>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</si>
  <si>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</si>
  <si>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</si>
  <si>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</si>
  <si>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</si>
  <si>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</si>
  <si>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</si>
  <si>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</si>
  <si>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</si>
  <si>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</si>
  <si>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</si>
  <si>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</si>
  <si>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</si>
  <si>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</si>
  <si>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</si>
  <si>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</si>
  <si>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</si>
  <si>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</si>
  <si>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</si>
  <si>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</si>
  <si>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</si>
  <si>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</si>
  <si>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</si>
  <si>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</si>
  <si>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</si>
  <si>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</si>
  <si>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</si>
  <si>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</si>
  <si>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</si>
  <si>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</si>
  <si>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</si>
  <si>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</si>
  <si>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</si>
  <si>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</si>
  <si>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</si>
  <si>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</si>
  <si>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</si>
  <si>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</si>
  <si>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</si>
  <si>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</si>
  <si>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</si>
  <si>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</si>
  <si>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</si>
  <si>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</si>
  <si>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</si>
  <si>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</si>
  <si>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</si>
  <si>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</si>
  <si>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</si>
  <si>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</si>
  <si>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</si>
  <si>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</si>
  <si>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</si>
  <si>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</si>
  <si>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</si>
  <si>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</si>
  <si>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</si>
  <si>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</si>
  <si>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</si>
  <si>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</si>
  <si>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</si>
  <si>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</si>
  <si>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</si>
  <si>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</si>
  <si>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</si>
  <si>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</si>
  <si>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</si>
  <si>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</si>
  <si>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</si>
  <si>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</si>
  <si>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</si>
  <si>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</si>
  <si>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</si>
  <si>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</si>
  <si>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</si>
  <si>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</si>
  <si>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</si>
  <si>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</si>
  <si>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</si>
  <si>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</si>
  <si>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</si>
  <si>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</si>
  <si>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</si>
  <si>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</si>
  <si>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</si>
  <si>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</si>
  <si>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</si>
  <si>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</si>
  <si>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</si>
  <si>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</si>
  <si>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</si>
  <si>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</si>
  <si>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</si>
  <si>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</si>
  <si>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</si>
  <si>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</si>
  <si>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</si>
  <si>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</si>
  <si>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</si>
  <si>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</si>
  <si>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</si>
  <si>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</si>
  <si>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</si>
  <si>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</si>
  <si>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</si>
  <si>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</si>
  <si>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</si>
  <si>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</si>
  <si>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</si>
  <si>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</si>
  <si>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</si>
  <si>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</si>
  <si>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</si>
  <si>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</si>
  <si>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</si>
  <si>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</si>
  <si>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</si>
  <si>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</si>
  <si>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</si>
  <si>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</si>
  <si>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</si>
  <si>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</si>
  <si>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</si>
  <si>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</si>
  <si>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</si>
  <si>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</si>
  <si>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</si>
  <si>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</si>
  <si>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</si>
  <si>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</si>
  <si>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</si>
  <si>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</si>
  <si>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</si>
  <si>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</si>
  <si>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</si>
  <si>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</si>
  <si>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</si>
  <si>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</si>
  <si>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</si>
  <si>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</si>
  <si>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</si>
  <si>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</si>
  <si>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</si>
  <si>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</si>
  <si>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</si>
  <si>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</si>
  <si>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</si>
  <si>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</si>
  <si>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</si>
  <si>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</si>
  <si>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</si>
  <si>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</si>
  <si>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</si>
  <si>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</si>
  <si>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</si>
  <si>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</si>
  <si>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</si>
  <si>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</si>
  <si>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</si>
  <si>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</si>
  <si>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</si>
  <si>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</si>
  <si>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</si>
  <si>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</si>
  <si>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</si>
  <si>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</si>
  <si>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</si>
  <si>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</si>
  <si>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</si>
  <si>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</si>
  <si>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</si>
  <si>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</si>
  <si>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</si>
  <si>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</si>
  <si>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</si>
  <si>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</si>
  <si>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</si>
  <si>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</si>
  <si>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</si>
  <si>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</si>
  <si>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</si>
  <si>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</si>
  <si>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</si>
  <si>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</si>
  <si>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</si>
  <si>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</si>
  <si>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</si>
  <si>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</si>
  <si>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</si>
  <si>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</si>
  <si>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</si>
  <si>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</si>
  <si>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</si>
  <si>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</si>
  <si>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</si>
  <si>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</si>
  <si>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</si>
  <si>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</si>
  <si>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</si>
  <si>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</si>
  <si>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</si>
  <si>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</si>
  <si>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</si>
  <si>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</si>
  <si>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</si>
  <si>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</si>
  <si>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</si>
  <si>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</si>
  <si>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</si>
  <si>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</si>
  <si>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</si>
  <si>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</si>
  <si>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</si>
  <si>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</si>
  <si>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</si>
  <si>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</si>
  <si>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</si>
  <si>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</si>
  <si>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</si>
  <si>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</si>
  <si>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</si>
  <si>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</si>
  <si>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</si>
  <si>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</si>
  <si>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</si>
  <si>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</si>
  <si>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</si>
  <si>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</si>
  <si>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</si>
  <si>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</si>
  <si>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</si>
  <si>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</si>
  <si>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</si>
  <si>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</si>
  <si>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</si>
  <si>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</si>
  <si>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</si>
  <si>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</si>
  <si>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</si>
  <si>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</si>
  <si>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</si>
  <si>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</si>
  <si>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</si>
  <si>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</si>
  <si>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</si>
  <si>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</si>
  <si>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</si>
  <si>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</si>
  <si>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</si>
  <si>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</si>
  <si>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</si>
  <si>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</si>
  <si>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</si>
  <si>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</si>
  <si>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</si>
  <si>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</si>
  <si>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</si>
  <si>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</si>
  <si>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</si>
  <si>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</si>
  <si>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</si>
  <si>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</si>
  <si>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</si>
  <si>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</si>
  <si>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</si>
  <si>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</si>
  <si>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</si>
  <si>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</si>
  <si>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</si>
  <si>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</si>
  <si>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</si>
  <si>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</si>
  <si>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</si>
  <si>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</si>
  <si>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</si>
  <si>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</si>
  <si>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</si>
  <si>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</si>
  <si>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</si>
  <si>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</si>
  <si>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</si>
  <si>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</si>
  <si>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</si>
  <si>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</si>
  <si>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</si>
  <si>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</si>
  <si>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</si>
  <si>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</si>
  <si>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</si>
  <si>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</si>
  <si>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</si>
  <si>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</si>
  <si>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</si>
  <si>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</si>
  <si>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</si>
  <si>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</si>
  <si>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</si>
  <si>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</si>
  <si>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</si>
  <si>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</si>
  <si>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</si>
  <si>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</si>
  <si>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</si>
  <si>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</si>
  <si>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</si>
  <si>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</si>
  <si>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</si>
  <si>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</si>
  <si>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</si>
  <si>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</si>
  <si>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</si>
  <si>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</si>
  <si>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</si>
  <si>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</si>
  <si>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</si>
  <si>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</si>
  <si>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</si>
  <si>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</si>
  <si>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</si>
  <si>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</si>
  <si>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</si>
  <si>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</si>
  <si>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</si>
  <si>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</si>
  <si>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</si>
  <si>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</si>
  <si>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</si>
  <si>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</si>
  <si>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</si>
  <si>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=210+60+120
=15+5+14
=4.5+3.5+2
=18+1+0
=0+2+0
=0+0+0
=210+15+0
</t>
  </si>
  <si>
    <t xml:space="preserve">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</si>
</sst>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T1" zoomScale="85" zoomScaleNormal="85" workbookViewId="0">
      <pane ySplit="1" topLeftCell="A38" activePane="bottomLeft" state="frozen"/>
      <selection activeCell="O1" sqref="O1"/>
      <selection pane="bottomLeft" activeCell="Z49" sqref="Z49"/>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11"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11"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11">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48" si="1">$AC3/$AB3</f>
        <v>1.8795539033457251E-2</v>
      </c>
      <c r="AJ3" s="6">
        <f t="shared" ref="AJ3:AJ48" si="2">$AD3/$AB3</f>
        <v>1.3085501858736059E-2</v>
      </c>
      <c r="AK3" s="6">
        <f t="shared" ref="AK3:AK48" si="3">$AE3/$AB3</f>
        <v>3.0810408921933083E-2</v>
      </c>
      <c r="AL3" s="6">
        <f t="shared" ref="AL3:AL48" si="4">$AF3/$AB3</f>
        <v>0.16981412639405205</v>
      </c>
      <c r="AM3" s="6">
        <f t="shared" ref="AM3:AM48" si="5">$AG3/$AB3</f>
        <v>1.6773234200743493E-2</v>
      </c>
      <c r="AN3" s="6">
        <f t="shared" ref="AN3:AN48" si="6">$AH3/$AB3</f>
        <v>1.3460223048327138</v>
      </c>
      <c r="AO3" s="7">
        <v>3</v>
      </c>
      <c r="AP3" s="7">
        <v>1</v>
      </c>
      <c r="AQ3" s="7">
        <v>1</v>
      </c>
      <c r="AR3" s="10">
        <v>0</v>
      </c>
      <c r="AS3" s="10">
        <v>0</v>
      </c>
      <c r="AT3" s="10">
        <v>0</v>
      </c>
      <c r="AU3" s="7">
        <v>0</v>
      </c>
      <c r="AV3" s="10">
        <v>0</v>
      </c>
      <c r="AW3" s="3">
        <v>31</v>
      </c>
      <c r="AX3" s="3">
        <v>1</v>
      </c>
      <c r="AY3" s="11">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11">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11">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11">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11">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11">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11">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11">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11">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11">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11">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11">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11">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11">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11">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11">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11">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11">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11">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11">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11">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11">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11">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11">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11">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11">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11">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11">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11">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11">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11">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300</v>
      </c>
      <c r="AA36" s="10" t="s">
        <v>301</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304</v>
      </c>
      <c r="AA37" s="10" t="s">
        <v>305</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310</v>
      </c>
      <c r="AA38" s="10" t="s">
        <v>311</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row>
    <row r="39" spans="1:56"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313</v>
      </c>
      <c r="AA39" s="10" t="s">
        <v>312</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row>
    <row r="40" spans="1:56"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321</v>
      </c>
      <c r="AA40" s="10" t="s">
        <v>318</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row>
    <row r="41" spans="1:56"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320</v>
      </c>
      <c r="AA41" s="10" t="s">
        <v>319</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row>
    <row r="42" spans="1:56"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329</v>
      </c>
      <c r="AA42" s="10" t="s">
        <v>326</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328</v>
      </c>
      <c r="AS42" s="7" t="s">
        <v>327</v>
      </c>
      <c r="AT42" s="7">
        <v>0</v>
      </c>
      <c r="AU42" s="7">
        <v>20</v>
      </c>
      <c r="AV42" s="7">
        <v>0</v>
      </c>
      <c r="AW42" s="7">
        <v>31</v>
      </c>
      <c r="AX42" s="7">
        <v>1</v>
      </c>
      <c r="AY42" s="6">
        <v>7</v>
      </c>
      <c r="AZ42" s="7">
        <v>1</v>
      </c>
      <c r="BA42" s="7">
        <v>1</v>
      </c>
      <c r="BB42" s="7">
        <v>1</v>
      </c>
      <c r="BC42" s="7">
        <v>1</v>
      </c>
      <c r="BD42" s="7">
        <v>1</v>
      </c>
    </row>
    <row r="43" spans="1:56"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331</v>
      </c>
      <c r="AA43" s="10" t="s">
        <v>330</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row>
    <row r="44" spans="1:56"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333</v>
      </c>
      <c r="AA44" s="10" t="s">
        <v>332</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11">
        <v>6</v>
      </c>
      <c r="AZ44" s="7">
        <v>1</v>
      </c>
      <c r="BA44" s="7">
        <v>1</v>
      </c>
      <c r="BB44" s="7">
        <v>1</v>
      </c>
      <c r="BC44" s="7">
        <v>1</v>
      </c>
      <c r="BD44" s="7">
        <v>1</v>
      </c>
    </row>
    <row r="45" spans="1:56"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335</v>
      </c>
      <c r="AA45" s="10" t="s">
        <v>336</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11">
        <v>7</v>
      </c>
      <c r="AZ45" s="7">
        <v>1</v>
      </c>
      <c r="BA45" s="7">
        <v>1</v>
      </c>
      <c r="BB45" s="7">
        <v>1</v>
      </c>
      <c r="BC45" s="7">
        <v>1</v>
      </c>
      <c r="BD45" s="7">
        <v>1</v>
      </c>
    </row>
    <row r="46" spans="1:56"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343</v>
      </c>
      <c r="AA46" s="10" t="s">
        <v>342</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11">
        <v>6.25</v>
      </c>
      <c r="AZ46" s="7">
        <v>1</v>
      </c>
      <c r="BA46" s="7">
        <v>1</v>
      </c>
      <c r="BB46" s="7">
        <v>1</v>
      </c>
      <c r="BC46" s="7">
        <v>1</v>
      </c>
      <c r="BD46" s="7">
        <v>1</v>
      </c>
    </row>
    <row r="47" spans="1:56"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347</v>
      </c>
      <c r="AA47" s="10" t="s">
        <v>346</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11">
        <v>7.5</v>
      </c>
      <c r="AZ47" s="7">
        <v>1</v>
      </c>
      <c r="BA47" s="7">
        <v>1</v>
      </c>
      <c r="BB47" s="7">
        <v>1</v>
      </c>
      <c r="BC47" s="7">
        <v>1</v>
      </c>
      <c r="BD47" s="7">
        <v>1</v>
      </c>
    </row>
    <row r="48" spans="1:56" ht="20.100000000000001" customHeight="1" x14ac:dyDescent="0.25">
      <c r="A48" s="3" t="s">
        <v>16</v>
      </c>
      <c r="B48" s="3">
        <v>11</v>
      </c>
      <c r="C48" s="8">
        <v>44257</v>
      </c>
      <c r="D48" s="9">
        <v>0.35416666666666669</v>
      </c>
      <c r="E48" s="4">
        <v>55</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349</v>
      </c>
      <c r="AA48" s="10" t="s">
        <v>348</v>
      </c>
      <c r="AB48" s="5">
        <f>210+60+120</f>
        <v>390</v>
      </c>
      <c r="AC48" s="6">
        <f>15+5+14</f>
        <v>34</v>
      </c>
      <c r="AD48" s="6">
        <f>4.5+3.5+2</f>
        <v>10</v>
      </c>
      <c r="AE48" s="6">
        <f>18+1+0</f>
        <v>19</v>
      </c>
      <c r="AF48" s="6">
        <f>0+2+0</f>
        <v>2</v>
      </c>
      <c r="AG48" s="6">
        <f>0+0+0</f>
        <v>0</v>
      </c>
      <c r="AH48" s="6">
        <f>210+15+0</f>
        <v>225</v>
      </c>
      <c r="AI48" s="6">
        <f t="shared" si="1"/>
        <v>8.7179487179487175E-2</v>
      </c>
      <c r="AJ48" s="6">
        <f t="shared" si="2"/>
        <v>2.564102564102564E-2</v>
      </c>
      <c r="AK48" s="6">
        <f t="shared" si="3"/>
        <v>4.8717948717948718E-2</v>
      </c>
      <c r="AL48" s="6">
        <f t="shared" si="4"/>
        <v>5.1282051282051282E-3</v>
      </c>
      <c r="AM48" s="6">
        <f t="shared" si="5"/>
        <v>0</v>
      </c>
      <c r="AN48" s="6">
        <f t="shared" si="6"/>
        <v>0.57692307692307687</v>
      </c>
      <c r="AO48" s="7">
        <v>4</v>
      </c>
      <c r="AP48" s="7">
        <v>3</v>
      </c>
      <c r="AQ48" s="7">
        <v>0</v>
      </c>
      <c r="AR48" s="10">
        <v>0</v>
      </c>
      <c r="AS48" s="7">
        <v>0</v>
      </c>
      <c r="AT48" s="7">
        <v>0</v>
      </c>
      <c r="AU48" s="7">
        <v>0</v>
      </c>
      <c r="AV48" s="7">
        <v>0</v>
      </c>
      <c r="AW48" s="7">
        <v>30</v>
      </c>
      <c r="AX48" s="7">
        <v>1</v>
      </c>
      <c r="AY48" s="11">
        <v>6</v>
      </c>
      <c r="AZ48" s="7">
        <v>1</v>
      </c>
      <c r="BA48" s="7">
        <v>1</v>
      </c>
      <c r="BB48" s="7">
        <v>1</v>
      </c>
      <c r="BC48" s="7">
        <v>1</v>
      </c>
      <c r="BD48" s="7">
        <v>1</v>
      </c>
    </row>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302</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303</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24"/>
  <sheetViews>
    <sheetView workbookViewId="0">
      <pane ySplit="1" topLeftCell="A39" activePane="bottomLeft" state="frozen"/>
      <selection pane="bottomLeft" activeCell="B49" sqref="B49:H49"/>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281</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334</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308</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280</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284</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261</v>
      </c>
      <c r="B88">
        <v>10</v>
      </c>
      <c r="C88">
        <v>0.5</v>
      </c>
      <c r="D88">
        <v>0</v>
      </c>
      <c r="E88">
        <v>1</v>
      </c>
      <c r="F88">
        <v>3</v>
      </c>
      <c r="G88">
        <v>1</v>
      </c>
      <c r="H88">
        <v>0</v>
      </c>
    </row>
    <row r="89" spans="1:8" x14ac:dyDescent="0.25">
      <c r="A89" s="16" t="s">
        <v>267</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266</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268</v>
      </c>
      <c r="B95">
        <v>90</v>
      </c>
      <c r="C95">
        <v>3.5</v>
      </c>
      <c r="D95">
        <v>1</v>
      </c>
      <c r="E95">
        <v>3</v>
      </c>
      <c r="F95">
        <v>12</v>
      </c>
      <c r="G95">
        <v>3</v>
      </c>
      <c r="H95">
        <v>460</v>
      </c>
    </row>
    <row r="96" spans="1:8" x14ac:dyDescent="0.25">
      <c r="A96" s="16" t="s">
        <v>269</v>
      </c>
      <c r="B96">
        <v>60</v>
      </c>
      <c r="C96">
        <v>0</v>
      </c>
      <c r="D96">
        <v>0</v>
      </c>
      <c r="E96">
        <v>0</v>
      </c>
      <c r="F96">
        <v>17</v>
      </c>
      <c r="G96">
        <v>0</v>
      </c>
      <c r="H96">
        <v>0</v>
      </c>
    </row>
    <row r="97" spans="1:8" x14ac:dyDescent="0.25">
      <c r="A97" s="16" t="s">
        <v>276</v>
      </c>
      <c r="B97">
        <v>70</v>
      </c>
      <c r="C97">
        <v>5</v>
      </c>
      <c r="D97">
        <v>3</v>
      </c>
      <c r="E97">
        <v>5</v>
      </c>
      <c r="F97">
        <v>0</v>
      </c>
      <c r="G97">
        <v>0</v>
      </c>
      <c r="H97">
        <v>170</v>
      </c>
    </row>
    <row r="98" spans="1:8" x14ac:dyDescent="0.25">
      <c r="A98" s="16" t="s">
        <v>279</v>
      </c>
      <c r="B98">
        <v>30</v>
      </c>
      <c r="C98">
        <v>0</v>
      </c>
      <c r="D98">
        <v>0</v>
      </c>
      <c r="E98">
        <v>2</v>
      </c>
      <c r="F98">
        <v>6</v>
      </c>
      <c r="G98">
        <v>2</v>
      </c>
      <c r="H98">
        <v>5</v>
      </c>
    </row>
    <row r="99" spans="1:8" x14ac:dyDescent="0.25">
      <c r="A99" s="16" t="s">
        <v>282</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286</v>
      </c>
      <c r="B100">
        <f>122*8/5</f>
        <v>195.2</v>
      </c>
      <c r="C100">
        <v>0</v>
      </c>
      <c r="D100">
        <v>0</v>
      </c>
      <c r="E100">
        <v>0</v>
      </c>
      <c r="F100">
        <f>4*8/5</f>
        <v>6.4</v>
      </c>
      <c r="G100">
        <v>0</v>
      </c>
      <c r="H100">
        <v>0</v>
      </c>
    </row>
    <row r="101" spans="1:8" x14ac:dyDescent="0.25">
      <c r="A101" s="16" t="s">
        <v>287</v>
      </c>
      <c r="B101">
        <f>122*12/5</f>
        <v>292.8</v>
      </c>
      <c r="C101">
        <v>0</v>
      </c>
      <c r="D101">
        <v>0</v>
      </c>
      <c r="E101">
        <v>0</v>
      </c>
      <c r="F101">
        <f>4*12/5</f>
        <v>9.6</v>
      </c>
      <c r="G101">
        <v>0</v>
      </c>
      <c r="H101">
        <v>0</v>
      </c>
    </row>
    <row r="102" spans="1:8" x14ac:dyDescent="0.25">
      <c r="A102" s="16" t="s">
        <v>288</v>
      </c>
      <c r="B102">
        <v>110</v>
      </c>
      <c r="C102">
        <v>0.5</v>
      </c>
      <c r="D102">
        <v>0</v>
      </c>
      <c r="E102">
        <v>2</v>
      </c>
      <c r="F102">
        <v>25</v>
      </c>
      <c r="G102">
        <v>1</v>
      </c>
      <c r="H102">
        <v>310</v>
      </c>
    </row>
    <row r="103" spans="1:8" x14ac:dyDescent="0.25">
      <c r="A103" s="16" t="s">
        <v>289</v>
      </c>
      <c r="B103">
        <f>110*3</f>
        <v>330</v>
      </c>
      <c r="C103">
        <f>3*0.5</f>
        <v>1.5</v>
      </c>
      <c r="D103">
        <v>0</v>
      </c>
      <c r="E103">
        <f>3*2</f>
        <v>6</v>
      </c>
      <c r="F103">
        <f>3*25</f>
        <v>75</v>
      </c>
      <c r="G103">
        <f>3*1</f>
        <v>3</v>
      </c>
      <c r="H103">
        <f>3*310</f>
        <v>930</v>
      </c>
    </row>
    <row r="104" spans="1:8" x14ac:dyDescent="0.25">
      <c r="A104" s="16" t="s">
        <v>294</v>
      </c>
      <c r="B104">
        <f>290*5</f>
        <v>1450</v>
      </c>
      <c r="C104">
        <f>1.5*5</f>
        <v>7.5</v>
      </c>
      <c r="D104">
        <f>0*5</f>
        <v>0</v>
      </c>
      <c r="E104">
        <f>21*5</f>
        <v>105</v>
      </c>
      <c r="F104">
        <f>50*5</f>
        <v>250</v>
      </c>
      <c r="G104">
        <f>5*5</f>
        <v>25</v>
      </c>
      <c r="H104">
        <f>0*5</f>
        <v>0</v>
      </c>
    </row>
    <row r="105" spans="1:8" x14ac:dyDescent="0.25">
      <c r="A105" s="16" t="s">
        <v>295</v>
      </c>
      <c r="B105">
        <f>70*5</f>
        <v>350</v>
      </c>
      <c r="C105">
        <f>1.5*5</f>
        <v>7.5</v>
      </c>
      <c r="D105">
        <f>0*5</f>
        <v>0</v>
      </c>
      <c r="E105">
        <f>3*5</f>
        <v>15</v>
      </c>
      <c r="F105">
        <f>10*5</f>
        <v>50</v>
      </c>
      <c r="G105">
        <f>1*5</f>
        <v>5</v>
      </c>
      <c r="H105">
        <f>360*5</f>
        <v>1800</v>
      </c>
    </row>
    <row r="106" spans="1:8" x14ac:dyDescent="0.25">
      <c r="A106" s="16" t="s">
        <v>296</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307</v>
      </c>
      <c r="B107">
        <v>70</v>
      </c>
      <c r="C107">
        <v>1.5</v>
      </c>
      <c r="D107">
        <v>0.5</v>
      </c>
      <c r="E107">
        <v>2</v>
      </c>
      <c r="F107">
        <v>11</v>
      </c>
      <c r="G107">
        <v>1</v>
      </c>
      <c r="H107">
        <v>480</v>
      </c>
    </row>
    <row r="108" spans="1:8" x14ac:dyDescent="0.25">
      <c r="A108" s="16" t="s">
        <v>306</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309</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315</v>
      </c>
      <c r="B110">
        <v>190</v>
      </c>
      <c r="C110">
        <v>1</v>
      </c>
      <c r="D110">
        <v>0</v>
      </c>
      <c r="E110">
        <v>4</v>
      </c>
      <c r="F110">
        <v>44</v>
      </c>
      <c r="G110">
        <v>2</v>
      </c>
      <c r="H110">
        <v>0</v>
      </c>
    </row>
    <row r="111" spans="1:8" x14ac:dyDescent="0.25">
      <c r="A111" s="16" t="s">
        <v>314</v>
      </c>
      <c r="B111">
        <v>110</v>
      </c>
      <c r="C111">
        <v>11</v>
      </c>
      <c r="D111">
        <v>6</v>
      </c>
      <c r="E111">
        <v>2</v>
      </c>
      <c r="F111">
        <v>2</v>
      </c>
      <c r="G111">
        <v>0</v>
      </c>
      <c r="H111">
        <v>390</v>
      </c>
    </row>
    <row r="112" spans="1:8" x14ac:dyDescent="0.25">
      <c r="A112" s="16" t="s">
        <v>316</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317</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322</v>
      </c>
      <c r="B114" s="17">
        <v>70</v>
      </c>
      <c r="C114" s="17">
        <v>1.5</v>
      </c>
      <c r="D114" s="17">
        <v>0.5</v>
      </c>
      <c r="E114" s="17">
        <v>2</v>
      </c>
      <c r="F114" s="17">
        <v>11</v>
      </c>
      <c r="G114" s="17">
        <v>1</v>
      </c>
      <c r="H114" s="17">
        <v>480</v>
      </c>
    </row>
    <row r="115" spans="1:8" x14ac:dyDescent="0.25">
      <c r="A115" s="16" t="s">
        <v>323</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324</v>
      </c>
      <c r="B116">
        <v>27</v>
      </c>
      <c r="C116">
        <v>0.6</v>
      </c>
      <c r="D116">
        <v>0.1</v>
      </c>
      <c r="E116">
        <v>2.1</v>
      </c>
      <c r="F116">
        <v>4.8</v>
      </c>
      <c r="G116">
        <v>1.8</v>
      </c>
      <c r="H116">
        <v>5.4</v>
      </c>
    </row>
    <row r="117" spans="1:8" x14ac:dyDescent="0.25">
      <c r="A117" s="16" t="s">
        <v>325</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337</v>
      </c>
      <c r="B118">
        <v>120</v>
      </c>
      <c r="C118">
        <v>14</v>
      </c>
      <c r="D118">
        <v>13</v>
      </c>
      <c r="E118">
        <v>0</v>
      </c>
      <c r="F118">
        <v>0</v>
      </c>
      <c r="G118">
        <v>0</v>
      </c>
      <c r="H118">
        <v>0</v>
      </c>
    </row>
    <row r="119" spans="1:8" x14ac:dyDescent="0.25">
      <c r="A119" s="16" t="s">
        <v>338</v>
      </c>
      <c r="B119">
        <v>520</v>
      </c>
      <c r="C119">
        <v>36</v>
      </c>
      <c r="D119">
        <v>10</v>
      </c>
      <c r="E119">
        <v>40</v>
      </c>
      <c r="F119">
        <v>10</v>
      </c>
      <c r="G119">
        <v>4</v>
      </c>
      <c r="H119">
        <v>700</v>
      </c>
    </row>
    <row r="120" spans="1:8" x14ac:dyDescent="0.25">
      <c r="A120" s="16" t="s">
        <v>339</v>
      </c>
      <c r="B120">
        <f>330*2.5</f>
        <v>825</v>
      </c>
      <c r="C120">
        <f>2.5+2.5</f>
        <v>5</v>
      </c>
      <c r="D120">
        <f>0.5*2.5</f>
        <v>1.25</v>
      </c>
      <c r="E120">
        <f>23*2.5</f>
        <v>57.5</v>
      </c>
      <c r="F120">
        <f>61*2.5</f>
        <v>152.5</v>
      </c>
      <c r="G120">
        <f>11*2.5</f>
        <v>27.5</v>
      </c>
      <c r="H120">
        <f>0</f>
        <v>0</v>
      </c>
    </row>
    <row r="121" spans="1:8" x14ac:dyDescent="0.25">
      <c r="A121" s="16" t="s">
        <v>340</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341</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344</v>
      </c>
      <c r="B123">
        <v>30</v>
      </c>
      <c r="C123">
        <v>2.5</v>
      </c>
      <c r="D123">
        <v>0</v>
      </c>
      <c r="E123">
        <v>1</v>
      </c>
      <c r="F123">
        <v>1</v>
      </c>
      <c r="G123">
        <v>0</v>
      </c>
      <c r="H123">
        <v>115</v>
      </c>
    </row>
    <row r="124" spans="1:8" x14ac:dyDescent="0.25">
      <c r="A124" s="16" t="s">
        <v>345</v>
      </c>
      <c r="B124">
        <v>130</v>
      </c>
      <c r="C124">
        <v>2</v>
      </c>
      <c r="D124">
        <v>0</v>
      </c>
      <c r="E124">
        <v>18</v>
      </c>
      <c r="F124">
        <v>9</v>
      </c>
      <c r="G124">
        <v>2</v>
      </c>
      <c r="H124">
        <v>320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2021-03-02T22:57:53Z</dcterms:modified>
</cp:coreProperties>
</file>