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B747EEB9-BCFD-4CEC-9FFC-8C5AB35FC0DA}"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1" i="1" l="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N50" i="1" l="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<sst xmlns="http://schemas.openxmlformats.org/spreadsheetml/2006/main" count="3981" uniqueCount="364">
  <si>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</si>
  <si>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</si>
  <si>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</si>
  <si>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</si>
  <si>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</si>
  <si>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</si>
  <si>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</si>
  <si>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</si>
  <si>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</si>
  <si>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</si>
  <si>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</si>
  <si>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</si>
  <si>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</si>
  <si>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</si>
  <si>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</si>
  <si>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</si>
  <si>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</si>
  <si>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</si>
  <si>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</si>
  <si>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</si>
  <si>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</si>
  <si>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</si>
  <si>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</si>
  <si>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</si>
  <si>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</si>
  <si>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</si>
  <si>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</si>
  <si>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</si>
  <si>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</si>
  <si>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</si>
  <si>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</si>
  <si>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</si>
  <si>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</si>
  <si>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</si>
  <si>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</si>
  <si>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</si>
  <si>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</si>
  <si>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</si>
  <si>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</si>
  <si>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</si>
  <si>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</si>
  <si>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</si>
  <si>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</si>
  <si>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</si>
  <si>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</si>
  <si>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</si>
  <si>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</si>
  <si>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</si>
  <si>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</si>
  <si>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</si>
  <si>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</si>
  <si>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</si>
  <si>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</si>
  <si>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</si>
  <si>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</si>
  <si>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</si>
  <si>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</si>
  <si>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</si>
  <si>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</si>
  <si>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</si>
  <si>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</si>
  <si>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</si>
  <si>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</si>
  <si>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</si>
  <si>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</si>
  <si>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</si>
  <si>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</si>
  <si>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</si>
  <si>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</si>
  <si>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</si>
  <si>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</si>
  <si>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</si>
  <si>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</si>
  <si>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</si>
  <si>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</si>
  <si>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</si>
  <si>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</si>
  <si>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</si>
  <si>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</si>
  <si>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</si>
  <si>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</si>
  <si>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</si>
  <si>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</si>
  <si>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</si>
  <si>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</si>
  <si>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</si>
  <si>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</si>
  <si>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</si>
  <si>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</si>
  <si>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</si>
  <si>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</si>
  <si>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</si>
  <si>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</si>
  <si>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</si>
  <si>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</si>
  <si>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</si>
  <si>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</si>
  <si>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</si>
  <si>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</si>
  <si>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</si>
  <si>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</si>
  <si>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</si>
  <si>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</si>
  <si>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</si>
  <si>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</si>
  <si>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</si>
  <si>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</si>
  <si>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</si>
  <si>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</si>
  <si>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</si>
  <si>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</si>
  <si>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</si>
  <si>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</si>
  <si>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</si>
  <si>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</si>
  <si>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</si>
  <si>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</si>
  <si>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</si>
  <si>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</si>
  <si>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</si>
  <si>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</si>
  <si>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</si>
  <si>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</si>
  <si>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</si>
  <si>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</si>
  <si>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</si>
  <si>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</si>
  <si>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</si>
  <si>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</si>
  <si>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</si>
  <si>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</si>
  <si>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</si>
  <si>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</si>
  <si>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</si>
  <si>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</si>
  <si>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</si>
  <si>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</si>
  <si>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</si>
  <si>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</si>
  <si>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</si>
  <si>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</si>
  <si>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</si>
  <si>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</si>
  <si>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</si>
  <si>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</si>
  <si>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</si>
  <si>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</si>
  <si>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</si>
  <si>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</si>
  <si>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</si>
  <si>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</si>
  <si>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</si>
  <si>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</si>
  <si>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</si>
  <si>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</si>
  <si>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</si>
  <si>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</si>
  <si>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</si>
  <si>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</si>
  <si>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</si>
  <si>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</si>
  <si>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</si>
  <si>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</si>
  <si>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</si>
  <si>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</si>
  <si>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</si>
  <si>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</si>
  <si>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</si>
  <si>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</si>
  <si>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</si>
  <si>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</si>
  <si>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</si>
  <si>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</si>
  <si>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</si>
  <si>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</si>
  <si>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</si>
  <si>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</si>
  <si>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</si>
  <si>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</si>
  <si>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</si>
  <si>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</si>
  <si>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</si>
  <si>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</si>
  <si>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</si>
  <si>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</si>
  <si>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</si>
  <si>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</si>
  <si>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</si>
  <si>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</si>
  <si>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</si>
  <si>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</si>
  <si>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</si>
  <si>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</si>
  <si>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</si>
  <si>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</si>
  <si>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</si>
  <si>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</si>
  <si>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</si>
  <si>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</si>
  <si>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</si>
  <si>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</si>
  <si>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</si>
  <si>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</si>
  <si>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</si>
  <si>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</si>
  <si>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</si>
  <si>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</si>
  <si>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</si>
  <si>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</si>
  <si>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</si>
  <si>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</si>
  <si>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</si>
  <si>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</si>
  <si>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</si>
  <si>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</si>
  <si>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</si>
  <si>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</si>
  <si>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</si>
  <si>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</si>
  <si>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</si>
  <si>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</si>
  <si>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</si>
  <si>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</si>
  <si>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</si>
  <si>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</si>
  <si>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</si>
  <si>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</si>
  <si>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</si>
  <si>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</si>
  <si>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</si>
  <si>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</si>
  <si>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</si>
  <si>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</si>
  <si>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</si>
  <si>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</si>
  <si>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</si>
  <si>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</si>
  <si>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</si>
  <si>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</si>
  <si>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</si>
  <si>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</si>
  <si>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</si>
  <si>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</si>
  <si>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</si>
  <si>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</si>
  <si>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</si>
  <si>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</si>
  <si>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</si>
  <si>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</si>
  <si>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</si>
  <si>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</si>
  <si>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</si>
  <si>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</si>
  <si>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</si>
  <si>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</si>
  <si>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</si>
  <si>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</si>
  <si>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</si>
  <si>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</si>
  <si>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</si>
  <si>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</si>
  <si>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</si>
  <si>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</si>
  <si>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</si>
  <si>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</si>
  <si>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</si>
  <si>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</si>
  <si>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</si>
  <si>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</si>
  <si>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</si>
  <si>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</si>
  <si>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</si>
  <si>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</si>
  <si>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</si>
  <si>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</si>
  <si>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</si>
  <si>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</si>
  <si>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</si>
  <si>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</si>
  <si>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</si>
  <si>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</si>
  <si>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</si>
  <si>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</si>
  <si>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</si>
  <si>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</si>
  <si>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</si>
  <si>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</si>
  <si>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</si>
  <si>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</si>
  <si>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</si>
  <si>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</si>
  <si>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</si>
  <si>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</si>
  <si>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</si>
  <si>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</si>
  <si>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</si>
  <si>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</si>
  <si>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</si>
  <si>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</si>
  <si>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</si>
  <si>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</si>
  <si>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</si>
  <si>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</si>
  <si>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</si>
  <si>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</si>
  <si>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</si>
  <si>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</si>
  <si>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</si>
  <si>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</si>
  <si>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</si>
  <si>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</si>
  <si>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</si>
  <si>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</si>
  <si>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</si>
  <si>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</si>
  <si>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</si>
  <si>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</si>
  <si>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</si>
  <si>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</si>
  <si>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</si>
  <si>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</si>
  <si>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</si>
  <si>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</si>
  <si>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</si>
  <si>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</si>
  <si>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</si>
  <si>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</si>
  <si>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</si>
  <si>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</si>
  <si>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</si>
  <si>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</si>
  <si>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</si>
  <si>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</si>
  <si>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</si>
  <si>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</si>
  <si>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</si>
  <si>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</si>
  <si>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</si>
  <si>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</si>
  <si>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</si>
  <si>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</si>
  <si>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</si>
  <si>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</si>
  <si>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</si>
  <si>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</si>
  <si>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Olly pea protein plant based protein powder gluten free, 2 rounded scoops is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</si>
  <si>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</si>
  <si>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</si>
  <si>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</si>
  <si>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</si>
  <si>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</si>
  <si>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</si>
  <si>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</si>
  <si>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</si>
  <si>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</si>
  <si>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</si>
  <si>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</si>
  <si>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</si>
  <si>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</si>
  <si>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</si>
  <si>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</si>
  <si>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</si>
  <si>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 xml:space="preserve">rotini red fennel 2 pkgs/prego 3 cheese 1 jar/yellow/red/green bell peppers/1 pkg beyond meat/2 tbs olive oil/3 cups green beans makes 6 2 bowls
()
1/2 cup mozzarella cheese
()
2 bananas
()
4 tbs cocoa
()
2 tbs honey
()
orange
()
grapefruit
()
2 servings chocolate covered cranberries
()
1 serving 2 scoops pea protein
()
1 1/2 cups almond milk Silk brand unsweetened
()
1 serving walnuts
()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</si>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</sst>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topLeftCell="U1" zoomScale="85" zoomScaleNormal="85" workbookViewId="0">
      <pane ySplit="1" topLeftCell="A46" activePane="bottomLeft" state="frozen"/>
      <selection activeCell="O1" sqref="O1"/>
      <selection pane="bottomLeft" activeCell="Z51" sqref="Z51"/>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16384" width="9.140625" style="3"/>
  </cols>
  <sheetData>
    <row r="1" spans="1:56"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273</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row>
    <row r="2" spans="1:56"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row>
    <row r="3" spans="1:56"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50" si="1">$AC3/$AB3</f>
        <v>1.8795539033457251E-2</v>
      </c>
      <c r="AJ3" s="6">
        <f t="shared" ref="AJ3:AJ50" si="2">$AD3/$AB3</f>
        <v>1.3085501858736059E-2</v>
      </c>
      <c r="AK3" s="6">
        <f t="shared" ref="AK3:AK50" si="3">$AE3/$AB3</f>
        <v>3.0810408921933083E-2</v>
      </c>
      <c r="AL3" s="6">
        <f t="shared" ref="AL3:AL50" si="4">$AF3/$AB3</f>
        <v>0.16981412639405205</v>
      </c>
      <c r="AM3" s="6">
        <f t="shared" ref="AM3:AM50" si="5">$AG3/$AB3</f>
        <v>1.6773234200743493E-2</v>
      </c>
      <c r="AN3" s="6">
        <f t="shared" ref="AN3:AN50"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row>
    <row r="4" spans="1:56"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row>
    <row r="5" spans="1:56"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row>
    <row r="6" spans="1:56"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row>
    <row r="7" spans="1:56"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row>
    <row r="8" spans="1:56"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row>
    <row r="9" spans="1:56"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row>
    <row r="10" spans="1:56"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row>
    <row r="11" spans="1:56"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row>
    <row r="12" spans="1:56"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row>
    <row r="13" spans="1:56"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row>
    <row r="14" spans="1:56"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row>
    <row r="15" spans="1:56"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row>
    <row r="16" spans="1:56"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row>
    <row r="17" spans="1:56"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row>
    <row r="18" spans="1:56"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row>
    <row r="19" spans="1:56"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row>
    <row r="20" spans="1:56"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row>
    <row r="21" spans="1:56"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row>
    <row r="22" spans="1:56"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row>
    <row r="23" spans="1:56"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row>
    <row r="24" spans="1:56"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row>
    <row r="25" spans="1:56"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row>
    <row r="26" spans="1:56"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row>
    <row r="27" spans="1:56"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263</v>
      </c>
      <c r="AA27" s="10" t="s">
        <v>264</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262</v>
      </c>
      <c r="AT27" s="7">
        <v>0</v>
      </c>
      <c r="AU27" s="7">
        <f>5+10+5+5+5+10+10+10</f>
        <v>60</v>
      </c>
      <c r="AV27" s="7">
        <v>0</v>
      </c>
      <c r="AW27" s="3">
        <v>31</v>
      </c>
      <c r="AX27" s="3">
        <v>1</v>
      </c>
      <c r="AY27" s="5">
        <v>7</v>
      </c>
      <c r="AZ27" s="3">
        <v>1</v>
      </c>
      <c r="BA27" s="3">
        <v>1</v>
      </c>
      <c r="BB27" s="3">
        <v>1</v>
      </c>
      <c r="BC27" s="3">
        <v>1</v>
      </c>
      <c r="BD27" s="3">
        <v>1</v>
      </c>
    </row>
    <row r="28" spans="1:56"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263</v>
      </c>
      <c r="AA28" s="10" t="s">
        <v>264</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262</v>
      </c>
      <c r="AT28" s="7">
        <v>0</v>
      </c>
      <c r="AU28" s="7">
        <f>5+10+5+5+5+10+10+10</f>
        <v>60</v>
      </c>
      <c r="AV28" s="7">
        <v>0</v>
      </c>
      <c r="AW28" s="3">
        <v>31</v>
      </c>
      <c r="AX28" s="3">
        <v>1</v>
      </c>
      <c r="AY28" s="5">
        <v>7</v>
      </c>
      <c r="AZ28" s="3">
        <v>1</v>
      </c>
      <c r="BA28" s="3">
        <v>1</v>
      </c>
      <c r="BB28" s="3">
        <v>1</v>
      </c>
      <c r="BC28" s="3">
        <v>1</v>
      </c>
      <c r="BD28" s="3">
        <v>1</v>
      </c>
    </row>
    <row r="29" spans="1:56"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265</v>
      </c>
      <c r="AA29" s="10" t="s">
        <v>270</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262</v>
      </c>
      <c r="AT29" s="7">
        <v>0</v>
      </c>
      <c r="AU29" s="7">
        <f>5+10+5+5+5+10+10+10</f>
        <v>60</v>
      </c>
      <c r="AV29" s="7">
        <v>0</v>
      </c>
      <c r="AW29" s="3">
        <v>31</v>
      </c>
      <c r="AX29" s="3">
        <v>1</v>
      </c>
      <c r="AY29" s="5">
        <v>7</v>
      </c>
      <c r="AZ29" s="3">
        <v>1</v>
      </c>
      <c r="BA29" s="3">
        <v>0</v>
      </c>
      <c r="BB29" s="3">
        <v>1</v>
      </c>
      <c r="BC29" s="3">
        <v>1</v>
      </c>
      <c r="BD29" s="3">
        <v>1</v>
      </c>
    </row>
    <row r="30" spans="1:56"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272</v>
      </c>
      <c r="AA30" s="10" t="s">
        <v>271</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row>
    <row r="31" spans="1:56"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275</v>
      </c>
      <c r="AA31" s="10" t="s">
        <v>274</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row>
    <row r="32" spans="1:56"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278</v>
      </c>
      <c r="AA32" s="10" t="s">
        <v>277</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row>
    <row r="33" spans="1:56"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283</v>
      </c>
      <c r="AA33" s="10" t="s">
        <v>285</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row>
    <row r="34" spans="1:56"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291</v>
      </c>
      <c r="AA34" s="10" t="s">
        <v>290</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row>
    <row r="35" spans="1:56"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298</v>
      </c>
      <c r="AA35" s="10" t="s">
        <v>297</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292</v>
      </c>
      <c r="AS35" s="3" t="s">
        <v>293</v>
      </c>
      <c r="AT35" s="7">
        <v>0</v>
      </c>
      <c r="AU35" s="7">
        <v>5</v>
      </c>
      <c r="AV35" s="7">
        <v>0</v>
      </c>
      <c r="AW35" s="3">
        <v>31</v>
      </c>
      <c r="AX35" s="3">
        <v>1</v>
      </c>
      <c r="AY35" s="5">
        <v>7</v>
      </c>
      <c r="AZ35" s="3">
        <v>1</v>
      </c>
      <c r="BA35" s="3">
        <v>1</v>
      </c>
      <c r="BB35" s="3">
        <v>0</v>
      </c>
      <c r="BC35" s="3">
        <v>1</v>
      </c>
      <c r="BD35" s="3">
        <v>1</v>
      </c>
    </row>
    <row r="36" spans="1:56" ht="20.100000000000001" customHeight="1" x14ac:dyDescent="0.25">
      <c r="A36" s="3" t="s">
        <v>18</v>
      </c>
      <c r="B36" s="3">
        <v>26</v>
      </c>
      <c r="C36" s="8" t="s">
        <v>299</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300</v>
      </c>
      <c r="AA36" s="10" t="s">
        <v>301</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row>
    <row r="37" spans="1:56"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304</v>
      </c>
      <c r="AA37" s="10" t="s">
        <v>305</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row>
    <row r="38" spans="1:56"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310</v>
      </c>
      <c r="AA38" s="10" t="s">
        <v>311</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row>
    <row r="39" spans="1:56"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313</v>
      </c>
      <c r="AA39" s="10" t="s">
        <v>312</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row>
    <row r="40" spans="1:56"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321</v>
      </c>
      <c r="AA40" s="10" t="s">
        <v>318</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row>
    <row r="41" spans="1:56"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320</v>
      </c>
      <c r="AA41" s="10" t="s">
        <v>319</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row>
    <row r="42" spans="1:56"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329</v>
      </c>
      <c r="AA42" s="10" t="s">
        <v>326</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328</v>
      </c>
      <c r="AS42" s="7" t="s">
        <v>327</v>
      </c>
      <c r="AT42" s="7">
        <v>0</v>
      </c>
      <c r="AU42" s="7">
        <v>20</v>
      </c>
      <c r="AV42" s="7">
        <v>0</v>
      </c>
      <c r="AW42" s="7">
        <v>31</v>
      </c>
      <c r="AX42" s="7">
        <v>1</v>
      </c>
      <c r="AY42" s="6">
        <v>7</v>
      </c>
      <c r="AZ42" s="7">
        <v>1</v>
      </c>
      <c r="BA42" s="7">
        <v>1</v>
      </c>
      <c r="BB42" s="7">
        <v>1</v>
      </c>
      <c r="BC42" s="7">
        <v>1</v>
      </c>
      <c r="BD42" s="7">
        <v>1</v>
      </c>
    </row>
    <row r="43" spans="1:56"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331</v>
      </c>
      <c r="AA43" s="10" t="s">
        <v>330</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row>
    <row r="44" spans="1:56"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333</v>
      </c>
      <c r="AA44" s="10" t="s">
        <v>332</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row>
    <row r="45" spans="1:56"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335</v>
      </c>
      <c r="AA45" s="10" t="s">
        <v>336</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row>
    <row r="46" spans="1:56"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343</v>
      </c>
      <c r="AA46" s="10" t="s">
        <v>342</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row>
    <row r="47" spans="1:56"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347</v>
      </c>
      <c r="AA47" s="10" t="s">
        <v>346</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row>
    <row r="48" spans="1:56"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354</v>
      </c>
      <c r="AA48" s="10" t="s">
        <v>348</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row>
    <row r="49" spans="1:56"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358</v>
      </c>
      <c r="AA49" s="10" t="s">
        <v>357</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row>
    <row r="50" spans="1:56"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361</v>
      </c>
      <c r="AA50" s="10" t="s">
        <v>360</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359</v>
      </c>
      <c r="AS50" s="7">
        <v>0</v>
      </c>
      <c r="AT50" s="7">
        <v>0</v>
      </c>
      <c r="AU50" s="7">
        <v>0</v>
      </c>
      <c r="AV50" s="7">
        <v>0</v>
      </c>
      <c r="AW50" s="7">
        <v>30</v>
      </c>
      <c r="AX50" s="7">
        <v>1</v>
      </c>
      <c r="AY50" s="5">
        <v>6</v>
      </c>
      <c r="AZ50" s="7">
        <v>1</v>
      </c>
      <c r="BA50" s="7">
        <v>1</v>
      </c>
      <c r="BB50" s="7">
        <v>0</v>
      </c>
      <c r="BC50" s="7">
        <v>1</v>
      </c>
      <c r="BD50" s="7">
        <v>1</v>
      </c>
    </row>
    <row r="51" spans="1:56" ht="20.100000000000001" customHeight="1" x14ac:dyDescent="0.25">
      <c r="A51" s="3" t="s">
        <v>138</v>
      </c>
      <c r="B51" s="3">
        <v>14</v>
      </c>
      <c r="C51" s="8">
        <v>44260</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row>
    <row r="52" spans="1:56" ht="20.100000000000001" customHeight="1" x14ac:dyDescent="0.25"/>
    <row r="53" spans="1:56" ht="20.100000000000001" customHeight="1" x14ac:dyDescent="0.25"/>
    <row r="54" spans="1:56" ht="20.100000000000001" customHeight="1" x14ac:dyDescent="0.25"/>
    <row r="55" spans="1:56" ht="20.100000000000001" customHeight="1" x14ac:dyDescent="0.25"/>
    <row r="56" spans="1:56" ht="20.100000000000001" customHeight="1" x14ac:dyDescent="0.25"/>
    <row r="57" spans="1:56" ht="20.100000000000001" customHeight="1" x14ac:dyDescent="0.25"/>
    <row r="58" spans="1:56" ht="20.100000000000001" customHeight="1" x14ac:dyDescent="0.25"/>
    <row r="59" spans="1:56" ht="20.100000000000001" customHeight="1" x14ac:dyDescent="0.25"/>
    <row r="60" spans="1:56" ht="20.100000000000001" customHeight="1" x14ac:dyDescent="0.25"/>
    <row r="61" spans="1:56" ht="20.100000000000001" customHeight="1" x14ac:dyDescent="0.25"/>
    <row r="62" spans="1:56" ht="20.100000000000001" customHeight="1" x14ac:dyDescent="0.25"/>
    <row r="63" spans="1:56" ht="20.100000000000001" customHeight="1" x14ac:dyDescent="0.25"/>
    <row r="64" spans="1:56"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0" workbookViewId="0">
      <selection activeCell="B44" sqref="B44"/>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302</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273</v>
      </c>
      <c r="B40" t="s">
        <v>212</v>
      </c>
    </row>
    <row r="41" spans="1:2" x14ac:dyDescent="0.25">
      <c r="A41" s="14" t="s">
        <v>47</v>
      </c>
      <c r="B41" t="s">
        <v>211</v>
      </c>
    </row>
    <row r="42" spans="1:2" x14ac:dyDescent="0.25">
      <c r="A42" s="14" t="s">
        <v>119</v>
      </c>
      <c r="B42" t="s">
        <v>210</v>
      </c>
    </row>
    <row r="43" spans="1:2" x14ac:dyDescent="0.25">
      <c r="A43" s="14" t="s">
        <v>86</v>
      </c>
      <c r="B43" t="s">
        <v>303</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31"/>
  <sheetViews>
    <sheetView workbookViewId="0">
      <pane ySplit="1" topLeftCell="A48" activePane="bottomLeft" state="frozen"/>
      <selection pane="bottomLeft" activeCell="B56" sqref="B56:H56"/>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281</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334</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308</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280</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284</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261</v>
      </c>
      <c r="B88">
        <v>10</v>
      </c>
      <c r="C88">
        <v>0.5</v>
      </c>
      <c r="D88">
        <v>0</v>
      </c>
      <c r="E88">
        <v>1</v>
      </c>
      <c r="F88">
        <v>3</v>
      </c>
      <c r="G88">
        <v>1</v>
      </c>
      <c r="H88">
        <v>0</v>
      </c>
    </row>
    <row r="89" spans="1:8" x14ac:dyDescent="0.25">
      <c r="A89" s="16" t="s">
        <v>267</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266</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268</v>
      </c>
      <c r="B95">
        <v>90</v>
      </c>
      <c r="C95">
        <v>3.5</v>
      </c>
      <c r="D95">
        <v>1</v>
      </c>
      <c r="E95">
        <v>3</v>
      </c>
      <c r="F95">
        <v>12</v>
      </c>
      <c r="G95">
        <v>3</v>
      </c>
      <c r="H95">
        <v>460</v>
      </c>
    </row>
    <row r="96" spans="1:8" x14ac:dyDescent="0.25">
      <c r="A96" s="16" t="s">
        <v>269</v>
      </c>
      <c r="B96">
        <v>60</v>
      </c>
      <c r="C96">
        <v>0</v>
      </c>
      <c r="D96">
        <v>0</v>
      </c>
      <c r="E96">
        <v>0</v>
      </c>
      <c r="F96">
        <v>17</v>
      </c>
      <c r="G96">
        <v>0</v>
      </c>
      <c r="H96">
        <v>0</v>
      </c>
    </row>
    <row r="97" spans="1:8" x14ac:dyDescent="0.25">
      <c r="A97" s="16" t="s">
        <v>276</v>
      </c>
      <c r="B97">
        <v>70</v>
      </c>
      <c r="C97">
        <v>5</v>
      </c>
      <c r="D97">
        <v>3</v>
      </c>
      <c r="E97">
        <v>5</v>
      </c>
      <c r="F97">
        <v>0</v>
      </c>
      <c r="G97">
        <v>0</v>
      </c>
      <c r="H97">
        <v>170</v>
      </c>
    </row>
    <row r="98" spans="1:8" x14ac:dyDescent="0.25">
      <c r="A98" s="16" t="s">
        <v>279</v>
      </c>
      <c r="B98">
        <v>30</v>
      </c>
      <c r="C98">
        <v>0</v>
      </c>
      <c r="D98">
        <v>0</v>
      </c>
      <c r="E98">
        <v>2</v>
      </c>
      <c r="F98">
        <v>6</v>
      </c>
      <c r="G98">
        <v>2</v>
      </c>
      <c r="H98">
        <v>5</v>
      </c>
    </row>
    <row r="99" spans="1:8" x14ac:dyDescent="0.25">
      <c r="A99" s="16" t="s">
        <v>282</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286</v>
      </c>
      <c r="B100">
        <f>122*8/5</f>
        <v>195.2</v>
      </c>
      <c r="C100">
        <v>0</v>
      </c>
      <c r="D100">
        <v>0</v>
      </c>
      <c r="E100">
        <v>0</v>
      </c>
      <c r="F100">
        <f>4*8/5</f>
        <v>6.4</v>
      </c>
      <c r="G100">
        <v>0</v>
      </c>
      <c r="H100">
        <v>0</v>
      </c>
    </row>
    <row r="101" spans="1:8" x14ac:dyDescent="0.25">
      <c r="A101" s="16" t="s">
        <v>287</v>
      </c>
      <c r="B101">
        <f>122*12/5</f>
        <v>292.8</v>
      </c>
      <c r="C101">
        <v>0</v>
      </c>
      <c r="D101">
        <v>0</v>
      </c>
      <c r="E101">
        <v>0</v>
      </c>
      <c r="F101">
        <f>4*12/5</f>
        <v>9.6</v>
      </c>
      <c r="G101">
        <v>0</v>
      </c>
      <c r="H101">
        <v>0</v>
      </c>
    </row>
    <row r="102" spans="1:8" x14ac:dyDescent="0.25">
      <c r="A102" s="16" t="s">
        <v>288</v>
      </c>
      <c r="B102">
        <v>110</v>
      </c>
      <c r="C102">
        <v>0.5</v>
      </c>
      <c r="D102">
        <v>0</v>
      </c>
      <c r="E102">
        <v>2</v>
      </c>
      <c r="F102">
        <v>25</v>
      </c>
      <c r="G102">
        <v>1</v>
      </c>
      <c r="H102">
        <v>310</v>
      </c>
    </row>
    <row r="103" spans="1:8" x14ac:dyDescent="0.25">
      <c r="A103" s="16" t="s">
        <v>289</v>
      </c>
      <c r="B103">
        <f>110*3</f>
        <v>330</v>
      </c>
      <c r="C103">
        <f>3*0.5</f>
        <v>1.5</v>
      </c>
      <c r="D103">
        <v>0</v>
      </c>
      <c r="E103">
        <f>3*2</f>
        <v>6</v>
      </c>
      <c r="F103">
        <f>3*25</f>
        <v>75</v>
      </c>
      <c r="G103">
        <f>3*1</f>
        <v>3</v>
      </c>
      <c r="H103">
        <f>3*310</f>
        <v>930</v>
      </c>
    </row>
    <row r="104" spans="1:8" x14ac:dyDescent="0.25">
      <c r="A104" s="16" t="s">
        <v>294</v>
      </c>
      <c r="B104">
        <f>290*5</f>
        <v>1450</v>
      </c>
      <c r="C104">
        <f>1.5*5</f>
        <v>7.5</v>
      </c>
      <c r="D104">
        <f>0*5</f>
        <v>0</v>
      </c>
      <c r="E104">
        <f>21*5</f>
        <v>105</v>
      </c>
      <c r="F104">
        <f>50*5</f>
        <v>250</v>
      </c>
      <c r="G104">
        <f>5*5</f>
        <v>25</v>
      </c>
      <c r="H104">
        <f>0*5</f>
        <v>0</v>
      </c>
    </row>
    <row r="105" spans="1:8" x14ac:dyDescent="0.25">
      <c r="A105" s="16" t="s">
        <v>295</v>
      </c>
      <c r="B105">
        <f>70*5</f>
        <v>350</v>
      </c>
      <c r="C105">
        <f>1.5*5</f>
        <v>7.5</v>
      </c>
      <c r="D105">
        <f>0*5</f>
        <v>0</v>
      </c>
      <c r="E105">
        <f>3*5</f>
        <v>15</v>
      </c>
      <c r="F105">
        <f>10*5</f>
        <v>50</v>
      </c>
      <c r="G105">
        <f>1*5</f>
        <v>5</v>
      </c>
      <c r="H105">
        <f>360*5</f>
        <v>1800</v>
      </c>
    </row>
    <row r="106" spans="1:8" x14ac:dyDescent="0.25">
      <c r="A106" s="16" t="s">
        <v>296</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307</v>
      </c>
      <c r="B107">
        <v>70</v>
      </c>
      <c r="C107">
        <v>1.5</v>
      </c>
      <c r="D107">
        <v>0.5</v>
      </c>
      <c r="E107">
        <v>2</v>
      </c>
      <c r="F107">
        <v>11</v>
      </c>
      <c r="G107">
        <v>1</v>
      </c>
      <c r="H107">
        <v>480</v>
      </c>
    </row>
    <row r="108" spans="1:8" x14ac:dyDescent="0.25">
      <c r="A108" s="16" t="s">
        <v>306</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309</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315</v>
      </c>
      <c r="B110">
        <v>190</v>
      </c>
      <c r="C110">
        <v>1</v>
      </c>
      <c r="D110">
        <v>0</v>
      </c>
      <c r="E110">
        <v>4</v>
      </c>
      <c r="F110">
        <v>44</v>
      </c>
      <c r="G110">
        <v>2</v>
      </c>
      <c r="H110">
        <v>0</v>
      </c>
    </row>
    <row r="111" spans="1:8" x14ac:dyDescent="0.25">
      <c r="A111" s="16" t="s">
        <v>314</v>
      </c>
      <c r="B111">
        <v>110</v>
      </c>
      <c r="C111">
        <v>11</v>
      </c>
      <c r="D111">
        <v>6</v>
      </c>
      <c r="E111">
        <v>2</v>
      </c>
      <c r="F111">
        <v>2</v>
      </c>
      <c r="G111">
        <v>0</v>
      </c>
      <c r="H111">
        <v>390</v>
      </c>
    </row>
    <row r="112" spans="1:8" x14ac:dyDescent="0.25">
      <c r="A112" s="16" t="s">
        <v>316</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317</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322</v>
      </c>
      <c r="B114" s="17">
        <v>70</v>
      </c>
      <c r="C114" s="17">
        <v>1.5</v>
      </c>
      <c r="D114" s="17">
        <v>0.5</v>
      </c>
      <c r="E114" s="17">
        <v>2</v>
      </c>
      <c r="F114" s="17">
        <v>11</v>
      </c>
      <c r="G114" s="17">
        <v>1</v>
      </c>
      <c r="H114" s="17">
        <v>480</v>
      </c>
    </row>
    <row r="115" spans="1:8" x14ac:dyDescent="0.25">
      <c r="A115" s="16" t="s">
        <v>323</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324</v>
      </c>
      <c r="B116">
        <v>27</v>
      </c>
      <c r="C116">
        <v>0.6</v>
      </c>
      <c r="D116">
        <v>0.1</v>
      </c>
      <c r="E116">
        <v>2.1</v>
      </c>
      <c r="F116">
        <v>4.8</v>
      </c>
      <c r="G116">
        <v>1.8</v>
      </c>
      <c r="H116">
        <v>5.4</v>
      </c>
    </row>
    <row r="117" spans="1:8" x14ac:dyDescent="0.25">
      <c r="A117" s="16" t="s">
        <v>325</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337</v>
      </c>
      <c r="B118">
        <v>120</v>
      </c>
      <c r="C118">
        <v>14</v>
      </c>
      <c r="D118">
        <v>13</v>
      </c>
      <c r="E118">
        <v>0</v>
      </c>
      <c r="F118">
        <v>0</v>
      </c>
      <c r="G118">
        <v>0</v>
      </c>
      <c r="H118">
        <v>0</v>
      </c>
    </row>
    <row r="119" spans="1:8" x14ac:dyDescent="0.25">
      <c r="A119" s="16" t="s">
        <v>338</v>
      </c>
      <c r="B119">
        <v>520</v>
      </c>
      <c r="C119">
        <v>36</v>
      </c>
      <c r="D119">
        <v>10</v>
      </c>
      <c r="E119">
        <v>40</v>
      </c>
      <c r="F119">
        <v>10</v>
      </c>
      <c r="G119">
        <v>4</v>
      </c>
      <c r="H119">
        <v>700</v>
      </c>
    </row>
    <row r="120" spans="1:8" x14ac:dyDescent="0.25">
      <c r="A120" s="16" t="s">
        <v>339</v>
      </c>
      <c r="B120">
        <f>330*2.5</f>
        <v>825</v>
      </c>
      <c r="C120">
        <f>2.5+2.5</f>
        <v>5</v>
      </c>
      <c r="D120">
        <f>0.5*2.5</f>
        <v>1.25</v>
      </c>
      <c r="E120">
        <f>23*2.5</f>
        <v>57.5</v>
      </c>
      <c r="F120">
        <f>61*2.5</f>
        <v>152.5</v>
      </c>
      <c r="G120">
        <f>11*2.5</f>
        <v>27.5</v>
      </c>
      <c r="H120">
        <f>0</f>
        <v>0</v>
      </c>
    </row>
    <row r="121" spans="1:8" x14ac:dyDescent="0.25">
      <c r="A121" s="16" t="s">
        <v>340</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341</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344</v>
      </c>
      <c r="B123">
        <v>30</v>
      </c>
      <c r="C123">
        <v>2.5</v>
      </c>
      <c r="D123">
        <v>0</v>
      </c>
      <c r="E123">
        <v>1</v>
      </c>
      <c r="F123">
        <v>1</v>
      </c>
      <c r="G123">
        <v>0</v>
      </c>
      <c r="H123">
        <v>115</v>
      </c>
    </row>
    <row r="124" spans="1:8" x14ac:dyDescent="0.25">
      <c r="A124" s="16" t="s">
        <v>345</v>
      </c>
      <c r="B124">
        <v>130</v>
      </c>
      <c r="C124">
        <v>2</v>
      </c>
      <c r="D124">
        <v>0</v>
      </c>
      <c r="E124">
        <v>18</v>
      </c>
      <c r="F124">
        <v>9</v>
      </c>
      <c r="G124">
        <v>2</v>
      </c>
      <c r="H124">
        <v>320</v>
      </c>
    </row>
    <row r="125" spans="1:8" x14ac:dyDescent="0.25">
      <c r="A125" s="16" t="s">
        <v>349</v>
      </c>
      <c r="B125">
        <v>570</v>
      </c>
      <c r="C125">
        <v>24</v>
      </c>
      <c r="D125">
        <v>6</v>
      </c>
      <c r="E125">
        <v>37</v>
      </c>
      <c r="F125">
        <v>58</v>
      </c>
      <c r="G125">
        <v>5</v>
      </c>
      <c r="H125">
        <v>480</v>
      </c>
    </row>
    <row r="126" spans="1:8" x14ac:dyDescent="0.25">
      <c r="A126" s="16" t="s">
        <v>350</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351</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352</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353</v>
      </c>
      <c r="B129" s="17">
        <f>150/3</f>
        <v>50</v>
      </c>
      <c r="C129" s="17">
        <f>6/3</f>
        <v>2</v>
      </c>
      <c r="D129" s="17">
        <f>3.5/3</f>
        <v>1.1666666666666667</v>
      </c>
      <c r="E129" s="17">
        <f>1/3</f>
        <v>0.33333333333333331</v>
      </c>
      <c r="F129" s="17">
        <f>24/3</f>
        <v>8</v>
      </c>
      <c r="G129" s="17">
        <f>0</f>
        <v>0</v>
      </c>
      <c r="H129" s="17">
        <f>85/3</f>
        <v>28.333333333333332</v>
      </c>
    </row>
    <row r="130" spans="1:8" x14ac:dyDescent="0.25">
      <c r="A130" s="16" t="s">
        <v>355</v>
      </c>
      <c r="B130">
        <v>270</v>
      </c>
      <c r="C130">
        <v>24</v>
      </c>
      <c r="D130">
        <v>2</v>
      </c>
      <c r="E130">
        <v>9</v>
      </c>
      <c r="F130">
        <v>9</v>
      </c>
      <c r="G130">
        <v>6</v>
      </c>
      <c r="H130">
        <v>180</v>
      </c>
    </row>
    <row r="131" spans="1:8" x14ac:dyDescent="0.25">
      <c r="A131" s="16" t="s">
        <v>356</v>
      </c>
      <c r="B131">
        <v>130</v>
      </c>
      <c r="C131">
        <v>8</v>
      </c>
      <c r="D131">
        <v>5</v>
      </c>
      <c r="E131">
        <v>2</v>
      </c>
      <c r="F131">
        <v>28</v>
      </c>
      <c r="G131">
        <v>3</v>
      </c>
      <c r="H131">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2021-03-06T02:54:29Z</dcterms:modified>
</cp:coreProperties>
</file>