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E8CC8FD-ECC5-4F87-99A5-0655963B55F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25" i="1" l="1"/>
  <c r="AG225" i="1"/>
  <c r="AF225" i="1"/>
  <c r="AE225" i="1"/>
  <c r="AD225" i="1"/>
  <c r="AC225" i="1"/>
  <c r="AB225" i="1"/>
  <c r="AN225" i="1" s="1"/>
  <c r="C552" i="4"/>
  <c r="D552" i="4"/>
  <c r="E552" i="4"/>
  <c r="F552" i="4"/>
  <c r="G552" i="4"/>
  <c r="H552" i="4"/>
  <c r="B552" i="4"/>
  <c r="H551" i="4"/>
  <c r="G551" i="4"/>
  <c r="F551" i="4"/>
  <c r="E551" i="4"/>
  <c r="D551" i="4"/>
  <c r="C551" i="4"/>
  <c r="B551" i="4"/>
  <c r="AI224" i="1"/>
  <c r="AJ224" i="1"/>
  <c r="AK224" i="1"/>
  <c r="AL224" i="1"/>
  <c r="AM224" i="1"/>
  <c r="AN224" i="1"/>
  <c r="AM225"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C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25" i="1" l="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<sst xmlns="http://schemas.openxmlformats.org/spreadsheetml/2006/main" count="5096" uniqueCount="1206">
  <si>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</si>
  <si>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</si>
  <si>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</si>
  <si>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</si>
  <si>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</si>
  <si>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</si>
  <si>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</si>
  <si>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</si>
  <si>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</si>
  <si>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</si>
  <si>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</si>
  <si>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</si>
  <si>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</si>
  <si>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</si>
  <si>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</si>
  <si>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</si>
  <si>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</si>
  <si>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</si>
  <si>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</si>
  <si>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</si>
  <si>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</si>
  <si>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</si>
  <si>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</si>
  <si>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</si>
  <si>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</si>
  <si>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</si>
  <si>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</si>
  <si>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</si>
  <si>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</si>
  <si>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</si>
  <si>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</si>
  <si>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</si>
  <si>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</si>
  <si>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</si>
  <si>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</si>
  <si>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</si>
  <si>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</si>
  <si>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</si>
  <si>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</si>
  <si>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</si>
  <si>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</si>
  <si>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</si>
  <si>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</si>
  <si>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</si>
  <si>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</si>
  <si>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</si>
  <si>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</si>
  <si>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</si>
  <si>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</si>
  <si>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</si>
  <si>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</si>
  <si>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</si>
  <si>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</si>
  <si>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</si>
  <si>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</si>
  <si>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</si>
  <si>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</si>
  <si>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</si>
  <si>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</si>
  <si>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</si>
  <si>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</si>
  <si>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</si>
  <si>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</si>
  <si>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</si>
  <si>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</si>
  <si>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</si>
  <si>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</si>
  <si>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</si>
  <si>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</si>
  <si>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</si>
  <si>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</si>
  <si>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</si>
  <si>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</si>
  <si>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</si>
  <si>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</si>
  <si>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</si>
  <si>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</si>
  <si>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</si>
  <si>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</si>
  <si>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</si>
  <si>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</si>
  <si>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</si>
  <si>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</si>
  <si>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</si>
  <si>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</si>
  <si>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</si>
  <si>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</si>
  <si>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</si>
  <si>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</si>
  <si>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</si>
  <si>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</si>
  <si>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</si>
  <si>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</si>
  <si>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</si>
  <si>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</si>
  <si>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</si>
  <si>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</si>
  <si>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</si>
  <si>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</si>
  <si>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</si>
  <si>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</si>
  <si>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</si>
  <si>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</si>
  <si>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</si>
  <si>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</si>
  <si>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</si>
  <si>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</si>
  <si>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</si>
  <si>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</si>
  <si>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</si>
  <si>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</si>
  <si>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</si>
  <si>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</si>
  <si>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</si>
  <si>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</si>
  <si>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</si>
  <si>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</si>
  <si>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</si>
  <si>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</si>
  <si>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</si>
  <si>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</si>
  <si>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</si>
  <si>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</si>
  <si>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</si>
  <si>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</si>
  <si>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</si>
  <si>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</si>
  <si>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</si>
  <si>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</si>
  <si>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</si>
  <si>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</si>
  <si>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</si>
  <si>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</si>
  <si>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</si>
  <si>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</si>
  <si>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</si>
  <si>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</si>
  <si>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</si>
  <si>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</si>
  <si>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</si>
  <si>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</si>
  <si>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</si>
  <si>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</si>
  <si>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</si>
  <si>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</si>
  <si>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</si>
  <si>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</si>
  <si>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</si>
  <si>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</si>
  <si>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</si>
  <si>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</si>
  <si>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</si>
  <si>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</si>
  <si>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</si>
  <si>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</si>
  <si>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</si>
  <si>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</si>
  <si>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</si>
  <si>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</si>
  <si>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</si>
  <si>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</si>
  <si>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</si>
  <si>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</si>
  <si>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</si>
  <si>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</si>
  <si>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</si>
  <si>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</si>
  <si>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</si>
  <si>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</si>
  <si>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</si>
  <si>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</si>
  <si>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</si>
  <si>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</si>
  <si>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</si>
  <si>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</si>
  <si>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</si>
  <si>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</si>
  <si>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</si>
  <si>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</si>
  <si>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</si>
  <si>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</si>
  <si>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</si>
  <si>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</si>
  <si>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</si>
  <si>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</si>
  <si>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</si>
  <si>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</si>
  <si>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</si>
  <si>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</si>
  <si>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</si>
  <si>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</si>
  <si>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</si>
  <si>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</si>
  <si>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</si>
  <si>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</si>
  <si>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</si>
  <si>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</si>
  <si>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</si>
  <si>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</si>
  <si>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</si>
  <si>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</si>
  <si>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</si>
  <si>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</si>
  <si>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</si>
  <si>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</si>
  <si>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</si>
  <si>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</si>
  <si>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</si>
  <si>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</si>
  <si>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</si>
  <si>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</si>
  <si>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</si>
  <si>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</si>
  <si>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</si>
  <si>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</si>
  <si>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</si>
  <si>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</si>
  <si>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</si>
  <si>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</si>
  <si>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</si>
  <si>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</si>
  <si>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</si>
  <si>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</si>
  <si>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</si>
  <si>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</si>
  <si>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</si>
  <si>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</si>
  <si>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</si>
  <si>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</si>
  <si>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</si>
  <si>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</si>
  <si>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</si>
  <si>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</si>
  <si>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</si>
  <si>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</si>
  <si>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</si>
  <si>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</si>
  <si>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</si>
  <si>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</si>
  <si>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</si>
  <si>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</si>
  <si>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</si>
  <si>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</si>
  <si>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</si>
  <si>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</si>
  <si>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</si>
  <si>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</si>
  <si>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</si>
  <si>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</si>
  <si>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</si>
  <si>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</si>
  <si>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</si>
  <si>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</si>
  <si>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</si>
  <si>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</si>
  <si>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</si>
  <si>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</si>
  <si>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</si>
  <si>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</si>
  <si>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</si>
  <si>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</si>
  <si>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</si>
  <si>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</si>
  <si>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</si>
  <si>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</si>
  <si>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</si>
  <si>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</si>
  <si>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</si>
  <si>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</si>
  <si>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</si>
  <si>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</si>
  <si>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</si>
  <si>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</si>
  <si>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</si>
  <si>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</si>
  <si>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</si>
  <si>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</si>
  <si>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</si>
  <si>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</si>
  <si>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</si>
  <si>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</si>
  <si>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</si>
  <si>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</si>
  <si>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</si>
  <si>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</si>
  <si>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</si>
  <si>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</si>
  <si>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</si>
  <si>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</si>
  <si>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</si>
  <si>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</si>
  <si>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</si>
  <si>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</si>
  <si>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</si>
  <si>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</si>
  <si>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</si>
  <si>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</si>
  <si>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</si>
  <si>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</si>
  <si>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</si>
  <si>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</si>
  <si>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</si>
  <si>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</si>
  <si>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</si>
  <si>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</si>
  <si>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</si>
  <si>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</si>
  <si>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</si>
  <si>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</si>
  <si>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</si>
  <si>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</si>
  <si>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</si>
  <si>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</si>
  <si>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</si>
  <si>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</si>
  <si>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</si>
  <si>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</si>
  <si>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</si>
  <si>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</si>
  <si>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</si>
  <si>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</si>
  <si>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</si>
  <si>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</si>
  <si>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</si>
  <si>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</si>
  <si>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</si>
  <si>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</si>
  <si>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</si>
  <si>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</si>
  <si>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</si>
  <si>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</si>
  <si>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</si>
  <si>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</si>
  <si>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</si>
  <si>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</si>
  <si>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</si>
  <si>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</si>
  <si>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</si>
  <si>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</si>
  <si>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</si>
  <si>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</si>
  <si>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</si>
  <si>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</si>
  <si>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</si>
  <si>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</si>
  <si>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</si>
  <si>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</si>
  <si>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</si>
  <si>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</si>
  <si>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</si>
  <si>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</si>
  <si>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</si>
  <si>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</si>
  <si>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</si>
  <si>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</si>
  <si>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</si>
  <si>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</si>
  <si>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</si>
  <si>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</si>
  <si>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</si>
  <si>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</si>
  <si>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</si>
  <si>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</si>
  <si>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</si>
  <si>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</si>
  <si>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</si>
  <si>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</si>
  <si>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</si>
  <si>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</si>
  <si>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</si>
  <si>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</si>
  <si>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</si>
  <si>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</si>
  <si>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</si>
  <si>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</si>
  <si>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</si>
  <si>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</si>
  <si>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</si>
  <si>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</si>
  <si>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</si>
  <si>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</si>
  <si>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</si>
  <si>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</si>
  <si>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</si>
  <si>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</si>
  <si>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</si>
  <si>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</si>
  <si>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</si>
  <si>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</si>
  <si>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</si>
  <si>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</si>
  <si>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</si>
  <si>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</si>
  <si>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</si>
  <si>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</si>
  <si>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</si>
  <si>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</si>
  <si>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</si>
  <si>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</si>
  <si>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</si>
  <si>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</si>
  <si>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</si>
  <si>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</si>
  <si>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</si>
  <si>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</si>
  <si>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</si>
  <si>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</si>
  <si>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</si>
  <si>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</si>
  <si>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</si>
  <si>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</si>
  <si>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</si>
  <si>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</si>
  <si>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</si>
  <si>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</si>
  <si>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</si>
  <si>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</si>
  <si>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</si>
  <si>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</si>
  <si>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</si>
  <si>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</si>
  <si>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</si>
  <si>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</si>
  <si>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</si>
  <si>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</si>
  <si>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</si>
  <si>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</si>
  <si>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</si>
  <si>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</si>
  <si>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</si>
  <si>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</si>
  <si>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</si>
  <si>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</si>
  <si>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</si>
  <si>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</si>
  <si>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</si>
  <si>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</si>
  <si>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</si>
  <si>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</si>
  <si>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</si>
  <si>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</si>
  <si>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</si>
  <si>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</si>
  <si>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</si>
  <si>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</si>
  <si>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</si>
  <si>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</si>
  <si>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</si>
  <si>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</si>
  <si>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</si>
  <si>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</si>
  <si>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</si>
  <si>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</si>
  <si>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</si>
  <si>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</si>
  <si>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</si>
  <si>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</si>
  <si>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</si>
  <si>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</si>
  <si>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</si>
  <si>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</si>
  <si>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</si>
  <si>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</si>
  <si>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</si>
  <si>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</si>
  <si>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</si>
  <si>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</si>
  <si>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</si>
  <si>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</si>
  <si>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</si>
  <si>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</si>
  <si>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</si>
  <si>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</si>
  <si>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</si>
  <si>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</si>
  <si>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</si>
  <si>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</si>
  <si>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</si>
  <si>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</si>
  <si>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</si>
  <si>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</si>
  <si>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</si>
  <si>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</si>
  <si>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</si>
  <si>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</si>
  <si>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</si>
  <si>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</si>
  <si>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</si>
  <si>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</si>
  <si>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</si>
  <si>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</si>
  <si>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</si>
  <si>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</si>
  <si>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</si>
  <si>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</si>
  <si>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</si>
  <si>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</si>
  <si>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</si>
  <si>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</si>
  <si>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</si>
  <si>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</si>
  <si>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</si>
  <si>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</si>
  <si>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</si>
  <si>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</si>
  <si>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</si>
  <si>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</si>
  <si>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</si>
  <si>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</si>
  <si>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</si>
  <si>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</si>
  <si>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</si>
  <si>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</si>
  <si>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</si>
  <si>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</si>
  <si>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</si>
  <si>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</si>
  <si>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</si>
  <si>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</si>
  <si>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</si>
  <si>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</si>
  <si>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</si>
  <si>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</si>
  <si>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</si>
  <si>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</si>
  <si>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</si>
  <si>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</si>
  <si>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</si>
  <si>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</si>
  <si>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</si>
  <si>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</si>
  <si>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</si>
  <si>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</si>
  <si>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</si>
  <si>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</si>
  <si>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</si>
  <si>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</si>
  <si>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</si>
  <si>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</si>
  <si>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</si>
  <si>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</si>
  <si>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</si>
  <si>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</si>
  <si>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</si>
  <si>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</si>
  <si>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</si>
  <si>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</si>
  <si>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</si>
  <si>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</si>
  <si>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</si>
  <si>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</si>
  <si>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</si>
  <si>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</si>
  <si>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</si>
  <si>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</si>
  <si>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</si>
  <si>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</si>
  <si>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</si>
  <si>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</si>
  <si>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</si>
  <si>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</si>
  <si>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</si>
  <si>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</si>
  <si>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</si>
  <si>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</si>
  <si>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</si>
  <si>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</si>
  <si>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</si>
  <si>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</si>
  <si>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</si>
  <si>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</si>
  <si>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</si>
  <si>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</si>
  <si>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</si>
  <si>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</si>
  <si>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</si>
  <si>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</si>
  <si>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</si>
  <si>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</si>
  <si>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</si>
  <si>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</si>
  <si>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</si>
  <si>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</si>
  <si>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</si>
  <si>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</si>
  <si>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</si>
  <si>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</si>
  <si>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</si>
  <si>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</si>
  <si>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</si>
  <si>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</si>
  <si>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</si>
  <si>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</si>
  <si>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</si>
  <si>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</si>
  <si>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</si>
  <si>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</si>
  <si>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</si>
  <si>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</si>
  <si>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</si>
  <si>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</si>
  <si>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</si>
  <si>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</si>
  <si>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</si>
  <si>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</si>
  <si>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</si>
  <si>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</si>
  <si>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</si>
  <si>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</si>
  <si>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</si>
  <si>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</si>
  <si>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</si>
  <si>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</si>
  <si>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</si>
  <si>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</si>
  <si>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</si>
  <si>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</si>
  <si>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</si>
  <si>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</si>
  <si>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</si>
  <si>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</si>
  <si>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</si>
  <si>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</si>
  <si>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</si>
  <si>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</si>
  <si>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</si>
  <si>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</si>
  <si>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</si>
  <si>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</si>
  <si>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</si>
  <si>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</si>
  <si>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</si>
  <si>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</si>
  <si>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</si>
  <si>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</si>
  <si>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</si>
  <si>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</si>
  <si>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</si>
  <si>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</si>
  <si>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</si>
  <si>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</si>
  <si>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</si>
  <si>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</si>
  <si>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</si>
  <si>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</si>
  <si>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</si>
  <si>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</si>
  <si>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</si>
  <si>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</si>
  <si>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</si>
  <si>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</si>
  <si>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</si>
  <si>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</si>
  <si>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</si>
  <si>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</si>
  <si>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</si>
  <si>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</si>
  <si>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</si>
  <si>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</si>
  <si>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</si>
  <si>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</si>
  <si>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</si>
  <si>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</si>
  <si>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</si>
  <si>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</si>
  <si>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</si>
  <si>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</si>
  <si>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</si>
  <si>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</si>
  <si>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</si>
  <si>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</si>
  <si>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</si>
  <si>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</si>
  <si>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</si>
  <si>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</si>
  <si>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</si>
  <si>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</si>
  <si>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</si>
  <si>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</si>
  <si>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</si>
  <si>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</si>
  <si>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</si>
  <si>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</si>
  <si>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</si>
  <si>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</si>
  <si>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</si>
  <si>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</si>
  <si>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</si>
  <si>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</si>
  <si>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</si>
  <si>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</si>
  <si>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</si>
  <si>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</si>
  <si>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</si>
  <si>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</si>
  <si>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</si>
  <si>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</si>
  <si>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</si>
  <si>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</si>
  <si>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</si>
  <si>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</si>
  <si>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</si>
  <si>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</si>
  <si>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</si>
  <si>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</si>
  <si>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</si>
  <si>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</si>
  <si>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</si>
  <si>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</si>
  <si>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</si>
  <si>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</si>
  <si>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</si>
  <si>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</si>
  <si>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</si>
  <si>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</si>
  <si>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</si>
  <si>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</si>
  <si>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</si>
  <si>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</si>
  <si>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</si>
  <si>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</si>
  <si>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</si>
  <si>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</si>
  <si>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</si>
  <si>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</si>
  <si>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</si>
  <si>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</si>
  <si>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</si>
  <si>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</si>
  <si>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</si>
  <si>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</si>
  <si>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</si>
  <si>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</si>
  <si>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</si>
  <si>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</si>
  <si>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</si>
  <si>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</si>
  <si>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</si>
  <si>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</si>
  <si>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</si>
  <si>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</si>
  <si>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</si>
  <si>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</si>
  <si>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</si>
  <si>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</si>
  <si>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</si>
  <si>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</si>
  <si>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</si>
  <si>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</si>
  <si>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</si>
  <si>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</si>
  <si>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</si>
  <si>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</si>
  <si>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</si>
  <si>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</si>
  <si>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</si>
  <si>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</si>
  <si>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</si>
  <si>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</si>
  <si>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</si>
  <si>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</si>
  <si>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</si>
  <si>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</si>
  <si>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</si>
  <si>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</si>
  <si>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</si>
  <si>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</si>
  <si>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</si>
  <si>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</si>
  <si>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</si>
  <si>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</si>
  <si>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</si>
  <si>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</si>
  <si>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</si>
  <si>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</si>
  <si>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</si>
  <si>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</si>
  <si>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</si>
  <si>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</si>
  <si>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</si>
  <si>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</si>
  <si>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</si>
  <si>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</si>
  <si>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</si>
  <si>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</si>
  <si>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</si>
  <si>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</si>
  <si>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</si>
  <si>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</si>
  <si>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</si>
  <si>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</si>
  <si>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</si>
  <si>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</si>
  <si>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</si>
  <si>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</si>
  <si>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</si>
  <si>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</si>
  <si>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</si>
  <si>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</si>
  <si>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</si>
  <si>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</si>
  <si>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</si>
  <si>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</si>
  <si>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</si>
  <si>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</si>
  <si>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</si>
  <si>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</si>
  <si>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</si>
  <si>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</si>
  <si>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</si>
  <si>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</si>
  <si>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</si>
  <si>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</si>
  <si>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</si>
  <si>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</si>
  <si>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</si>
  <si>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</si>
  <si>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</si>
  <si>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</si>
  <si>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</si>
  <si>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</si>
  <si>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</si>
  <si>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</si>
  <si>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</si>
  <si>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</si>
  <si>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</si>
  <si>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</si>
  <si>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</si>
  <si>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</si>
  <si>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</si>
  <si>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</si>
  <si>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</si>
  <si>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</si>
  <si>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</si>
  <si>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</si>
  <si>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</si>
  <si>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</si>
  <si>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</si>
  <si>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</si>
  <si>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</si>
  <si>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</si>
  <si>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</si>
  <si>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</si>
  <si>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</si>
  <si>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</si>
  <si>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</si>
  <si>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</si>
  <si>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</si>
  <si>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</si>
  <si>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</si>
  <si>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</si>
  <si>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</si>
  <si>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</si>
  <si>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</si>
  <si>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</si>
  <si>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</si>
  <si>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</si>
  <si>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</si>
  <si>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</si>
  <si>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</si>
  <si>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</si>
  <si>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</si>
  <si>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</si>
  <si>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</si>
  <si>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</si>
  <si>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</si>
  <si>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</si>
  <si>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</si>
  <si>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</si>
  <si>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</si>
  <si>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</si>
  <si>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</si>
  <si>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</si>
  <si>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</si>
  <si>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</si>
  <si>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</si>
  <si>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</si>
  <si>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</si>
  <si>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</si>
  <si>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</si>
  <si>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</si>
  <si>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</si>
  <si>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</si>
  <si>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</si>
  <si>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</si>
  <si>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</si>
  <si>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</si>
  <si>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</si>
  <si>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</si>
  <si>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</si>
  <si>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</si>
  <si>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</si>
  <si>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</si>
  <si>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</si>
  <si>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</si>
  <si>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</si>
  <si>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</si>
  <si>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</si>
  <si>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</si>
  <si>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</si>
  <si>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</si>
  <si>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</si>
  <si>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</si>
  <si>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</si>
  <si>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</si>
  <si>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</si>
  <si>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</si>
  <si>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</si>
  <si>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</si>
  <si>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</si>
  <si>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</si>
  <si>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</si>
  <si>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</si>
  <si>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</si>
  <si>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</si>
  <si>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</si>
  <si>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</si>
  <si>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</si>
  <si>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</si>
  <si>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</si>
  <si>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</si>
  <si>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</si>
  <si>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</si>
  <si>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</si>
  <si>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</si>
  <si>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</si>
  <si>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</si>
  <si>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</si>
  <si>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</si>
  <si>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</si>
  <si>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</si>
  <si>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</si>
  <si>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</si>
  <si>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</si>
  <si>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</si>
  <si>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</si>
  <si>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</si>
  <si>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</si>
  <si>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</si>
  <si>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</si>
  <si>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</si>
  <si>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</si>
  <si>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</si>
  <si>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</si>
  <si>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</si>
  <si>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</si>
  <si>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</si>
  <si>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</si>
  <si>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</si>
  <si>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</si>
  <si>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</si>
  <si>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</si>
  <si>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</si>
  <si>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</si>
  <si>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</si>
  <si>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</si>
  <si>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</si>
  <si>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</si>
  <si>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</si>
  <si>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</si>
  <si>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</si>
  <si>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</si>
  <si>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</si>
  <si>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</si>
  <si>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</si>
  <si>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</si>
  <si>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</si>
  <si>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</si>
  <si>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</si>
  <si>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</si>
  <si>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</si>
  <si>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</si>
  <si>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</si>
  <si>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</si>
  <si>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</si>
  <si>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</si>
  <si>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</si>
  <si>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</si>
  <si>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</si>
  <si>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</si>
  <si>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</si>
  <si>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</si>
  <si>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</si>
  <si>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</si>
  <si>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</si>
  <si>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</si>
  <si>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</si>
  <si>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</si>
  <si>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</si>
  <si>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</si>
  <si>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</si>
  <si>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</si>
  <si>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</si>
  <si>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</si>
  <si>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</si>
  <si>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</si>
  <si>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</si>
  <si>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</si>
  <si>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</si>
  <si>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</si>
  <si>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</si>
  <si>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</si>
  <si>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</si>
  <si>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</si>
  <si>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</si>
  <si>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</si>
  <si>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</si>
  <si>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</si>
  <si>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</si>
  <si>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</si>
  <si>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</si>
  <si>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</si>
  <si>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</si>
  <si>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</si>
  <si>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</si>
  <si>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</si>
  <si>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</si>
  <si>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</si>
  <si>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</si>
  <si>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</si>
  <si>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</si>
  <si>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</si>
  <si>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</si>
  <si>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</si>
  <si>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</si>
  <si>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</si>
  <si>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</si>
  <si>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</si>
  <si>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</si>
  <si>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</si>
  <si>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</si>
  <si>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</si>
  <si>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</si>
  <si>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</si>
  <si>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</si>
  <si>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</si>
  <si>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</si>
  <si>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</si>
  <si>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</si>
  <si>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</si>
  <si>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</si>
  <si>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</si>
  <si>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</si>
  <si>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</si>
  <si>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</si>
  <si>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</si>
  <si>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</si>
  <si>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</si>
  <si>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</si>
  <si>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</si>
  <si>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</si>
  <si>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</si>
  <si>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</si>
  <si>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</si>
  <si>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</si>
  <si>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</si>
  <si>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</si>
  <si>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</si>
  <si>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</si>
  <si>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</si>
  <si>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</si>
  <si>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</si>
  <si>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</si>
  <si>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</si>
  <si>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</si>
  <si>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</si>
  <si>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</si>
  <si>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</si>
  <si>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</si>
  <si>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</si>
  <si>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</si>
  <si>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</si>
  <si>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</si>
  <si>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</si>
  <si>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</si>
  <si>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</si>
  <si>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</si>
  <si>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</si>
  <si>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</si>
  <si>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</si>
  <si>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</si>
  <si>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</si>
  <si>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</si>
  <si>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</si>
  <si>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</si>
  <si>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</si>
  <si>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</si>
  <si>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</si>
  <si>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</si>
  <si>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</si>
  <si>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</si>
  <si>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</si>
  <si>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</si>
  <si>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</si>
  <si>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</si>
  <si>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</si>
  <si>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</si>
  <si>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</si>
  <si>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</si>
  <si>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</si>
  <si>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</si>
  <si>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</si>
  <si>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</si>
  <si>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</si>
  <si>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</si>
  <si>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</si>
  <si>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</si>
  <si>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</si>
  <si>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</si>
  <si>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</si>
  <si>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</si>
  <si>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</si>
  <si>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</si>
  <si>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</si>
  <si>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</si>
  <si>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</si>
  <si>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</si>
  <si>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</si>
  <si>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</si>
  <si>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</si>
  <si>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</si>
  <si>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</si>
  <si>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</si>
  <si>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</si>
  <si>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</si>
  <si>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</si>
  <si>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</si>
  <si>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</si>
  <si>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</si>
  <si>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</si>
  <si>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</si>
  <si>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</si>
  <si>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</si>
  <si>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</si>
  <si>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</si>
  <si>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</si>
  <si>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</si>
  <si>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</si>
  <si>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</si>
  <si>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</si>
  <si>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</si>
  <si>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</si>
  <si>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</si>
  <si>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</si>
  <si>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</si>
  <si>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</si>
  <si>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</si>
  <si>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</si>
  <si>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</si>
  <si>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</si>
  <si>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</si>
  <si>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</si>
  <si>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</si>
  <si>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</si>
  <si>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</si>
  <si>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</si>
  <si>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</si>
  <si>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</si>
  <si>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</si>
  <si>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</si>
  <si>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</si>
  <si>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</si>
  <si>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</si>
  <si>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</si>
  <si>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</si>
  <si>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</si>
  <si>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</si>
  <si>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</si>
  <si>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</si>
  <si>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</si>
  <si>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</si>
  <si>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</si>
  <si>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</si>
  <si>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</si>
  <si>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</si>
  <si>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</si>
  <si>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</si>
  <si>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</si>
  <si>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</si>
  <si>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</si>
  <si>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</si>
  <si>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</si>
  <si>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</si>
  <si>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</si>
  <si>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</si>
  <si>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</si>
  <si>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</si>
  <si>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</si>
  <si>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</si>
  <si>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</si>
  <si>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</si>
  <si>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</si>
  <si>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</si>
  <si>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</si>
  <si>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</si>
  <si>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</si>
  <si>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</si>
  <si>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</si>
  <si>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</si>
  <si>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</si>
  <si>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</si>
  <si>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</si>
  <si>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</si>
  <si>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t>
  </si>
  <si>
    <t>Simply Fresh Aldi cheese pizza, pizza</t>
  </si>
  <si>
    <t xml:space="preserve">1/4 simply fresh cheese pizza Aldi brand
(350	15	8	17	37	3	780)
1/16 mama cozzi veggie fresh stone fired pizza
(65	2	0.75	2.75	9	1	85)
=350+65
=15+2
=8+1
=17+3
=37+9
=3+1
=780+85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</si>
</sst>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52"/>
  <sheetViews>
    <sheetView workbookViewId="0">
      <pane ySplit="1" topLeftCell="A535" activePane="bottomLeft" state="frozen"/>
      <selection pane="bottomLeft" activeCell="B552" sqref="B552:H55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1204</v>
      </c>
      <c r="B551">
        <f>4*350</f>
        <v>1400</v>
      </c>
      <c r="C551">
        <f>4*15</f>
        <v>60</v>
      </c>
      <c r="D551">
        <f>4*8</f>
        <v>32</v>
      </c>
      <c r="E551">
        <f>4*17</f>
        <v>68</v>
      </c>
      <c r="F551">
        <f>4*37</f>
        <v>148</v>
      </c>
      <c r="G551">
        <f>4*3</f>
        <v>12</v>
      </c>
      <c r="H551">
        <f>4*780</f>
        <v>3120</v>
      </c>
    </row>
    <row r="552" spans="1:8" x14ac:dyDescent="0.3">
      <c r="B552">
        <f>B549/16</f>
        <v>65</v>
      </c>
      <c r="C552">
        <f t="shared" ref="C552:H552" si="125">C549/16</f>
        <v>2</v>
      </c>
      <c r="D552">
        <f t="shared" si="125"/>
        <v>0.75</v>
      </c>
      <c r="E552">
        <f t="shared" si="125"/>
        <v>2.75</v>
      </c>
      <c r="F552">
        <f t="shared" si="125"/>
        <v>9</v>
      </c>
      <c r="G552">
        <f t="shared" si="125"/>
        <v>1</v>
      </c>
      <c r="H552">
        <f t="shared" si="125"/>
        <v>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25"/>
  <sheetViews>
    <sheetView tabSelected="1" zoomScale="85" zoomScaleNormal="85" workbookViewId="0">
      <pane ySplit="1" topLeftCell="A215" activePane="bottomLeft" state="frozen"/>
      <selection activeCell="O1" sqref="O1"/>
      <selection pane="bottomLeft" activeCell="AE222" sqref="AE22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25" si="400">$AC215/$AB215</f>
        <v>4.5635805911879532E-2</v>
      </c>
      <c r="AJ215" s="6">
        <f t="shared" ref="AJ215:AJ225" si="401">$AD215/$AB215</f>
        <v>1.1503067484662576E-2</v>
      </c>
      <c r="AK215" s="6">
        <f t="shared" ref="AK215:AK225" si="402">$AE215/$AB215</f>
        <v>3.1999442275515898E-2</v>
      </c>
      <c r="AL215" s="6">
        <f t="shared" ref="AL215:AL225" si="403">$AF215/$AB215</f>
        <v>0.12529280535415505</v>
      </c>
      <c r="AM215" s="6">
        <f t="shared" ref="AM215:AM225" si="404">$AG215/$AB215</f>
        <v>1.5184049079754602E-2</v>
      </c>
      <c r="AN215" s="6">
        <f t="shared" ref="AN215:AN22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Z225" s="3" t="s">
        <v>1203</v>
      </c>
      <c r="AA225" s="10" t="s">
        <v>1205</v>
      </c>
      <c r="AB225" s="5">
        <f>350+65</f>
        <v>415</v>
      </c>
      <c r="AC225" s="6">
        <f>15+2</f>
        <v>17</v>
      </c>
      <c r="AD225" s="6">
        <f>8+1</f>
        <v>9</v>
      </c>
      <c r="AE225" s="6">
        <f>17+3</f>
        <v>20</v>
      </c>
      <c r="AF225" s="6">
        <f>37+9</f>
        <v>46</v>
      </c>
      <c r="AG225" s="6">
        <f>3+1</f>
        <v>4</v>
      </c>
      <c r="AH225" s="6">
        <f>780+85</f>
        <v>865</v>
      </c>
      <c r="AI225" s="6">
        <f t="shared" si="400"/>
        <v>4.0963855421686748E-2</v>
      </c>
      <c r="AJ225" s="6">
        <f t="shared" si="401"/>
        <v>2.1686746987951807E-2</v>
      </c>
      <c r="AK225" s="6">
        <f t="shared" si="402"/>
        <v>4.8192771084337352E-2</v>
      </c>
      <c r="AL225" s="6">
        <f t="shared" si="403"/>
        <v>0.1108433734939759</v>
      </c>
      <c r="AM225" s="6">
        <f t="shared" si="404"/>
        <v>9.6385542168674707E-3</v>
      </c>
      <c r="AN225" s="6">
        <f t="shared" si="405"/>
        <v>2.0843373493975905</v>
      </c>
      <c r="AO225" s="7">
        <v>4</v>
      </c>
      <c r="AP225" s="7">
        <v>1</v>
      </c>
      <c r="AQ225" s="7">
        <v>0</v>
      </c>
      <c r="AR225" s="10">
        <v>0</v>
      </c>
      <c r="AS225" s="7">
        <v>0</v>
      </c>
      <c r="AT225" s="7">
        <v>0</v>
      </c>
      <c r="AU225" s="7">
        <v>0</v>
      </c>
      <c r="AV225" s="7">
        <v>0</v>
      </c>
      <c r="AW225" s="7">
        <v>31</v>
      </c>
      <c r="AX225" s="7">
        <v>1</v>
      </c>
      <c r="AY225" s="5">
        <v>8</v>
      </c>
      <c r="AZ225" s="7">
        <v>0</v>
      </c>
      <c r="BA225" s="7">
        <v>1</v>
      </c>
      <c r="BB225" s="7">
        <v>0</v>
      </c>
      <c r="BC225" s="7">
        <v>1</v>
      </c>
      <c r="BD225" s="7">
        <v>1</v>
      </c>
      <c r="BE225" s="7">
        <v>0</v>
      </c>
      <c r="BF225" s="7">
        <v>0</v>
      </c>
      <c r="BG225" s="7">
        <v>0</v>
      </c>
      <c r="BH225" s="7">
        <v>0</v>
      </c>
      <c r="BI225" s="7">
        <v>0</v>
      </c>
      <c r="BJ225" s="7">
        <v>0</v>
      </c>
      <c r="BK225" s="11">
        <v>0</v>
      </c>
      <c r="BL225" s="7">
        <v>0</v>
      </c>
      <c r="BM225"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2021-08-26T16:58:50Z</dcterms:modified>
</cp:coreProperties>
</file>