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5A22E08C-FE90-421E-911F-188A6A82D26A}"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71" i="1" l="1"/>
  <c r="AJ71" i="1"/>
  <c r="AK71" i="1"/>
  <c r="AL71" i="1"/>
  <c r="AM71" i="1"/>
  <c r="AN71" i="1"/>
  <c r="AH71" i="1"/>
  <c r="AG71" i="1"/>
  <c r="AF71" i="1"/>
  <c r="AE71" i="1"/>
  <c r="AD71" i="1"/>
  <c r="AC71" i="1"/>
  <c r="AB71" i="1"/>
  <c r="H187" i="4"/>
  <c r="C187" i="4"/>
  <c r="D187" i="4"/>
  <c r="E187" i="4"/>
  <c r="F187" i="4"/>
  <c r="G187" i="4"/>
  <c r="B187" i="4"/>
  <c r="B189" i="4" s="1"/>
  <c r="C189" i="4"/>
  <c r="D189" i="4"/>
  <c r="E189" i="4"/>
  <c r="F189" i="4"/>
  <c r="G189" i="4"/>
  <c r="H189" i="4"/>
  <c r="C188" i="4"/>
  <c r="D188" i="4"/>
  <c r="E188" i="4"/>
  <c r="F188" i="4"/>
  <c r="G188" i="4"/>
  <c r="H188" i="4"/>
  <c r="B188" i="4"/>
  <c r="C186" i="4"/>
  <c r="D186" i="4"/>
  <c r="E186" i="4"/>
  <c r="F186" i="4"/>
  <c r="G186" i="4"/>
  <c r="H186" i="4"/>
  <c r="B186" i="4"/>
  <c r="C184" i="4"/>
  <c r="D184" i="4"/>
  <c r="E184" i="4"/>
  <c r="F184" i="4"/>
  <c r="G184" i="4"/>
  <c r="H184" i="4"/>
  <c r="B184" i="4"/>
  <c r="L71" i="1"/>
  <c r="M71" i="1"/>
  <c r="AI70" i="1" l="1"/>
  <c r="AJ70" i="1"/>
  <c r="AK70" i="1"/>
  <c r="AL70" i="1"/>
  <c r="AM70" i="1"/>
  <c r="AN70" i="1"/>
  <c r="AH70" i="1"/>
  <c r="AG70" i="1"/>
  <c r="AF70" i="1"/>
  <c r="AE70" i="1"/>
  <c r="AD70" i="1"/>
  <c r="AC70" i="1"/>
  <c r="AB70" i="1"/>
  <c r="C180" i="4"/>
  <c r="D180" i="4"/>
  <c r="E180" i="4"/>
  <c r="F180" i="4"/>
  <c r="G180" i="4"/>
  <c r="H180" i="4"/>
  <c r="B180" i="4"/>
  <c r="C179" i="4"/>
  <c r="D179" i="4"/>
  <c r="E179" i="4"/>
  <c r="F179" i="4"/>
  <c r="G179" i="4"/>
  <c r="H179" i="4"/>
  <c r="B179" i="4"/>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D177" i="4" s="1"/>
  <c r="E168" i="4"/>
  <c r="F168" i="4"/>
  <c r="F177" i="4" s="1"/>
  <c r="G168" i="4"/>
  <c r="H168" i="4"/>
  <c r="H177" i="4" s="1"/>
  <c r="B168" i="4"/>
  <c r="C166" i="4"/>
  <c r="D166" i="4"/>
  <c r="E166" i="4"/>
  <c r="F166" i="4"/>
  <c r="G166" i="4"/>
  <c r="H166" i="4"/>
  <c r="B166" i="4"/>
  <c r="L66" i="1"/>
  <c r="M66" i="1"/>
  <c r="AH65" i="1"/>
  <c r="AG65" i="1"/>
  <c r="AF65" i="1"/>
  <c r="AE65" i="1"/>
  <c r="AD65" i="1"/>
  <c r="AC65" i="1"/>
  <c r="AB65" i="1"/>
  <c r="B177" i="4" l="1"/>
  <c r="G177" i="4"/>
  <c r="E177" i="4"/>
  <c r="C177" i="4"/>
  <c r="AM68" i="1"/>
  <c r="AK68" i="1"/>
  <c r="AI65" i="1"/>
  <c r="AJ65" i="1"/>
  <c r="AK65" i="1"/>
  <c r="AL65" i="1"/>
  <c r="AM65" i="1"/>
  <c r="AN65" i="1"/>
  <c r="L65" i="1"/>
  <c r="M65" i="1"/>
  <c r="AI64" i="1"/>
  <c r="AJ64" i="1"/>
  <c r="AK64" i="1"/>
  <c r="AL64" i="1"/>
  <c r="AM64" i="1"/>
  <c r="AN64" i="1"/>
  <c r="AH64" i="1"/>
  <c r="AG64" i="1"/>
  <c r="AF64" i="1"/>
  <c r="AE64" i="1"/>
  <c r="AD64" i="1"/>
  <c r="AC64" i="1"/>
  <c r="AB64" i="1"/>
  <c r="B159" i="4"/>
  <c r="H158" i="4"/>
  <c r="H159" i="4" s="1"/>
  <c r="C158" i="4"/>
  <c r="C159" i="4" s="1"/>
  <c r="D158" i="4"/>
  <c r="D159" i="4" s="1"/>
  <c r="E158" i="4"/>
  <c r="E159" i="4" s="1"/>
  <c r="F158" i="4"/>
  <c r="F159" i="4" s="1"/>
  <c r="G158" i="4"/>
  <c r="G159" i="4" s="1"/>
  <c r="B158" i="4"/>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B122" i="4"/>
  <c r="B123" i="4" s="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C135" i="4" l="1"/>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<sst xmlns="http://schemas.openxmlformats.org/spreadsheetml/2006/main" count="4118" uniqueCount="471">
  <si>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</si>
  <si>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</si>
  <si>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</si>
  <si>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</si>
  <si>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</si>
  <si>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</si>
  <si>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</si>
  <si>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</si>
  <si>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</si>
  <si>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</si>
  <si>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</si>
  <si>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</si>
  <si>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</si>
  <si>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</si>
  <si>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</si>
  <si>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</si>
  <si>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</si>
  <si>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</si>
  <si>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</si>
  <si>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</si>
  <si>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</si>
  <si>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</si>
  <si>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</si>
  <si>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</si>
  <si>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</si>
  <si>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</si>
  <si>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</si>
  <si>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</si>
  <si>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</si>
  <si>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</si>
  <si>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</si>
  <si>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</si>
  <si>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</si>
  <si>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</si>
  <si>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</si>
  <si>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</si>
  <si>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</si>
  <si>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</si>
  <si>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</si>
  <si>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</si>
  <si>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</si>
  <si>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</si>
  <si>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</si>
  <si>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</si>
  <si>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</si>
  <si>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</si>
  <si>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</si>
  <si>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</si>
  <si>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</si>
  <si>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</si>
  <si>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</si>
  <si>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</si>
  <si>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</si>
  <si>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</si>
  <si>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</si>
  <si>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</si>
  <si>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</si>
  <si>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</si>
  <si>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</si>
  <si>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</si>
  <si>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</si>
  <si>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</si>
  <si>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</si>
  <si>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</si>
  <si>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</si>
  <si>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</si>
  <si>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</si>
  <si>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</si>
  <si>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</si>
  <si>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</si>
  <si>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</si>
  <si>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</si>
  <si>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</si>
  <si>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</si>
  <si>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</si>
  <si>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</si>
  <si>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</si>
  <si>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</si>
  <si>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</si>
  <si>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</si>
  <si>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</si>
  <si>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</si>
  <si>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</si>
  <si>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</si>
  <si>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</si>
  <si>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</si>
  <si>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</si>
  <si>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</si>
  <si>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</si>
  <si>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</si>
  <si>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</si>
  <si>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</si>
  <si>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</si>
  <si>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</si>
  <si>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</si>
  <si>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</si>
  <si>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</si>
  <si>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</si>
  <si>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</si>
  <si>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</si>
  <si>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</si>
  <si>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</si>
  <si>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</si>
  <si>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</si>
  <si>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</si>
  <si>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</si>
  <si>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</si>
  <si>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</si>
  <si>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</si>
  <si>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</si>
  <si>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</si>
  <si>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</si>
  <si>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</si>
  <si>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</si>
  <si>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</si>
  <si>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</si>
  <si>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</si>
  <si>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</si>
  <si>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</si>
  <si>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</si>
  <si>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</si>
  <si>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</si>
  <si>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</si>
  <si>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</si>
  <si>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</si>
  <si>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</si>
  <si>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</si>
  <si>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</si>
  <si>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</si>
  <si>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</si>
  <si>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</si>
  <si>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</si>
  <si>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</si>
  <si>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</si>
  <si>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</si>
  <si>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</si>
  <si>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</si>
  <si>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</si>
  <si>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</si>
  <si>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</si>
  <si>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</si>
  <si>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</si>
  <si>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</si>
  <si>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</si>
  <si>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</si>
  <si>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</si>
  <si>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</si>
  <si>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</si>
  <si>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</si>
  <si>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</si>
  <si>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</si>
  <si>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</si>
  <si>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</si>
  <si>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</si>
  <si>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</si>
  <si>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</si>
  <si>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</si>
  <si>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</si>
  <si>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</si>
  <si>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</si>
  <si>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</si>
  <si>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</si>
  <si>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</si>
  <si>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</si>
  <si>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</si>
  <si>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</si>
  <si>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</si>
  <si>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</si>
  <si>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</si>
  <si>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</si>
  <si>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</si>
  <si>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</si>
  <si>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</si>
  <si>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</si>
  <si>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</si>
  <si>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</si>
  <si>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</si>
  <si>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</si>
  <si>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</si>
  <si>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</si>
  <si>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</si>
  <si>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</si>
  <si>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</si>
  <si>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</si>
  <si>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</si>
  <si>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</si>
  <si>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</si>
  <si>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</si>
  <si>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</si>
  <si>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</si>
  <si>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</si>
  <si>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</si>
  <si>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</si>
  <si>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</si>
  <si>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</si>
  <si>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</si>
  <si>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</si>
  <si>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</si>
  <si>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</si>
  <si>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</si>
  <si>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</si>
  <si>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</si>
  <si>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</si>
  <si>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</si>
  <si>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</si>
  <si>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</si>
  <si>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</si>
  <si>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</si>
  <si>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</si>
  <si>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</si>
  <si>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</si>
  <si>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</si>
  <si>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</si>
  <si>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</si>
  <si>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</si>
  <si>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</si>
  <si>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</si>
  <si>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</si>
  <si>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</si>
  <si>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</si>
  <si>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</si>
  <si>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</si>
  <si>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</si>
  <si>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</si>
  <si>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</si>
  <si>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</si>
  <si>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</si>
  <si>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</si>
  <si>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</si>
  <si>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</si>
  <si>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</si>
  <si>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</si>
  <si>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</si>
  <si>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</si>
  <si>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</si>
  <si>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</si>
  <si>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</si>
  <si>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</si>
  <si>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</si>
  <si>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</si>
  <si>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</si>
  <si>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</si>
  <si>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</si>
  <si>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</si>
  <si>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</si>
  <si>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</si>
  <si>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</si>
  <si>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</si>
  <si>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</si>
  <si>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</si>
  <si>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</si>
  <si>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</si>
  <si>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</si>
  <si>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</si>
  <si>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</si>
  <si>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</si>
  <si>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</si>
  <si>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</si>
  <si>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</si>
  <si>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</si>
  <si>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</si>
  <si>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</si>
  <si>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</si>
  <si>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</si>
  <si>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</si>
  <si>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</si>
  <si>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</si>
  <si>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</si>
  <si>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</si>
  <si>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</si>
  <si>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</si>
  <si>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</si>
  <si>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</si>
  <si>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</si>
  <si>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</si>
  <si>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</si>
  <si>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</si>
  <si>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</si>
  <si>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</si>
  <si>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</si>
  <si>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</si>
  <si>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</si>
  <si>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</si>
  <si>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</si>
  <si>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</si>
  <si>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</si>
  <si>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</si>
  <si>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</si>
  <si>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</si>
  <si>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</si>
  <si>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</si>
  <si>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</si>
  <si>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</si>
  <si>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</si>
  <si>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</si>
  <si>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</si>
  <si>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</si>
  <si>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</si>
  <si>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</si>
  <si>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</si>
  <si>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</si>
  <si>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</si>
  <si>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</si>
  <si>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</si>
  <si>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</si>
  <si>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</si>
  <si>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</si>
  <si>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</si>
  <si>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</si>
  <si>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</si>
  <si>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</si>
  <si>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</si>
  <si>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</si>
  <si>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</si>
  <si>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</si>
  <si>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</si>
  <si>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</si>
  <si>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</si>
  <si>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</si>
  <si>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</si>
  <si>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</si>
  <si>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</si>
  <si>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</si>
  <si>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</si>
  <si>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</si>
  <si>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</si>
  <si>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</si>
  <si>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</si>
  <si>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</si>
  <si>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</si>
  <si>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</si>
  <si>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</si>
  <si>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</si>
  <si>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</si>
  <si>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</si>
  <si>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</si>
  <si>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</si>
  <si>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</si>
  <si>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</si>
  <si>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</si>
  <si>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</si>
  <si>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</si>
  <si>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</si>
  <si>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</si>
  <si>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</si>
  <si>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</si>
  <si>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</si>
  <si>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</si>
  <si>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</si>
  <si>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</si>
  <si>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</si>
  <si>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</si>
  <si>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</si>
  <si>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</si>
  <si>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</si>
  <si>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</si>
  <si>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</si>
  <si>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</si>
  <si>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</si>
  <si>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</si>
  <si>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</si>
  <si>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</si>
  <si>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</si>
  <si>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</si>
  <si>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</si>
  <si>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</si>
  <si>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</si>
  <si>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</si>
  <si>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</si>
  <si>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</si>
  <si>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</si>
  <si>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</si>
  <si>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</si>
  <si>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</si>
  <si>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</si>
  <si>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</si>
  <si>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</si>
  <si>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</si>
  <si>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</si>
  <si>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</si>
  <si>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</si>
  <si>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</si>
  <si>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</si>
  <si>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</si>
  <si>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</si>
  <si>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</si>
  <si>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</si>
  <si>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</si>
  <si>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</si>
  <si>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</si>
  <si>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</si>
  <si>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</si>
  <si>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</si>
  <si>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</si>
  <si>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</si>
  <si>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</si>
  <si>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</si>
  <si>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</si>
  <si>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</si>
  <si>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</si>
  <si>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</si>
  <si>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</si>
  <si>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</si>
  <si>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</si>
  <si>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</si>
  <si>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</si>
  <si>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</si>
  <si>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</si>
  <si>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</si>
  <si>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</si>
  <si>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</si>
  <si>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</si>
  <si>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</si>
  <si>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</si>
  <si>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</si>
  <si>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</si>
  <si>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</si>
  <si>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</si>
  <si>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</si>
  <si>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</si>
  <si>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</si>
  <si>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</si>
  <si>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</si>
  <si>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</si>
  <si>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</si>
  <si>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</si>
  <si>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</si>
  <si>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</si>
  <si>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</si>
  <si>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</si>
  <si>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</si>
  <si>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</si>
  <si>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</si>
  <si>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</si>
  <si>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</si>
  <si>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</si>
  <si>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</si>
  <si>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</si>
  <si>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</si>
  <si>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</si>
  <si>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</si>
  <si>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</si>
  <si>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</si>
  <si>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</si>
  <si>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</si>
  <si>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</si>
  <si>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</si>
  <si>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</si>
  <si>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</si>
  <si>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</si>
  <si>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</si>
  <si>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</si>
  <si>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</si>
  <si>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</si>
  <si>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</si>
  <si>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</si>
  <si>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</si>
  <si>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</si>
  <si>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</si>
  <si>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</si>
  <si>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</si>
  <si>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</si>
  <si>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</si>
  <si>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</si>
  <si>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</si>
  <si>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</si>
  <si>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t>
  </si>
  <si>
    <t>pot of 3-25-21 gluten free spaghetti/prego 3cheese/2 bell peppers red orange/1 pkg beyond meat/2 tbs olive oil</t>
  </si>
  <si>
    <t>Organic Pure cane sugar 1 serving is 1tsp</t>
  </si>
  <si>
    <t>Organic Pure cane sugar 1 serving is 1tsp, 1 tbs is 3 tsp here as:</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</si>
  <si>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pure can sugar
(45	0	0	0	12	0	0)
1 tbs sour cream
(30	2.5	1.75	0.5	1	0	7.5)
bowl pasta
(639.25	25.25	6.13	29.00	75.63	4.75	394.25)
1/4 cup mozzarella cheese
(80	5	3.5	6	1	0	190)
2 tbs parmesan cheese winco brand
(20	1.5	1	2	0	0	100)
=1152+120+200+106.7+330+45+30+639.3+80+20
=39.3+10+2+6.7+14+0+2.5+25.3+5+1.5
=10.0+7+0+4.7+11+0+1.8+6.1+3.5+1
=73.3+2+4+8+5+0+0.5+29+6+2
=137.44+4+42+1.3+44+12+1+75.6+1+0
=25.3+0+4+0+0+0+0+4.8+0+0
=1426.9+30+40+253.3+60+0+7.5+394.3+190+100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</si>
</sst>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89"/>
  <sheetViews>
    <sheetView workbookViewId="0">
      <pane ySplit="1" topLeftCell="A40" activePane="bottomLeft" state="frozen"/>
      <selection pane="bottomLeft" activeCell="H49" sqref="B49:H49"/>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467</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468</v>
      </c>
      <c r="B185">
        <v>15</v>
      </c>
      <c r="C185">
        <v>0</v>
      </c>
      <c r="D185">
        <v>0</v>
      </c>
      <c r="E185">
        <v>0</v>
      </c>
      <c r="F185">
        <v>4</v>
      </c>
      <c r="G185">
        <v>0</v>
      </c>
      <c r="H185">
        <v>0</v>
      </c>
    </row>
    <row r="186" spans="1:8" x14ac:dyDescent="0.25">
      <c r="A186" s="16" t="s">
        <v>469</v>
      </c>
      <c r="B186">
        <f>B185*3</f>
        <v>45</v>
      </c>
      <c r="C186">
        <f t="shared" ref="C186:H186" si="36">C185*3</f>
        <v>0</v>
      </c>
      <c r="D186">
        <f t="shared" si="36"/>
        <v>0</v>
      </c>
      <c r="E186">
        <f t="shared" si="36"/>
        <v>0</v>
      </c>
      <c r="F186">
        <f t="shared" si="36"/>
        <v>12</v>
      </c>
      <c r="G186">
        <f t="shared" si="36"/>
        <v>0</v>
      </c>
      <c r="H186">
        <f t="shared" si="36"/>
        <v>0</v>
      </c>
    </row>
    <row r="187" spans="1:8" x14ac:dyDescent="0.25">
      <c r="B187" s="17">
        <f>B19*4/3</f>
        <v>106.66666666666667</v>
      </c>
      <c r="C187" s="17">
        <f t="shared" ref="C187:G187" si="37">C19*4/3</f>
        <v>6.666666666666667</v>
      </c>
      <c r="D187" s="17">
        <f t="shared" si="37"/>
        <v>4.666666666666667</v>
      </c>
      <c r="E187" s="17">
        <f t="shared" si="37"/>
        <v>8</v>
      </c>
      <c r="F187" s="17">
        <f t="shared" si="37"/>
        <v>1.3333333333333333</v>
      </c>
      <c r="G187" s="17">
        <f t="shared" si="37"/>
        <v>0</v>
      </c>
      <c r="H187" s="17">
        <f>H19*4/3</f>
        <v>253.33333333333334</v>
      </c>
    </row>
    <row r="188" spans="1:8" x14ac:dyDescent="0.25">
      <c r="B188">
        <f>B187*2</f>
        <v>213.33333333333334</v>
      </c>
      <c r="C188">
        <f t="shared" ref="C188:H188" si="38">C187*2</f>
        <v>13.333333333333334</v>
      </c>
      <c r="D188">
        <f t="shared" si="38"/>
        <v>9.3333333333333339</v>
      </c>
      <c r="E188">
        <f t="shared" si="38"/>
        <v>16</v>
      </c>
      <c r="F188">
        <f t="shared" si="38"/>
        <v>2.6666666666666665</v>
      </c>
      <c r="G188">
        <f t="shared" si="38"/>
        <v>0</v>
      </c>
      <c r="H188">
        <f t="shared" si="38"/>
        <v>506.66666666666669</v>
      </c>
    </row>
    <row r="189" spans="1:8" x14ac:dyDescent="0.25">
      <c r="B189">
        <f>B187/2</f>
        <v>53.333333333333336</v>
      </c>
      <c r="C189">
        <f t="shared" ref="C189:H189" si="39">C187/2</f>
        <v>3.3333333333333335</v>
      </c>
      <c r="D189">
        <f t="shared" si="39"/>
        <v>2.3333333333333335</v>
      </c>
      <c r="E189">
        <f t="shared" si="39"/>
        <v>4</v>
      </c>
      <c r="F189">
        <f t="shared" si="39"/>
        <v>0.66666666666666663</v>
      </c>
      <c r="G189">
        <f t="shared" si="39"/>
        <v>0</v>
      </c>
      <c r="H189">
        <f t="shared" si="39"/>
        <v>126.66666666666667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zoomScale="85" zoomScaleNormal="85" workbookViewId="0">
      <pane ySplit="1" topLeftCell="A58" activePane="bottomLeft" state="frozen"/>
      <selection activeCell="O1" sqref="O1"/>
      <selection pane="bottomLeft" activeCell="BG72" sqref="BG72"/>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71" si="1">$AC3/$AB3</f>
        <v>1.8795539033457251E-2</v>
      </c>
      <c r="AJ3" s="6">
        <f t="shared" ref="AJ3:AJ71" si="2">$AD3/$AB3</f>
        <v>1.3085501858736059E-2</v>
      </c>
      <c r="AK3" s="6">
        <f t="shared" ref="AK3:AK71" si="3">$AE3/$AB3</f>
        <v>3.0810408921933083E-2</v>
      </c>
      <c r="AL3" s="6">
        <f t="shared" ref="AL3:AL71" si="4">$AF3/$AB3</f>
        <v>0.16981412639405205</v>
      </c>
      <c r="AM3" s="6">
        <f t="shared" ref="AM3:AM71" si="5">$AG3/$AB3</f>
        <v>1.6773234200743493E-2</v>
      </c>
      <c r="AN3" s="6">
        <f t="shared" ref="AN3:AN71"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466</v>
      </c>
      <c r="AA71" s="12" t="s">
        <v>470</v>
      </c>
      <c r="AB71" s="12">
        <f>1152+120+200+106.7+330+45+30+639.3+80+20</f>
        <v>2723</v>
      </c>
      <c r="AC71" s="6">
        <f>39.3+10+2+6.7+14+0+2.5+25.3+5+1.5</f>
        <v>106.3</v>
      </c>
      <c r="AD71" s="6">
        <f>10+7+0+4.7+11+0+1.8+6.1+3.5+1</f>
        <v>45.1</v>
      </c>
      <c r="AE71" s="6">
        <f>73.3+2+4+8+5+0+0.5+29+6+2</f>
        <v>129.80000000000001</v>
      </c>
      <c r="AF71" s="6">
        <f>137.44+4+42+1.3+44+12+1+75.6+1+0</f>
        <v>318.34000000000003</v>
      </c>
      <c r="AG71" s="6">
        <f>25.3+0+4+0+0+0+0+4.8+0+0</f>
        <v>34.1</v>
      </c>
      <c r="AH71" s="6">
        <f>1426.9+30+40+253.3+60+0+7.5+394.3+190+100</f>
        <v>2502</v>
      </c>
      <c r="AI71" s="6">
        <f t="shared" si="1"/>
        <v>3.9037825927286079E-2</v>
      </c>
      <c r="AJ71" s="6">
        <f t="shared" si="2"/>
        <v>1.6562614763128904E-2</v>
      </c>
      <c r="AK71" s="6">
        <f t="shared" si="3"/>
        <v>4.766801322071245E-2</v>
      </c>
      <c r="AL71" s="6">
        <f t="shared" si="4"/>
        <v>0.11690782225486597</v>
      </c>
      <c r="AM71" s="6">
        <f t="shared" si="5"/>
        <v>1.252295262578039E-2</v>
      </c>
      <c r="AN71" s="6">
        <f t="shared" si="6"/>
        <v>0.91883951524054353</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row r="73" spans="1:61" ht="20.100000000000001" customHeight="1" x14ac:dyDescent="0.25"/>
    <row r="74" spans="1:61" ht="20.100000000000001" customHeight="1" x14ac:dyDescent="0.25"/>
    <row r="75" spans="1:61" ht="20.100000000000001" customHeight="1" x14ac:dyDescent="0.25"/>
    <row r="76" spans="1:61" ht="20.100000000000001" customHeight="1" x14ac:dyDescent="0.25"/>
    <row r="77" spans="1:61" ht="20.100000000000001" customHeight="1" x14ac:dyDescent="0.25"/>
    <row r="78" spans="1:61" ht="20.100000000000001" customHeight="1" x14ac:dyDescent="0.25"/>
    <row r="79" spans="1:61" ht="20.100000000000001" customHeight="1" x14ac:dyDescent="0.25"/>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2021-03-26T00:40:49Z</dcterms:modified>
</cp:coreProperties>
</file>