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0B3C806E-84FE-4B73-82F1-5DE14DDA9689}"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4" i="1" l="1"/>
  <c r="M74" i="1"/>
  <c r="AI74" i="1"/>
  <c r="AJ74" i="1"/>
  <c r="AK74" i="1"/>
  <c r="AL74" i="1"/>
  <c r="AM74" i="1"/>
  <c r="AN74" i="1"/>
  <c r="AH74" i="1"/>
  <c r="AG74" i="1"/>
  <c r="AF74" i="1"/>
  <c r="AE74" i="1"/>
  <c r="AD74" i="1"/>
  <c r="AC74" i="1"/>
  <c r="AB74" i="1"/>
  <c r="C196" i="4"/>
  <c r="D196" i="4"/>
  <c r="E196" i="4"/>
  <c r="F196" i="4"/>
  <c r="G196" i="4"/>
  <c r="H196" i="4"/>
  <c r="B196" i="4"/>
  <c r="AH73" i="1"/>
  <c r="AG73" i="1"/>
  <c r="AF73" i="1"/>
  <c r="AE73" i="1"/>
  <c r="AD73" i="1"/>
  <c r="AC73" i="1"/>
  <c r="AB73" i="1"/>
  <c r="AI73" i="1" s="1"/>
  <c r="L73" i="1"/>
  <c r="M73" i="1"/>
  <c r="AJ73" i="1"/>
  <c r="AK73" i="1"/>
  <c r="AL73" i="1"/>
  <c r="AM73" i="1"/>
  <c r="AN73" i="1"/>
  <c r="C191" i="4"/>
  <c r="D191" i="4"/>
  <c r="E191" i="4"/>
  <c r="F191" i="4"/>
  <c r="G191" i="4"/>
  <c r="H191" i="4"/>
  <c r="C190" i="4"/>
  <c r="D190" i="4"/>
  <c r="E190" i="4"/>
  <c r="F190" i="4"/>
  <c r="G190" i="4"/>
  <c r="H190" i="4"/>
  <c r="B191" i="4"/>
  <c r="B190" i="4"/>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D184" i="4"/>
  <c r="E184" i="4"/>
  <c r="F184" i="4"/>
  <c r="G184" i="4"/>
  <c r="H184" i="4"/>
  <c r="B184" i="4"/>
  <c r="L71" i="1"/>
  <c r="M71" i="1"/>
  <c r="AM71" i="1" l="1"/>
  <c r="AK71" i="1"/>
  <c r="AI70" i="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<sst xmlns="http://schemas.openxmlformats.org/spreadsheetml/2006/main" count="4137" uniqueCount="487">
  <si>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</si>
  <si>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</si>
  <si>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</si>
  <si>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</si>
  <si>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</si>
  <si>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</si>
  <si>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</si>
  <si>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</si>
  <si>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</si>
  <si>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</si>
  <si>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</si>
  <si>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</si>
  <si>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</si>
  <si>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</si>
  <si>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</si>
  <si>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</si>
  <si>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</si>
  <si>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</si>
  <si>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</si>
  <si>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</si>
  <si>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</si>
  <si>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</si>
  <si>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</si>
  <si>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</si>
  <si>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</si>
  <si>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</si>
  <si>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</si>
  <si>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</si>
  <si>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</si>
  <si>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</si>
  <si>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</si>
  <si>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</si>
  <si>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</si>
  <si>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</si>
  <si>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</si>
  <si>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</si>
  <si>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</si>
  <si>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</si>
  <si>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</si>
  <si>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</si>
  <si>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</si>
  <si>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</si>
  <si>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</si>
  <si>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</si>
  <si>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</si>
  <si>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</si>
  <si>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</si>
  <si>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</si>
  <si>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</si>
  <si>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</si>
  <si>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</si>
  <si>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</si>
  <si>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</si>
  <si>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</si>
  <si>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</si>
  <si>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</si>
  <si>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</si>
  <si>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</si>
  <si>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</si>
  <si>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</si>
  <si>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</si>
  <si>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</si>
  <si>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</si>
  <si>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</si>
  <si>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</si>
  <si>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</si>
  <si>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</si>
  <si>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</si>
  <si>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</si>
  <si>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</si>
  <si>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</si>
  <si>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</si>
  <si>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</si>
  <si>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</si>
  <si>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</si>
  <si>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</si>
  <si>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</si>
  <si>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</si>
  <si>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</si>
  <si>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</si>
  <si>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</si>
  <si>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</si>
  <si>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</si>
  <si>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</si>
  <si>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</si>
  <si>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</si>
  <si>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</si>
  <si>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</si>
  <si>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</si>
  <si>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</si>
  <si>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</si>
  <si>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</si>
  <si>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</si>
  <si>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</si>
  <si>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</si>
  <si>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</si>
  <si>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</si>
  <si>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</si>
  <si>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</si>
  <si>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</si>
  <si>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</si>
  <si>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</si>
  <si>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</si>
  <si>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</si>
  <si>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</si>
  <si>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</si>
  <si>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</si>
  <si>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</si>
  <si>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</si>
  <si>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</si>
  <si>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</si>
  <si>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</si>
  <si>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</si>
  <si>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</si>
  <si>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</si>
  <si>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</si>
  <si>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</si>
  <si>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</si>
  <si>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</si>
  <si>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</si>
  <si>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</si>
  <si>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</si>
  <si>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</si>
  <si>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</si>
  <si>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</si>
  <si>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</si>
  <si>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</si>
  <si>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</si>
  <si>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</si>
  <si>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</si>
  <si>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</si>
  <si>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</si>
  <si>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</si>
  <si>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</si>
  <si>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</si>
  <si>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</si>
  <si>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</si>
  <si>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</si>
  <si>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</si>
  <si>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</si>
  <si>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</si>
  <si>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</si>
  <si>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</si>
  <si>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</si>
  <si>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</si>
  <si>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</si>
  <si>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</si>
  <si>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</si>
  <si>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</si>
  <si>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</si>
  <si>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</si>
  <si>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</si>
  <si>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</si>
  <si>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</si>
  <si>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</si>
  <si>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</si>
  <si>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</si>
  <si>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</si>
  <si>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</si>
  <si>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</si>
  <si>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</si>
  <si>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</si>
  <si>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</si>
  <si>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</si>
  <si>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</si>
  <si>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</si>
  <si>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</si>
  <si>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</si>
  <si>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</si>
  <si>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</si>
  <si>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</si>
  <si>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</si>
  <si>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</si>
  <si>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</si>
  <si>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</si>
  <si>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</si>
  <si>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</si>
  <si>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</si>
  <si>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</si>
  <si>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</si>
  <si>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</si>
  <si>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</si>
  <si>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</si>
  <si>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</si>
  <si>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</si>
  <si>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</si>
  <si>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</si>
  <si>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</si>
  <si>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</si>
  <si>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</si>
  <si>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</si>
  <si>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</si>
  <si>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</si>
  <si>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</si>
  <si>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</si>
  <si>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</si>
  <si>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</si>
  <si>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</si>
  <si>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</si>
  <si>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</si>
  <si>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</si>
  <si>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</si>
  <si>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</si>
  <si>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</si>
  <si>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</si>
  <si>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</si>
  <si>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</si>
  <si>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</si>
  <si>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</si>
  <si>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</si>
  <si>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</si>
  <si>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</si>
  <si>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</si>
  <si>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</si>
  <si>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</si>
  <si>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</si>
  <si>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</si>
  <si>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</si>
  <si>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</si>
  <si>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</si>
  <si>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</si>
  <si>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</si>
  <si>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</si>
  <si>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</si>
  <si>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</si>
  <si>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</si>
  <si>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</si>
  <si>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</si>
  <si>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</si>
  <si>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</si>
  <si>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</si>
  <si>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</si>
  <si>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</si>
  <si>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</si>
  <si>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</si>
  <si>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</si>
  <si>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</si>
  <si>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</si>
  <si>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</si>
  <si>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</si>
  <si>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</si>
  <si>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</si>
  <si>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</si>
  <si>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</si>
  <si>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</si>
  <si>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</si>
  <si>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</si>
  <si>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</si>
  <si>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</si>
  <si>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</si>
  <si>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</si>
  <si>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</si>
  <si>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</si>
  <si>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</si>
  <si>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</si>
  <si>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</si>
  <si>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</si>
  <si>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</si>
  <si>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</si>
  <si>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</si>
  <si>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</si>
  <si>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</si>
  <si>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</si>
  <si>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</si>
  <si>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</si>
  <si>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</si>
  <si>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</si>
  <si>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</si>
  <si>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</si>
  <si>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</si>
  <si>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</si>
  <si>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</si>
  <si>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</si>
  <si>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</si>
  <si>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</si>
  <si>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</si>
  <si>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</si>
  <si>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</si>
  <si>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</si>
  <si>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</si>
  <si>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</si>
  <si>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</si>
  <si>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</si>
  <si>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</si>
  <si>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</si>
  <si>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</si>
  <si>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</si>
  <si>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</si>
  <si>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</si>
  <si>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</si>
  <si>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</si>
  <si>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</si>
  <si>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</si>
  <si>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</si>
  <si>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</si>
  <si>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</si>
  <si>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</si>
  <si>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</si>
  <si>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</si>
  <si>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</si>
  <si>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</si>
  <si>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</si>
  <si>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</si>
  <si>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</si>
  <si>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</si>
  <si>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</si>
  <si>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</si>
  <si>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</si>
  <si>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</si>
  <si>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</si>
  <si>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</si>
  <si>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</si>
  <si>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</si>
  <si>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</si>
  <si>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</si>
  <si>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</si>
  <si>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</si>
  <si>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</si>
  <si>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</si>
  <si>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</si>
  <si>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</si>
  <si>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</si>
  <si>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</si>
  <si>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</si>
  <si>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</si>
  <si>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</si>
  <si>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</si>
  <si>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</si>
  <si>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</si>
  <si>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</si>
  <si>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</si>
  <si>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</si>
  <si>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</si>
  <si>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</si>
  <si>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</si>
  <si>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</si>
  <si>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</si>
  <si>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</si>
  <si>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</si>
  <si>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</si>
  <si>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</si>
  <si>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</si>
  <si>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</si>
  <si>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</si>
  <si>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</si>
  <si>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</si>
  <si>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</si>
  <si>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</si>
  <si>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</si>
  <si>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</si>
  <si>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</si>
  <si>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</si>
  <si>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</si>
  <si>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</si>
  <si>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</si>
  <si>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</si>
  <si>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</si>
  <si>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</si>
  <si>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</si>
  <si>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</si>
  <si>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</si>
  <si>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</si>
  <si>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</si>
  <si>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</si>
  <si>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</si>
  <si>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</si>
  <si>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</si>
  <si>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</si>
  <si>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</si>
  <si>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</si>
  <si>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</si>
  <si>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</si>
  <si>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</si>
  <si>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</si>
  <si>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</si>
  <si>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</si>
  <si>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</si>
  <si>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</si>
  <si>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</si>
  <si>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</si>
  <si>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</si>
  <si>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</si>
  <si>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</si>
  <si>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</si>
  <si>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</si>
  <si>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</si>
  <si>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</si>
  <si>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</si>
  <si>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</si>
  <si>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</si>
  <si>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</si>
  <si>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</si>
  <si>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</si>
  <si>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</si>
  <si>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</si>
  <si>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</si>
  <si>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</si>
  <si>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</si>
  <si>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</si>
  <si>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</si>
  <si>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</si>
  <si>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</si>
  <si>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</si>
  <si>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</si>
  <si>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</si>
  <si>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</si>
  <si>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</si>
  <si>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</si>
  <si>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</si>
  <si>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</si>
  <si>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</si>
  <si>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</si>
  <si>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</si>
  <si>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</si>
  <si>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</si>
  <si>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</si>
  <si>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</si>
  <si>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</si>
  <si>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</si>
  <si>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</si>
  <si>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</si>
  <si>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</si>
  <si>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</si>
  <si>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</si>
  <si>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</si>
  <si>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</si>
  <si>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</si>
  <si>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</si>
  <si>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</si>
  <si>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</si>
  <si>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</si>
  <si>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</si>
  <si>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</si>
  <si>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</si>
  <si>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</si>
  <si>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</si>
  <si>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</si>
  <si>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</si>
  <si>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</si>
  <si>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</si>
  <si>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</si>
  <si>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</si>
  <si>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</si>
  <si>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</si>
  <si>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</si>
  <si>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</si>
  <si>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</si>
  <si>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</si>
  <si>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</si>
  <si>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</si>
  <si>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</si>
  <si>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</si>
  <si>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</si>
  <si>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</si>
  <si>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</si>
  <si>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</si>
  <si>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</si>
  <si>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</si>
  <si>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</si>
  <si>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</si>
  <si>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</si>
  <si>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</si>
  <si>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</si>
  <si>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</si>
  <si>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</si>
  <si>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</si>
  <si>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</si>
  <si>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</si>
  <si>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</si>
  <si>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</si>
  <si>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</si>
  <si>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</si>
  <si>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</si>
  <si>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</si>
  <si>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</si>
  <si>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</si>
  <si>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</si>
  <si>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</si>
  <si>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</si>
  <si>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</si>
  <si>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</si>
  <si>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 xml:space="preserve">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</si>
  <si>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</si>
  <si>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</si>
  <si>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</si>
  <si>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</si>
  <si>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 xml:space="preserve">bowl pasta 3-27-21 recipe
(811.25	31.9375	7.8125	50.875	88	15.875	993.75)
2 tbs sour cream
(60	5	3.5	1	2	0	15)
1/4 cup mozzarella cheese
(80	5	3.5	6	1	0	190)
poki bowl same as the day with 2 servings salmon
(1140.5	417.175	404.15	413.8	482.55	394.35	1707)
1 glass merlot
(123	0	0	0	4	0	6)
about 2 oz or 2/5 the package of Ile de France brie cheese
(200	20	16	10	0	0	420)
=811.3+60+80+1141+123+200
=31.9+5+5+417.2+0+20
=7.8+3.5+3.5+404.15+0+16
=50.9+1+6+413.8+0+10
=88+2+1+4+0
=15.9+0+0+394.4+0+0
=993.8+15+190+1707+6+420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</si>
</sst>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96"/>
  <sheetViews>
    <sheetView workbookViewId="0">
      <pane ySplit="1" topLeftCell="A54" activePane="bottomLeft" state="frozen"/>
      <selection pane="bottomLeft" activeCell="B63" sqref="B63:H6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484</v>
      </c>
      <c r="B193">
        <v>51</v>
      </c>
      <c r="C193">
        <v>5.0999999999999996</v>
      </c>
      <c r="D193">
        <v>3.2</v>
      </c>
      <c r="E193">
        <v>1.1000000000000001</v>
      </c>
      <c r="F193">
        <v>0.4</v>
      </c>
      <c r="G193">
        <v>0</v>
      </c>
      <c r="H193">
        <v>43</v>
      </c>
    </row>
    <row r="194" spans="1:8" x14ac:dyDescent="0.25">
      <c r="A194" s="16" t="s">
        <v>482</v>
      </c>
      <c r="B194">
        <v>100</v>
      </c>
      <c r="C194">
        <v>10</v>
      </c>
      <c r="D194">
        <v>8</v>
      </c>
      <c r="E194">
        <v>5</v>
      </c>
      <c r="F194">
        <v>0</v>
      </c>
      <c r="G194">
        <v>0</v>
      </c>
      <c r="H194">
        <v>210</v>
      </c>
    </row>
    <row r="195" spans="1:8" x14ac:dyDescent="0.25">
      <c r="A195" s="16" t="s">
        <v>483</v>
      </c>
      <c r="B195">
        <v>120</v>
      </c>
      <c r="C195">
        <v>13.6</v>
      </c>
      <c r="D195">
        <v>1.9</v>
      </c>
      <c r="E195">
        <v>0</v>
      </c>
      <c r="F195">
        <v>0</v>
      </c>
      <c r="G195">
        <v>0</v>
      </c>
      <c r="H195">
        <v>0</v>
      </c>
    </row>
    <row r="196" spans="1:8" x14ac:dyDescent="0.25">
      <c r="A196" s="16" t="s">
        <v>485</v>
      </c>
      <c r="B196">
        <f>B177+B194*2+193*2</f>
        <v>1140.5</v>
      </c>
      <c r="C196">
        <f t="shared" ref="C196:H196" si="40">C177+C194*2+193*2</f>
        <v>417.17500000000001</v>
      </c>
      <c r="D196">
        <f t="shared" si="40"/>
        <v>404.15</v>
      </c>
      <c r="E196">
        <f t="shared" si="40"/>
        <v>413.8</v>
      </c>
      <c r="F196">
        <f t="shared" si="40"/>
        <v>482.55</v>
      </c>
      <c r="G196">
        <f t="shared" si="40"/>
        <v>394.35</v>
      </c>
      <c r="H196">
        <f t="shared" si="40"/>
        <v>1707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W1" zoomScale="85" zoomScaleNormal="85" workbookViewId="0">
      <pane ySplit="1" topLeftCell="A65" activePane="bottomLeft" state="frozen"/>
      <selection activeCell="O1" sqref="O1"/>
      <selection pane="bottomLeft" activeCell="Z74" sqref="Z7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4" si="1">$AC3/$AB3</f>
        <v>1.8795539033457251E-2</v>
      </c>
      <c r="AJ3" s="6">
        <f t="shared" ref="AJ3:AJ74" si="2">$AD3/$AB3</f>
        <v>1.3085501858736059E-2</v>
      </c>
      <c r="AK3" s="6">
        <f t="shared" ref="AK3:AK74" si="3">$AE3/$AB3</f>
        <v>3.0810408921933083E-2</v>
      </c>
      <c r="AL3" s="6">
        <f t="shared" ref="AL3:AL74" si="4">$AF3/$AB3</f>
        <v>0.16981412639405205</v>
      </c>
      <c r="AM3" s="6">
        <f t="shared" ref="AM3:AM74" si="5">$AG3/$AB3</f>
        <v>1.6773234200743493E-2</v>
      </c>
      <c r="AN3" s="6">
        <f t="shared" ref="AN3:AN7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481</v>
      </c>
      <c r="AA74" s="10" t="s">
        <v>486</v>
      </c>
      <c r="AB74" s="5">
        <f>811.3+60+80+1141+123+200</f>
        <v>2415.3000000000002</v>
      </c>
      <c r="AC74" s="6">
        <f>31.9+5+5+417.2+0+20</f>
        <v>479.09999999999997</v>
      </c>
      <c r="AD74" s="6">
        <f>7.8+3.5+3.5+404.15+0+16</f>
        <v>434.95</v>
      </c>
      <c r="AE74" s="6">
        <f>50.9+1+6+413.8+0+10</f>
        <v>481.7</v>
      </c>
      <c r="AF74" s="6">
        <f>88+2+1+4+0</f>
        <v>95</v>
      </c>
      <c r="AG74" s="6">
        <f>15.9+0+0+394.4+0+0</f>
        <v>410.29999999999995</v>
      </c>
      <c r="AH74" s="6">
        <f>993.8+15+190+1707+6+420</f>
        <v>3331.8</v>
      </c>
      <c r="AI74" s="6">
        <f t="shared" si="1"/>
        <v>0.19836045211774933</v>
      </c>
      <c r="AJ74" s="6">
        <f t="shared" si="2"/>
        <v>0.18008114933962652</v>
      </c>
      <c r="AK74" s="6">
        <f t="shared" si="3"/>
        <v>0.19943692294953005</v>
      </c>
      <c r="AL74" s="6">
        <f t="shared" si="4"/>
        <v>3.9332588084295947E-2</v>
      </c>
      <c r="AM74" s="6">
        <f t="shared" si="5"/>
        <v>0.1698753777998592</v>
      </c>
      <c r="AN74" s="6">
        <f t="shared" si="6"/>
        <v>1.3794559682027077</v>
      </c>
      <c r="AO74" s="7">
        <v>3</v>
      </c>
      <c r="AP74" s="7">
        <v>1</v>
      </c>
      <c r="AQ74" s="7">
        <v>1</v>
      </c>
      <c r="AR74" s="10">
        <v>0</v>
      </c>
      <c r="AS74" s="7">
        <v>0</v>
      </c>
      <c r="AT74" s="7">
        <v>0</v>
      </c>
      <c r="AU74" s="7">
        <v>0</v>
      </c>
      <c r="AV74" s="7">
        <v>0</v>
      </c>
      <c r="AW74" s="7">
        <v>31</v>
      </c>
      <c r="AX74" s="7">
        <v>1</v>
      </c>
      <c r="AY74" s="5">
        <v>8.5</v>
      </c>
      <c r="AZ74" s="7">
        <v>1</v>
      </c>
      <c r="BA74" s="7">
        <v>0</v>
      </c>
      <c r="BB74" s="7">
        <v>0</v>
      </c>
      <c r="BC74" s="7">
        <v>1</v>
      </c>
      <c r="BD74" s="7">
        <v>0</v>
      </c>
      <c r="BE74" s="7">
        <v>0</v>
      </c>
      <c r="BF74" s="7">
        <v>0</v>
      </c>
      <c r="BG74" s="7">
        <v>0</v>
      </c>
      <c r="BH74" s="7">
        <v>0</v>
      </c>
      <c r="BI74" s="7">
        <v>0</v>
      </c>
    </row>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2021-03-29T00:08:06Z</dcterms:modified>
</cp:coreProperties>
</file>