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ED5D8A55-F6B5-4195-99F2-4558218ADBD7}"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181" i="1" l="1"/>
  <c r="AJ181" i="1"/>
  <c r="AK181" i="1"/>
  <c r="AL181" i="1"/>
  <c r="AM181" i="1"/>
  <c r="AN181" i="1"/>
  <c r="AH181" i="1"/>
  <c r="AG181" i="1"/>
  <c r="AF181" i="1"/>
  <c r="AE181" i="1"/>
  <c r="AD181" i="1"/>
  <c r="AC181" i="1"/>
  <c r="AB181" i="1"/>
  <c r="L181" i="1"/>
  <c r="M181" i="1"/>
  <c r="AH180" i="1"/>
  <c r="AG180" i="1"/>
  <c r="AF180" i="1"/>
  <c r="AE180" i="1"/>
  <c r="AD180" i="1"/>
  <c r="AC180" i="1"/>
  <c r="AB180" i="1"/>
  <c r="AH179" i="1"/>
  <c r="AG179" i="1"/>
  <c r="AF179" i="1"/>
  <c r="AE179" i="1"/>
  <c r="AD179" i="1"/>
  <c r="AC179" i="1"/>
  <c r="AB179" i="1"/>
  <c r="AL179" i="1" s="1"/>
  <c r="AM180" i="1"/>
  <c r="C452" i="4"/>
  <c r="D452" i="4"/>
  <c r="E452" i="4"/>
  <c r="F452" i="4"/>
  <c r="G452" i="4"/>
  <c r="H452" i="4"/>
  <c r="B452" i="4"/>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M179" i="1"/>
  <c r="AI178" i="1"/>
  <c r="AJ178" i="1"/>
  <c r="AK178" i="1"/>
  <c r="AL178" i="1"/>
  <c r="AM178" i="1"/>
  <c r="AN178" i="1"/>
  <c r="AH178" i="1"/>
  <c r="AG178" i="1"/>
  <c r="AF178" i="1"/>
  <c r="AE178" i="1"/>
  <c r="AD178" i="1"/>
  <c r="AC178" i="1"/>
  <c r="AB178" i="1"/>
  <c r="C444" i="4"/>
  <c r="C445" i="4" s="1"/>
  <c r="L178" i="1"/>
  <c r="M178" i="1"/>
  <c r="AI177" i="1"/>
  <c r="AJ177" i="1"/>
  <c r="AK177" i="1"/>
  <c r="AL177" i="1"/>
  <c r="AM177" i="1"/>
  <c r="AN177" i="1"/>
  <c r="AH177" i="1"/>
  <c r="AG177" i="1"/>
  <c r="AF177" i="1"/>
  <c r="AE177" i="1"/>
  <c r="AD177" i="1"/>
  <c r="AC177" i="1"/>
  <c r="AB177" i="1"/>
  <c r="C443" i="4"/>
  <c r="D443" i="4"/>
  <c r="E443" i="4"/>
  <c r="F443" i="4"/>
  <c r="G443" i="4"/>
  <c r="H443" i="4"/>
  <c r="B443" i="4"/>
  <c r="L177" i="1"/>
  <c r="M177" i="1"/>
  <c r="AY177" i="1"/>
  <c r="AH176" i="1"/>
  <c r="AG176" i="1"/>
  <c r="AF176" i="1"/>
  <c r="AE176" i="1"/>
  <c r="AD176" i="1"/>
  <c r="AC176" i="1"/>
  <c r="AB176" i="1"/>
  <c r="AK176" i="1" s="1"/>
  <c r="AI175" i="1"/>
  <c r="AJ175" i="1"/>
  <c r="AK175" i="1"/>
  <c r="AL175" i="1"/>
  <c r="AM175" i="1"/>
  <c r="AN175" i="1"/>
  <c r="AI176" i="1"/>
  <c r="AN176" i="1"/>
  <c r="AH175" i="1"/>
  <c r="AG175" i="1"/>
  <c r="AF175" i="1"/>
  <c r="AE175" i="1"/>
  <c r="AD175" i="1"/>
  <c r="AC175" i="1"/>
  <c r="AB175" i="1"/>
  <c r="L176" i="1"/>
  <c r="M176" i="1"/>
  <c r="L175" i="1"/>
  <c r="M175" i="1"/>
  <c r="AI174" i="1"/>
  <c r="AJ174" i="1"/>
  <c r="AK174" i="1"/>
  <c r="AL174" i="1"/>
  <c r="AM174" i="1"/>
  <c r="AN174" i="1"/>
  <c r="AH174" i="1"/>
  <c r="AG174" i="1"/>
  <c r="AF174" i="1"/>
  <c r="AE174" i="1"/>
  <c r="AD174" i="1"/>
  <c r="AC174" i="1"/>
  <c r="AB174" i="1"/>
  <c r="L174" i="1"/>
  <c r="M174" i="1"/>
  <c r="AI173" i="1"/>
  <c r="AJ173" i="1"/>
  <c r="AK173" i="1"/>
  <c r="AL173" i="1"/>
  <c r="AM173" i="1"/>
  <c r="AN173" i="1"/>
  <c r="AH173" i="1"/>
  <c r="AG173" i="1"/>
  <c r="AF173" i="1"/>
  <c r="AE173" i="1"/>
  <c r="AD173" i="1"/>
  <c r="AC173" i="1"/>
  <c r="AB173" i="1"/>
  <c r="D436" i="4"/>
  <c r="L173" i="1"/>
  <c r="M173" i="1"/>
  <c r="AI172" i="1"/>
  <c r="AJ172" i="1"/>
  <c r="AK172" i="1"/>
  <c r="AL172" i="1"/>
  <c r="AM172" i="1"/>
  <c r="AN172" i="1"/>
  <c r="AH172" i="1"/>
  <c r="AG172" i="1"/>
  <c r="AF172" i="1"/>
  <c r="AE172" i="1"/>
  <c r="AD172" i="1"/>
  <c r="AC172" i="1"/>
  <c r="AB172" i="1"/>
  <c r="L172" i="1"/>
  <c r="M172" i="1"/>
  <c r="AH171" i="1"/>
  <c r="AG171" i="1"/>
  <c r="AF171" i="1"/>
  <c r="AE171" i="1"/>
  <c r="AD171" i="1"/>
  <c r="AC171" i="1"/>
  <c r="AB171" i="1"/>
  <c r="AK171" i="1" s="1"/>
  <c r="AI170" i="1"/>
  <c r="AJ170" i="1"/>
  <c r="AK170" i="1"/>
  <c r="AL170" i="1"/>
  <c r="AM170" i="1"/>
  <c r="AN170" i="1"/>
  <c r="AH170" i="1"/>
  <c r="AG170" i="1"/>
  <c r="AF170" i="1"/>
  <c r="AE170" i="1"/>
  <c r="AD170" i="1"/>
  <c r="AC170" i="1"/>
  <c r="AB170" i="1"/>
  <c r="L171" i="1"/>
  <c r="M171" i="1"/>
  <c r="L170" i="1"/>
  <c r="M170" i="1"/>
  <c r="AI169" i="1"/>
  <c r="AJ169" i="1"/>
  <c r="AK169" i="1"/>
  <c r="AL169" i="1"/>
  <c r="AM169" i="1"/>
  <c r="AN169" i="1"/>
  <c r="AH169" i="1"/>
  <c r="AG169" i="1"/>
  <c r="AF169" i="1"/>
  <c r="AE169" i="1"/>
  <c r="AD169" i="1"/>
  <c r="AC169" i="1"/>
  <c r="AB169" i="1"/>
  <c r="L169" i="1"/>
  <c r="M169" i="1"/>
  <c r="AI168" i="1"/>
  <c r="AJ168" i="1"/>
  <c r="AK168" i="1"/>
  <c r="AL168" i="1"/>
  <c r="AM168" i="1"/>
  <c r="AN168" i="1"/>
  <c r="AH168" i="1"/>
  <c r="AG168" i="1"/>
  <c r="AF168" i="1"/>
  <c r="AE168" i="1"/>
  <c r="AD168" i="1"/>
  <c r="AC168" i="1"/>
  <c r="AB168" i="1"/>
  <c r="L168" i="1"/>
  <c r="M168" i="1"/>
  <c r="AI167" i="1"/>
  <c r="AJ167" i="1"/>
  <c r="AK167" i="1"/>
  <c r="AL167" i="1"/>
  <c r="AM167" i="1"/>
  <c r="AN167" i="1"/>
  <c r="AH167" i="1"/>
  <c r="AG167" i="1"/>
  <c r="AF167" i="1"/>
  <c r="AE167" i="1"/>
  <c r="AD167" i="1"/>
  <c r="AC167" i="1"/>
  <c r="AB167" i="1"/>
  <c r="H428" i="4"/>
  <c r="G428" i="4"/>
  <c r="F428" i="4"/>
  <c r="E428" i="4"/>
  <c r="D428" i="4"/>
  <c r="C428" i="4"/>
  <c r="B428" i="4"/>
  <c r="L167" i="1"/>
  <c r="M167" i="1"/>
  <c r="AI166" i="1"/>
  <c r="AJ166" i="1"/>
  <c r="AK166" i="1"/>
  <c r="AL166" i="1"/>
  <c r="AM166" i="1"/>
  <c r="AN166" i="1"/>
  <c r="AH166" i="1"/>
  <c r="AG166" i="1"/>
  <c r="AF166" i="1"/>
  <c r="AE166" i="1"/>
  <c r="AD166" i="1"/>
  <c r="AC166" i="1"/>
  <c r="AB166" i="1"/>
  <c r="L166" i="1"/>
  <c r="M166" i="1"/>
  <c r="AI165" i="1"/>
  <c r="AJ165" i="1"/>
  <c r="AK165" i="1"/>
  <c r="AL165" i="1"/>
  <c r="AM165" i="1"/>
  <c r="AN165" i="1"/>
  <c r="AH165" i="1"/>
  <c r="AG165" i="1"/>
  <c r="AF165" i="1"/>
  <c r="AE165" i="1"/>
  <c r="AD165" i="1"/>
  <c r="AC165" i="1"/>
  <c r="AB165" i="1"/>
  <c r="L165" i="1"/>
  <c r="M165" i="1"/>
  <c r="AH164" i="1"/>
  <c r="AG164" i="1"/>
  <c r="AF164" i="1"/>
  <c r="AE164" i="1"/>
  <c r="AD164" i="1"/>
  <c r="AC164" i="1"/>
  <c r="AB164" i="1"/>
  <c r="AH163" i="1"/>
  <c r="AG163" i="1"/>
  <c r="AF163" i="1"/>
  <c r="AE163" i="1"/>
  <c r="AD163" i="1"/>
  <c r="AC163" i="1"/>
  <c r="AB163" i="1"/>
  <c r="H424" i="4"/>
  <c r="G424" i="4"/>
  <c r="F424" i="4"/>
  <c r="E424" i="4"/>
  <c r="D424" i="4"/>
  <c r="C424" i="4"/>
  <c r="B424" i="4"/>
  <c r="L164" i="1"/>
  <c r="M164" i="1"/>
  <c r="AK163" i="1"/>
  <c r="C423" i="4"/>
  <c r="D423" i="4"/>
  <c r="D444" i="4" s="1"/>
  <c r="D445" i="4" s="1"/>
  <c r="E423" i="4"/>
  <c r="E444" i="4" s="1"/>
  <c r="E445" i="4" s="1"/>
  <c r="F423" i="4"/>
  <c r="F444" i="4" s="1"/>
  <c r="F445" i="4" s="1"/>
  <c r="G423" i="4"/>
  <c r="G444" i="4" s="1"/>
  <c r="G445" i="4" s="1"/>
  <c r="H423" i="4"/>
  <c r="H444" i="4" s="1"/>
  <c r="H445" i="4" s="1"/>
  <c r="B423" i="4"/>
  <c r="B444" i="4" s="1"/>
  <c r="B445" i="4" s="1"/>
  <c r="AI163" i="1"/>
  <c r="AJ163" i="1"/>
  <c r="H418" i="4"/>
  <c r="G418" i="4"/>
  <c r="F418" i="4"/>
  <c r="E418" i="4"/>
  <c r="D418" i="4"/>
  <c r="C418" i="4"/>
  <c r="B418" i="4"/>
  <c r="L163" i="1"/>
  <c r="M163" i="1"/>
  <c r="AH162" i="1"/>
  <c r="AN162" i="1" s="1"/>
  <c r="AG162" i="1"/>
  <c r="AF162" i="1"/>
  <c r="AE162" i="1"/>
  <c r="AD162" i="1"/>
  <c r="AC162" i="1"/>
  <c r="AB162" i="1"/>
  <c r="L162" i="1"/>
  <c r="M162" i="1"/>
  <c r="AI161" i="1"/>
  <c r="AJ161" i="1"/>
  <c r="AK161" i="1"/>
  <c r="AL161" i="1"/>
  <c r="AM161" i="1"/>
  <c r="AN161" i="1"/>
  <c r="AH161" i="1"/>
  <c r="AG161" i="1"/>
  <c r="AF161" i="1"/>
  <c r="AE161" i="1"/>
  <c r="AD161" i="1"/>
  <c r="AC161" i="1"/>
  <c r="AB161" i="1"/>
  <c r="L161" i="1"/>
  <c r="M161" i="1"/>
  <c r="AI160" i="1"/>
  <c r="AJ160" i="1"/>
  <c r="AK160" i="1"/>
  <c r="AL160" i="1"/>
  <c r="AM160" i="1"/>
  <c r="AN160" i="1"/>
  <c r="AH160" i="1"/>
  <c r="AG160" i="1"/>
  <c r="AF160" i="1"/>
  <c r="AE160" i="1"/>
  <c r="AD160" i="1"/>
  <c r="AC160" i="1"/>
  <c r="AB160" i="1"/>
  <c r="L160" i="1"/>
  <c r="M160" i="1"/>
  <c r="AH159" i="1"/>
  <c r="AG159" i="1"/>
  <c r="AF159" i="1"/>
  <c r="AE159" i="1"/>
  <c r="AD159" i="1"/>
  <c r="AC159" i="1"/>
  <c r="AB159" i="1"/>
  <c r="AJ159" i="1" s="1"/>
  <c r="AH158" i="1"/>
  <c r="AG158" i="1"/>
  <c r="AM158" i="1" s="1"/>
  <c r="AF158" i="1"/>
  <c r="AE158" i="1"/>
  <c r="AK158" i="1" s="1"/>
  <c r="AD158" i="1"/>
  <c r="AJ158" i="1" s="1"/>
  <c r="AC158" i="1"/>
  <c r="AI158" i="1" s="1"/>
  <c r="AB158" i="1"/>
  <c r="AL158" i="1" s="1"/>
  <c r="L159" i="1"/>
  <c r="M159" i="1"/>
  <c r="AN158" i="1"/>
  <c r="L158" i="1"/>
  <c r="M158" i="1"/>
  <c r="AI157" i="1"/>
  <c r="AJ157" i="1"/>
  <c r="AK157" i="1"/>
  <c r="AL157" i="1"/>
  <c r="AM157" i="1"/>
  <c r="AN157" i="1"/>
  <c r="AH157" i="1"/>
  <c r="AG157" i="1"/>
  <c r="AF157" i="1"/>
  <c r="AE157" i="1"/>
  <c r="AD157" i="1"/>
  <c r="AC157" i="1"/>
  <c r="AB157" i="1"/>
  <c r="H405" i="4"/>
  <c r="G405" i="4"/>
  <c r="F405" i="4"/>
  <c r="E405" i="4"/>
  <c r="D405" i="4"/>
  <c r="C405" i="4"/>
  <c r="B405" i="4"/>
  <c r="L157" i="1"/>
  <c r="M157" i="1"/>
  <c r="AI156" i="1"/>
  <c r="AJ156" i="1"/>
  <c r="AK156" i="1"/>
  <c r="AL156" i="1"/>
  <c r="AM156" i="1"/>
  <c r="AN156" i="1"/>
  <c r="AH156" i="1"/>
  <c r="AG156" i="1"/>
  <c r="AF156" i="1"/>
  <c r="AE156" i="1"/>
  <c r="AD156" i="1"/>
  <c r="AC156" i="1"/>
  <c r="AB156" i="1"/>
  <c r="AH155" i="1"/>
  <c r="AG155" i="1"/>
  <c r="AM155" i="1" s="1"/>
  <c r="AF155" i="1"/>
  <c r="AE155" i="1"/>
  <c r="AD155" i="1"/>
  <c r="AC155" i="1"/>
  <c r="AB155" i="1"/>
  <c r="AJ155" i="1" s="1"/>
  <c r="L156" i="1"/>
  <c r="M156" i="1"/>
  <c r="AI155" i="1"/>
  <c r="AL155" i="1"/>
  <c r="L155" i="1"/>
  <c r="M155" i="1"/>
  <c r="AI154" i="1"/>
  <c r="AJ154" i="1"/>
  <c r="AK154" i="1"/>
  <c r="AL154" i="1"/>
  <c r="AM154" i="1"/>
  <c r="AN154" i="1"/>
  <c r="AH154" i="1"/>
  <c r="AG154" i="1"/>
  <c r="AF154" i="1"/>
  <c r="AE154" i="1"/>
  <c r="AD154" i="1"/>
  <c r="AC154" i="1"/>
  <c r="AB154" i="1"/>
  <c r="C400" i="4"/>
  <c r="D400" i="4"/>
  <c r="E400" i="4"/>
  <c r="F400" i="4"/>
  <c r="G400" i="4"/>
  <c r="H400" i="4"/>
  <c r="B400" i="4"/>
  <c r="L154" i="1"/>
  <c r="M154" i="1"/>
  <c r="AI153" i="1"/>
  <c r="AJ153" i="1"/>
  <c r="AK153" i="1"/>
  <c r="AL153" i="1"/>
  <c r="AM153" i="1"/>
  <c r="AN153" i="1"/>
  <c r="AH153" i="1"/>
  <c r="AG153" i="1"/>
  <c r="AF153" i="1"/>
  <c r="AE153" i="1"/>
  <c r="AD153" i="1"/>
  <c r="AC153" i="1"/>
  <c r="AB153" i="1"/>
  <c r="L153" i="1"/>
  <c r="M153" i="1"/>
  <c r="AI152" i="1"/>
  <c r="AJ152" i="1"/>
  <c r="AK152" i="1"/>
  <c r="AL152" i="1"/>
  <c r="AM152" i="1"/>
  <c r="AN152" i="1"/>
  <c r="AH152" i="1"/>
  <c r="AG152" i="1"/>
  <c r="AF152" i="1"/>
  <c r="AE152" i="1"/>
  <c r="AD152" i="1"/>
  <c r="AC152" i="1"/>
  <c r="AB152" i="1"/>
  <c r="H397" i="4"/>
  <c r="G397" i="4"/>
  <c r="F397" i="4"/>
  <c r="E397" i="4"/>
  <c r="D397" i="4"/>
  <c r="C397" i="4"/>
  <c r="B397" i="4"/>
  <c r="L152" i="1"/>
  <c r="M152" i="1"/>
  <c r="AI151" i="1"/>
  <c r="AJ151" i="1"/>
  <c r="AK151" i="1"/>
  <c r="AL151" i="1"/>
  <c r="AM151" i="1"/>
  <c r="AN151" i="1"/>
  <c r="AH151" i="1"/>
  <c r="AF151" i="1"/>
  <c r="AG151" i="1"/>
  <c r="AE151" i="1"/>
  <c r="AD151" i="1"/>
  <c r="AC151" i="1"/>
  <c r="AB151" i="1"/>
  <c r="L151" i="1"/>
  <c r="M151" i="1"/>
  <c r="AH150" i="1"/>
  <c r="AG150" i="1"/>
  <c r="AM150" i="1" s="1"/>
  <c r="AF150" i="1"/>
  <c r="AL150" i="1" s="1"/>
  <c r="AE150" i="1"/>
  <c r="AD150" i="1"/>
  <c r="AJ150" i="1" s="1"/>
  <c r="AC150" i="1"/>
  <c r="AB150" i="1"/>
  <c r="AI150" i="1"/>
  <c r="AK150" i="1"/>
  <c r="AN150" i="1"/>
  <c r="L150" i="1"/>
  <c r="M150" i="1"/>
  <c r="AI149" i="1"/>
  <c r="AJ149" i="1"/>
  <c r="AK149" i="1"/>
  <c r="AL149" i="1"/>
  <c r="AM149" i="1"/>
  <c r="AN149" i="1"/>
  <c r="AH149" i="1"/>
  <c r="AG149" i="1"/>
  <c r="AF149" i="1"/>
  <c r="AE149" i="1"/>
  <c r="AD149" i="1"/>
  <c r="AC149" i="1"/>
  <c r="AB149" i="1"/>
  <c r="L149" i="1"/>
  <c r="M149" i="1"/>
  <c r="H392" i="4"/>
  <c r="G392" i="4"/>
  <c r="F392" i="4"/>
  <c r="E392" i="4"/>
  <c r="D392" i="4"/>
  <c r="C392" i="4"/>
  <c r="B392" i="4"/>
  <c r="AI147" i="1"/>
  <c r="AJ147" i="1"/>
  <c r="AK147" i="1"/>
  <c r="AL147" i="1"/>
  <c r="AM147" i="1"/>
  <c r="AN147" i="1"/>
  <c r="AI148" i="1"/>
  <c r="AJ148" i="1"/>
  <c r="AK148" i="1"/>
  <c r="AL148" i="1"/>
  <c r="AM148" i="1"/>
  <c r="AN148" i="1"/>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M146" i="1"/>
  <c r="AH145" i="1"/>
  <c r="AN145" i="1" s="1"/>
  <c r="AG145" i="1"/>
  <c r="AF145" i="1"/>
  <c r="AE145" i="1"/>
  <c r="AD145" i="1"/>
  <c r="AC145" i="1"/>
  <c r="AB145" i="1"/>
  <c r="AK145" i="1" s="1"/>
  <c r="AI145" i="1"/>
  <c r="AJ145" i="1"/>
  <c r="AL145" i="1"/>
  <c r="AM145" i="1"/>
  <c r="AI144" i="1"/>
  <c r="AJ144" i="1"/>
  <c r="AK144" i="1"/>
  <c r="AL144" i="1"/>
  <c r="AM144" i="1"/>
  <c r="AN144" i="1"/>
  <c r="AH144" i="1"/>
  <c r="AG144" i="1"/>
  <c r="AF144" i="1"/>
  <c r="AE144" i="1"/>
  <c r="AD144" i="1"/>
  <c r="AC144" i="1"/>
  <c r="AB144" i="1"/>
  <c r="L145" i="1"/>
  <c r="M145" i="1"/>
  <c r="L144" i="1"/>
  <c r="M144" i="1"/>
  <c r="AI143" i="1"/>
  <c r="AJ143" i="1"/>
  <c r="AK143" i="1"/>
  <c r="AL143" i="1"/>
  <c r="AM143" i="1"/>
  <c r="AN143" i="1"/>
  <c r="AH143" i="1"/>
  <c r="AG143" i="1"/>
  <c r="AF143" i="1"/>
  <c r="AE143" i="1"/>
  <c r="AD143" i="1"/>
  <c r="AC143" i="1"/>
  <c r="AB143" i="1"/>
  <c r="AH133" i="1"/>
  <c r="AH142" i="1"/>
  <c r="AG142" i="1"/>
  <c r="AM142" i="1" s="1"/>
  <c r="AF142" i="1"/>
  <c r="AE142" i="1"/>
  <c r="AD142" i="1"/>
  <c r="AC142" i="1"/>
  <c r="AI142" i="1" s="1"/>
  <c r="AB142" i="1"/>
  <c r="M143" i="1" s="1"/>
  <c r="L143" i="1"/>
  <c r="AJ142" i="1"/>
  <c r="AK142" i="1"/>
  <c r="AL142" i="1"/>
  <c r="AN142" i="1"/>
  <c r="L142" i="1"/>
  <c r="M142" i="1"/>
  <c r="AI141" i="1"/>
  <c r="AJ141" i="1"/>
  <c r="AK141" i="1"/>
  <c r="AL141" i="1"/>
  <c r="AM141" i="1"/>
  <c r="AN141" i="1"/>
  <c r="AH141" i="1"/>
  <c r="AG141" i="1"/>
  <c r="AF141" i="1"/>
  <c r="AE141" i="1"/>
  <c r="AD141" i="1"/>
  <c r="AC141" i="1"/>
  <c r="AB141" i="1"/>
  <c r="L141" i="1"/>
  <c r="M141" i="1"/>
  <c r="AD140" i="1"/>
  <c r="AH140" i="1"/>
  <c r="AG140" i="1"/>
  <c r="AF140" i="1"/>
  <c r="AE140" i="1"/>
  <c r="AC140" i="1"/>
  <c r="AB140" i="1"/>
  <c r="B374" i="4"/>
  <c r="C373" i="4"/>
  <c r="C374" i="4" s="1"/>
  <c r="D373" i="4"/>
  <c r="D374" i="4" s="1"/>
  <c r="E373" i="4"/>
  <c r="E374" i="4" s="1"/>
  <c r="F373" i="4"/>
  <c r="F374" i="4" s="1"/>
  <c r="G373" i="4"/>
  <c r="G374" i="4" s="1"/>
  <c r="H373" i="4"/>
  <c r="H374" i="4" s="1"/>
  <c r="B373" i="4"/>
  <c r="L140" i="1"/>
  <c r="M140" i="1"/>
  <c r="AI139" i="1"/>
  <c r="AJ139" i="1"/>
  <c r="AK139" i="1"/>
  <c r="AL139" i="1"/>
  <c r="AM139" i="1"/>
  <c r="AN139" i="1"/>
  <c r="AF136" i="1"/>
  <c r="AH139" i="1"/>
  <c r="AG139" i="1"/>
  <c r="AF139" i="1"/>
  <c r="AE139" i="1"/>
  <c r="AD139" i="1"/>
  <c r="AC139" i="1"/>
  <c r="AB139" i="1"/>
  <c r="AH138" i="1"/>
  <c r="AG138" i="1"/>
  <c r="AM138" i="1"/>
  <c r="AF138" i="1"/>
  <c r="AE138" i="1"/>
  <c r="AD138" i="1"/>
  <c r="AC138" i="1"/>
  <c r="AI138" i="1" s="1"/>
  <c r="AB138" i="1"/>
  <c r="AJ138" i="1"/>
  <c r="AK138" i="1"/>
  <c r="AL138" i="1"/>
  <c r="AN138" i="1"/>
  <c r="AI137" i="1"/>
  <c r="L138" i="1"/>
  <c r="M138" i="1"/>
  <c r="L139" i="1"/>
  <c r="M139" i="1"/>
  <c r="AJ137" i="1"/>
  <c r="AK137" i="1"/>
  <c r="AL137" i="1"/>
  <c r="AM137" i="1"/>
  <c r="AN137" i="1"/>
  <c r="AH137" i="1"/>
  <c r="AG137" i="1"/>
  <c r="AF137" i="1"/>
  <c r="AE137" i="1"/>
  <c r="AD137" i="1"/>
  <c r="AC137" i="1"/>
  <c r="AB137" i="1"/>
  <c r="L137" i="1"/>
  <c r="M137" i="1"/>
  <c r="AH136" i="1"/>
  <c r="AG136" i="1"/>
  <c r="AE136" i="1"/>
  <c r="AD136" i="1"/>
  <c r="AC136" i="1"/>
  <c r="AB136" i="1"/>
  <c r="AJ136" i="1" s="1"/>
  <c r="C364" i="4"/>
  <c r="D364" i="4"/>
  <c r="E364" i="4"/>
  <c r="F364" i="4"/>
  <c r="G364" i="4"/>
  <c r="H364" i="4"/>
  <c r="B364" i="4"/>
  <c r="AI136" i="1"/>
  <c r="AK136" i="1"/>
  <c r="AL136" i="1"/>
  <c r="AM136" i="1"/>
  <c r="AN136" i="1"/>
  <c r="L136" i="1"/>
  <c r="M136" i="1"/>
  <c r="AI135" i="1"/>
  <c r="AJ135" i="1"/>
  <c r="AK135" i="1"/>
  <c r="AL135" i="1"/>
  <c r="AM135" i="1"/>
  <c r="AN135" i="1"/>
  <c r="AH135" i="1"/>
  <c r="AG135" i="1"/>
  <c r="AF135" i="1"/>
  <c r="AE135" i="1"/>
  <c r="AD135" i="1"/>
  <c r="AC135" i="1"/>
  <c r="AB135" i="1"/>
  <c r="L135" i="1"/>
  <c r="M135" i="1"/>
  <c r="AI134" i="1"/>
  <c r="AJ134" i="1"/>
  <c r="AK134" i="1"/>
  <c r="AL134" i="1"/>
  <c r="AM134" i="1"/>
  <c r="AN134" i="1"/>
  <c r="AD134" i="1"/>
  <c r="AE134" i="1"/>
  <c r="AF134" i="1"/>
  <c r="AH134" i="1"/>
  <c r="AG134" i="1"/>
  <c r="AC134" i="1"/>
  <c r="AB134" i="1"/>
  <c r="C357" i="4"/>
  <c r="D357" i="4"/>
  <c r="E357" i="4"/>
  <c r="F357" i="4"/>
  <c r="G357" i="4"/>
  <c r="H357" i="4"/>
  <c r="B357" i="4"/>
  <c r="L134" i="1"/>
  <c r="M134" i="1"/>
  <c r="AG133" i="1"/>
  <c r="AF133" i="1"/>
  <c r="AE133" i="1"/>
  <c r="AD133" i="1"/>
  <c r="AC133" i="1"/>
  <c r="AB133" i="1"/>
  <c r="C356" i="4"/>
  <c r="D356" i="4"/>
  <c r="E356" i="4"/>
  <c r="F356" i="4"/>
  <c r="G356" i="4"/>
  <c r="H356" i="4"/>
  <c r="B356" i="4"/>
  <c r="AJ133" i="1"/>
  <c r="AK133" i="1"/>
  <c r="AI180" i="1" l="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M133" i="1"/>
  <c r="AI132" i="1"/>
  <c r="AJ132" i="1"/>
  <c r="AK132" i="1"/>
  <c r="AL132" i="1"/>
  <c r="AM132" i="1"/>
  <c r="AN132" i="1"/>
  <c r="AH132" i="1"/>
  <c r="AG132" i="1"/>
  <c r="AF132" i="1"/>
  <c r="AE132" i="1"/>
  <c r="AD132" i="1"/>
  <c r="AC132" i="1"/>
  <c r="AB132" i="1"/>
  <c r="L132" i="1"/>
  <c r="M132" i="1"/>
  <c r="AH131" i="1"/>
  <c r="AG131" i="1"/>
  <c r="AF131" i="1"/>
  <c r="AE131" i="1"/>
  <c r="AD131" i="1"/>
  <c r="AC131" i="1"/>
  <c r="AB131" i="1"/>
  <c r="AL131" i="1" s="1"/>
  <c r="L131" i="1"/>
  <c r="M131" i="1"/>
  <c r="AN131" i="1"/>
  <c r="AI130" i="1"/>
  <c r="AJ130" i="1"/>
  <c r="AK130" i="1"/>
  <c r="AL130" i="1"/>
  <c r="AM130" i="1"/>
  <c r="AN130" i="1"/>
  <c r="AM131" i="1"/>
  <c r="AH130" i="1"/>
  <c r="AG130" i="1"/>
  <c r="AF130" i="1"/>
  <c r="AE130" i="1"/>
  <c r="AD130" i="1"/>
  <c r="AC130" i="1"/>
  <c r="AB130" i="1"/>
  <c r="L130" i="1"/>
  <c r="M130" i="1"/>
  <c r="AH128" i="1"/>
  <c r="AG128" i="1"/>
  <c r="AF128" i="1"/>
  <c r="AE128" i="1"/>
  <c r="AD128" i="1"/>
  <c r="AC128" i="1"/>
  <c r="AB128" i="1"/>
  <c r="AI128" i="1" s="1"/>
  <c r="AJ128" i="1"/>
  <c r="AL128" i="1"/>
  <c r="AM128" i="1"/>
  <c r="AN128" i="1"/>
  <c r="AI129" i="1"/>
  <c r="AJ129" i="1"/>
  <c r="AK129" i="1"/>
  <c r="AL129" i="1"/>
  <c r="AM129" i="1"/>
  <c r="AN129"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M129" i="1"/>
  <c r="L128" i="1"/>
  <c r="M128" i="1"/>
  <c r="L127" i="1"/>
  <c r="M127" i="1"/>
  <c r="AI127" i="1"/>
  <c r="AJ127" i="1"/>
  <c r="AK127" i="1"/>
  <c r="AL127" i="1"/>
  <c r="AM127" i="1"/>
  <c r="AN127" i="1"/>
  <c r="AH127" i="1"/>
  <c r="AG127" i="1"/>
  <c r="AF127" i="1"/>
  <c r="AE127" i="1"/>
  <c r="AD127" i="1"/>
  <c r="AC127" i="1"/>
  <c r="AB127" i="1"/>
  <c r="AI126" i="1"/>
  <c r="AJ126" i="1"/>
  <c r="AK126" i="1"/>
  <c r="AL126" i="1"/>
  <c r="AM126" i="1"/>
  <c r="AN126" i="1"/>
  <c r="AH126" i="1"/>
  <c r="AG126" i="1"/>
  <c r="AF126" i="1"/>
  <c r="AE126" i="1"/>
  <c r="AD126" i="1"/>
  <c r="AC126" i="1"/>
  <c r="AB126" i="1"/>
  <c r="L126" i="1"/>
  <c r="M126" i="1"/>
  <c r="AI125" i="1"/>
  <c r="AJ125" i="1"/>
  <c r="AK125" i="1"/>
  <c r="AL125" i="1"/>
  <c r="AM125" i="1"/>
  <c r="AN125" i="1"/>
  <c r="AH125" i="1"/>
  <c r="AG125" i="1"/>
  <c r="AF125" i="1"/>
  <c r="AE125" i="1"/>
  <c r="AD125" i="1"/>
  <c r="AC125" i="1"/>
  <c r="AB125" i="1"/>
  <c r="C332" i="4"/>
  <c r="D332" i="4"/>
  <c r="E332" i="4"/>
  <c r="F332" i="4"/>
  <c r="G332" i="4"/>
  <c r="H332" i="4"/>
  <c r="B332" i="4"/>
  <c r="AI124" i="1"/>
  <c r="AJ124" i="1"/>
  <c r="AK124" i="1"/>
  <c r="AL124" i="1"/>
  <c r="AM124" i="1"/>
  <c r="AN124" i="1"/>
  <c r="AH124" i="1"/>
  <c r="AG124" i="1"/>
  <c r="AF124" i="1"/>
  <c r="AE124" i="1"/>
  <c r="AD124" i="1"/>
  <c r="AC124" i="1"/>
  <c r="AB124" i="1"/>
  <c r="M125" i="1" s="1"/>
  <c r="L125" i="1"/>
  <c r="BG125" i="1"/>
  <c r="L124" i="1"/>
  <c r="M124" i="1"/>
  <c r="AI123" i="1"/>
  <c r="AJ123" i="1"/>
  <c r="AK123" i="1"/>
  <c r="AL123" i="1"/>
  <c r="AM123" i="1"/>
  <c r="AN123" i="1"/>
  <c r="AH123" i="1"/>
  <c r="AG123" i="1"/>
  <c r="AF123" i="1"/>
  <c r="AE123" i="1"/>
  <c r="AD123" i="1"/>
  <c r="AC123" i="1"/>
  <c r="AB123" i="1"/>
  <c r="AI122" i="1"/>
  <c r="AJ122" i="1"/>
  <c r="AK122" i="1"/>
  <c r="AL122" i="1"/>
  <c r="AM122" i="1"/>
  <c r="AN122" i="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M122" i="1"/>
  <c r="AI121" i="1"/>
  <c r="AJ121" i="1"/>
  <c r="AK121" i="1"/>
  <c r="AL121" i="1"/>
  <c r="AM121" i="1"/>
  <c r="AN121" i="1"/>
  <c r="AH121" i="1"/>
  <c r="AG121" i="1"/>
  <c r="AF121" i="1"/>
  <c r="AE121" i="1"/>
  <c r="AD121" i="1"/>
  <c r="AC121" i="1"/>
  <c r="AB121" i="1"/>
  <c r="L121" i="1"/>
  <c r="M121" i="1"/>
  <c r="AH120" i="1"/>
  <c r="AG120" i="1"/>
  <c r="AM120" i="1" s="1"/>
  <c r="AF120" i="1"/>
  <c r="AL120" i="1" s="1"/>
  <c r="AE120" i="1"/>
  <c r="AD120" i="1"/>
  <c r="AJ120" i="1" s="1"/>
  <c r="AC120" i="1"/>
  <c r="AI120" i="1" s="1"/>
  <c r="AB120" i="1"/>
  <c r="AN120" i="1"/>
  <c r="F393" i="4" l="1"/>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M120" i="1"/>
  <c r="AI119" i="1"/>
  <c r="AJ119" i="1"/>
  <c r="AK119" i="1"/>
  <c r="AL119" i="1"/>
  <c r="AM119" i="1"/>
  <c r="AN119" i="1"/>
  <c r="AH119" i="1"/>
  <c r="AG119" i="1"/>
  <c r="AF119" i="1"/>
  <c r="AE119" i="1"/>
  <c r="AD119" i="1"/>
  <c r="AC119" i="1"/>
  <c r="AB119" i="1"/>
  <c r="L119" i="1"/>
  <c r="M119" i="1"/>
  <c r="AI118" i="1"/>
  <c r="AJ118" i="1"/>
  <c r="AK118" i="1"/>
  <c r="AL118" i="1"/>
  <c r="AM118" i="1"/>
  <c r="AN118" i="1"/>
  <c r="AH118" i="1"/>
  <c r="AG118" i="1"/>
  <c r="AF118" i="1"/>
  <c r="AE118" i="1"/>
  <c r="AD118" i="1"/>
  <c r="AC118" i="1"/>
  <c r="AB118" i="1"/>
  <c r="C320" i="4"/>
  <c r="D320" i="4"/>
  <c r="E320" i="4"/>
  <c r="F320" i="4"/>
  <c r="G320" i="4"/>
  <c r="H320" i="4"/>
  <c r="B320" i="4"/>
  <c r="L118" i="1"/>
  <c r="M118" i="1"/>
  <c r="AI117" i="1"/>
  <c r="AJ117" i="1"/>
  <c r="AK117" i="1"/>
  <c r="AL117" i="1"/>
  <c r="AM117" i="1"/>
  <c r="AN117" i="1"/>
  <c r="AH117" i="1"/>
  <c r="AG117" i="1"/>
  <c r="AF117" i="1"/>
  <c r="AE117" i="1"/>
  <c r="AD117" i="1"/>
  <c r="AC117" i="1"/>
  <c r="AB117" i="1"/>
  <c r="L117" i="1"/>
  <c r="M117" i="1"/>
  <c r="AI116" i="1"/>
  <c r="AJ116" i="1"/>
  <c r="AK116" i="1"/>
  <c r="AL116" i="1"/>
  <c r="AM116" i="1"/>
  <c r="AN116" i="1"/>
  <c r="AH116" i="1"/>
  <c r="AG116" i="1"/>
  <c r="AF116" i="1"/>
  <c r="AE116" i="1"/>
  <c r="AD116" i="1"/>
  <c r="AC116" i="1"/>
  <c r="AB116" i="1"/>
  <c r="H315" i="4"/>
  <c r="G315" i="4"/>
  <c r="F315" i="4"/>
  <c r="E315" i="4"/>
  <c r="D315" i="4"/>
  <c r="C315" i="4"/>
  <c r="B315" i="4"/>
  <c r="L116" i="1"/>
  <c r="M116" i="1"/>
  <c r="AI115" i="1"/>
  <c r="AJ115" i="1"/>
  <c r="AK115" i="1"/>
  <c r="AL115" i="1"/>
  <c r="AM115" i="1"/>
  <c r="AN115" i="1"/>
  <c r="AH115" i="1"/>
  <c r="AG115" i="1"/>
  <c r="AF115" i="1"/>
  <c r="AE115" i="1"/>
  <c r="AD115" i="1"/>
  <c r="AC115" i="1"/>
  <c r="AB115" i="1"/>
  <c r="B310" i="4"/>
  <c r="B311" i="4" s="1"/>
  <c r="C310" i="4"/>
  <c r="C311" i="4" s="1"/>
  <c r="D310" i="4"/>
  <c r="D311" i="4" s="1"/>
  <c r="E310" i="4"/>
  <c r="E311" i="4" s="1"/>
  <c r="F310" i="4"/>
  <c r="F311" i="4" s="1"/>
  <c r="G310" i="4"/>
  <c r="G311" i="4" s="1"/>
  <c r="H310" i="4"/>
  <c r="H311" i="4" s="1"/>
  <c r="L115" i="1"/>
  <c r="M115" i="1"/>
  <c r="AI114" i="1"/>
  <c r="AJ114" i="1"/>
  <c r="AK114" i="1"/>
  <c r="AL114" i="1"/>
  <c r="AM114" i="1"/>
  <c r="AN114" i="1"/>
  <c r="AH114" i="1"/>
  <c r="AG114" i="1"/>
  <c r="AF114" i="1"/>
  <c r="AE114" i="1"/>
  <c r="AD114" i="1"/>
  <c r="AC114" i="1"/>
  <c r="AB114" i="1"/>
  <c r="H309" i="4"/>
  <c r="G309" i="4"/>
  <c r="F309" i="4"/>
  <c r="E309" i="4"/>
  <c r="D309" i="4"/>
  <c r="C309" i="4"/>
  <c r="B309" i="4"/>
  <c r="L114" i="1"/>
  <c r="M114" i="1"/>
  <c r="AI113" i="1"/>
  <c r="AJ113" i="1"/>
  <c r="AK113" i="1"/>
  <c r="AL113" i="1"/>
  <c r="AM113" i="1"/>
  <c r="AN113" i="1"/>
  <c r="AH113" i="1"/>
  <c r="AG113" i="1"/>
  <c r="AF113" i="1"/>
  <c r="AE113" i="1"/>
  <c r="AD113" i="1"/>
  <c r="AC113" i="1"/>
  <c r="AB113" i="1"/>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H285" i="4"/>
  <c r="H286" i="4" s="1"/>
  <c r="C285" i="4"/>
  <c r="C286" i="4" s="1"/>
  <c r="D285" i="4"/>
  <c r="D286" i="4" s="1"/>
  <c r="E285" i="4"/>
  <c r="E286" i="4" s="1"/>
  <c r="F285" i="4"/>
  <c r="F286" i="4" s="1"/>
  <c r="G285" i="4"/>
  <c r="G286" i="4" s="1"/>
  <c r="B285" i="4"/>
  <c r="B286" i="4" s="1"/>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C262" i="4"/>
  <c r="C263" i="4" s="1"/>
  <c r="D262" i="4"/>
  <c r="E262" i="4"/>
  <c r="E263" i="4" s="1"/>
  <c r="F262" i="4"/>
  <c r="F263" i="4" s="1"/>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D170" i="4"/>
  <c r="E170" i="4"/>
  <c r="F170" i="4"/>
  <c r="G170" i="4"/>
  <c r="H170" i="4"/>
  <c r="B170" i="4"/>
  <c r="C168" i="4"/>
  <c r="D168" i="4"/>
  <c r="E168" i="4"/>
  <c r="F168" i="4"/>
  <c r="G168" i="4"/>
  <c r="H168" i="4"/>
  <c r="B168" i="4"/>
  <c r="C166" i="4"/>
  <c r="D166" i="4"/>
  <c r="E166" i="4"/>
  <c r="F166" i="4"/>
  <c r="G166" i="4"/>
  <c r="H166" i="4"/>
  <c r="B166" i="4"/>
  <c r="L66" i="1"/>
  <c r="M66" i="1"/>
  <c r="AH65" i="1"/>
  <c r="AG65" i="1"/>
  <c r="AF65" i="1"/>
  <c r="AE65" i="1"/>
  <c r="AD65" i="1"/>
  <c r="AC65" i="1"/>
  <c r="AB65" i="1"/>
  <c r="D281" i="4" l="1"/>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<sst xmlns="http://schemas.openxmlformats.org/spreadsheetml/2006/main" count="4714" uniqueCount="956">
  <si>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</si>
  <si>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</si>
  <si>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</si>
  <si>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</si>
  <si>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</si>
  <si>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</si>
  <si>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</si>
  <si>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</si>
  <si>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</si>
  <si>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</si>
  <si>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</si>
  <si>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</si>
  <si>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</si>
  <si>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</si>
  <si>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</si>
  <si>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</si>
  <si>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</si>
  <si>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</si>
  <si>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</si>
  <si>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</si>
  <si>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</si>
  <si>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</si>
  <si>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</si>
  <si>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</si>
  <si>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</si>
  <si>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</si>
  <si>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</si>
  <si>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</si>
  <si>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</si>
  <si>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</si>
  <si>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</si>
  <si>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</si>
  <si>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</si>
  <si>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</si>
  <si>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</si>
  <si>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</si>
  <si>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</si>
  <si>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</si>
  <si>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</si>
  <si>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</si>
  <si>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</si>
  <si>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</si>
  <si>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</si>
  <si>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</si>
  <si>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</si>
  <si>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</si>
  <si>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</si>
  <si>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</si>
  <si>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</si>
  <si>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</si>
  <si>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</si>
  <si>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</si>
  <si>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</si>
  <si>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</si>
  <si>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</si>
  <si>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</si>
  <si>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</si>
  <si>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</si>
  <si>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</si>
  <si>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</si>
  <si>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</si>
  <si>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</si>
  <si>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</si>
  <si>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</si>
  <si>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</si>
  <si>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</si>
  <si>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</si>
  <si>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</si>
  <si>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</si>
  <si>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</si>
  <si>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</si>
  <si>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</si>
  <si>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</si>
  <si>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</si>
  <si>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</si>
  <si>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</si>
  <si>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</si>
  <si>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</si>
  <si>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</si>
  <si>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</si>
  <si>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</si>
  <si>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</si>
  <si>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</si>
  <si>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</si>
  <si>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</si>
  <si>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</si>
  <si>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</si>
  <si>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</si>
  <si>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</si>
  <si>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</si>
  <si>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</si>
  <si>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</si>
  <si>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</si>
  <si>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</si>
  <si>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</si>
  <si>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</si>
  <si>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</si>
  <si>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</si>
  <si>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</si>
  <si>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</si>
  <si>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</si>
  <si>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</si>
  <si>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</si>
  <si>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</si>
  <si>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</si>
  <si>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</si>
  <si>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</si>
  <si>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</si>
  <si>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</si>
  <si>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</si>
  <si>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</si>
  <si>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</si>
  <si>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</si>
  <si>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</si>
  <si>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</si>
  <si>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</si>
  <si>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</si>
  <si>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</si>
  <si>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</si>
  <si>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</si>
  <si>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</si>
  <si>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</si>
  <si>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</si>
  <si>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</si>
  <si>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</si>
  <si>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</si>
  <si>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</si>
  <si>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</si>
  <si>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</si>
  <si>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</si>
  <si>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</si>
  <si>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</si>
  <si>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</si>
  <si>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</si>
  <si>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</si>
  <si>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</si>
  <si>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</si>
  <si>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</si>
  <si>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</si>
  <si>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</si>
  <si>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</si>
  <si>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</si>
  <si>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</si>
  <si>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</si>
  <si>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</si>
  <si>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</si>
  <si>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</si>
  <si>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</si>
  <si>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</si>
  <si>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</si>
  <si>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</si>
  <si>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</si>
  <si>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</si>
  <si>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</si>
  <si>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</si>
  <si>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</si>
  <si>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</si>
  <si>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</si>
  <si>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</si>
  <si>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</si>
  <si>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</si>
  <si>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</si>
  <si>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</si>
  <si>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</si>
  <si>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</si>
  <si>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</si>
  <si>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</si>
  <si>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</si>
  <si>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</si>
  <si>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</si>
  <si>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</si>
  <si>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</si>
  <si>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</si>
  <si>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</si>
  <si>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</si>
  <si>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</si>
  <si>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</si>
  <si>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</si>
  <si>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</si>
  <si>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</si>
  <si>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</si>
  <si>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</si>
  <si>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</si>
  <si>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</si>
  <si>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</si>
  <si>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</si>
  <si>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</si>
  <si>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</si>
  <si>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</si>
  <si>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</si>
  <si>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</si>
  <si>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</si>
  <si>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</si>
  <si>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</si>
  <si>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</si>
  <si>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</si>
  <si>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</si>
  <si>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</si>
  <si>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</si>
  <si>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</si>
  <si>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</si>
  <si>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</si>
  <si>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</si>
  <si>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</si>
  <si>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</si>
  <si>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</si>
  <si>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</si>
  <si>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</si>
  <si>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</si>
  <si>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</si>
  <si>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</si>
  <si>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</si>
  <si>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</si>
  <si>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</si>
  <si>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</si>
  <si>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</si>
  <si>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</si>
  <si>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</si>
  <si>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</si>
  <si>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</si>
  <si>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</si>
  <si>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</si>
  <si>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</si>
  <si>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</si>
  <si>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</si>
  <si>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</si>
  <si>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</si>
  <si>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</si>
  <si>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</si>
  <si>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</si>
  <si>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</si>
  <si>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</si>
  <si>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</si>
  <si>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</si>
  <si>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</si>
  <si>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</si>
  <si>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</si>
  <si>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</si>
  <si>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</si>
  <si>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</si>
  <si>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</si>
  <si>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</si>
  <si>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</si>
  <si>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</si>
  <si>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</si>
  <si>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</si>
  <si>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</si>
  <si>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</si>
  <si>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</si>
  <si>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</si>
  <si>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</si>
  <si>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</si>
  <si>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</si>
  <si>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</si>
  <si>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</si>
  <si>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</si>
  <si>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</si>
  <si>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</si>
  <si>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</si>
  <si>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</si>
  <si>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</si>
  <si>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</si>
  <si>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</si>
  <si>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</si>
  <si>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</si>
  <si>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</si>
  <si>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</si>
  <si>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</si>
  <si>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</si>
  <si>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</si>
  <si>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</si>
  <si>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</si>
  <si>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</si>
  <si>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</si>
  <si>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</si>
  <si>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</si>
  <si>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</si>
  <si>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</si>
  <si>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</si>
  <si>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</si>
  <si>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</si>
  <si>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</si>
  <si>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</si>
  <si>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</si>
  <si>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</si>
  <si>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</si>
  <si>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</si>
  <si>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</si>
  <si>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</si>
  <si>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</si>
  <si>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</si>
  <si>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</si>
  <si>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</si>
  <si>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</si>
  <si>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</si>
  <si>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</si>
  <si>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</si>
  <si>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</si>
  <si>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</si>
  <si>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</si>
  <si>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</si>
  <si>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</si>
  <si>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</si>
  <si>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</si>
  <si>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</si>
  <si>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</si>
  <si>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</si>
  <si>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</si>
  <si>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</si>
  <si>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</si>
  <si>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</si>
  <si>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</si>
  <si>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</si>
  <si>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</si>
  <si>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</si>
  <si>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</si>
  <si>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</si>
  <si>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</si>
  <si>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</si>
  <si>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</si>
  <si>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</si>
  <si>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</si>
  <si>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</si>
  <si>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</si>
  <si>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</si>
  <si>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</si>
  <si>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</si>
  <si>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</si>
  <si>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</si>
  <si>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</si>
  <si>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</si>
  <si>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</si>
  <si>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</si>
  <si>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</si>
  <si>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</si>
  <si>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</si>
  <si>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</si>
  <si>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</si>
  <si>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</si>
  <si>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</si>
  <si>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</si>
  <si>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</si>
  <si>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</si>
  <si>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</si>
  <si>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</si>
  <si>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</si>
  <si>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</si>
  <si>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</si>
  <si>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</si>
  <si>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</si>
  <si>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</si>
  <si>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</si>
  <si>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</si>
  <si>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</si>
  <si>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</si>
  <si>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</si>
  <si>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</si>
  <si>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</si>
  <si>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</si>
  <si>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</si>
  <si>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</si>
  <si>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</si>
  <si>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</si>
  <si>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</si>
  <si>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</si>
  <si>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</si>
  <si>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</si>
  <si>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</si>
  <si>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</si>
  <si>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</si>
  <si>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</si>
  <si>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</si>
  <si>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</si>
  <si>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</si>
  <si>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</si>
  <si>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</si>
  <si>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</si>
  <si>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</si>
  <si>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</si>
  <si>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</si>
  <si>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</si>
  <si>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</si>
  <si>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</si>
  <si>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</si>
  <si>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</si>
  <si>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</si>
  <si>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</si>
  <si>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</si>
  <si>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</si>
  <si>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</si>
  <si>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</si>
  <si>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</si>
  <si>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</si>
  <si>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</si>
  <si>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</si>
  <si>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</si>
  <si>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</si>
  <si>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</si>
  <si>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</si>
  <si>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</si>
  <si>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</si>
  <si>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</si>
  <si>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</si>
  <si>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</si>
  <si>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</si>
  <si>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</si>
  <si>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</si>
  <si>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</si>
  <si>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</si>
  <si>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</si>
  <si>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</si>
  <si>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</si>
  <si>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</si>
  <si>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</si>
  <si>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</si>
  <si>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</si>
  <si>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</si>
  <si>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</si>
  <si>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</si>
  <si>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</si>
  <si>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</si>
  <si>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</si>
  <si>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</si>
  <si>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</si>
  <si>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</si>
  <si>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</si>
  <si>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</si>
  <si>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</si>
  <si>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</si>
  <si>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</si>
  <si>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</si>
  <si>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</si>
  <si>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</si>
  <si>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</si>
  <si>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</si>
  <si>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</si>
  <si>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</si>
  <si>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</si>
  <si>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</si>
  <si>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</si>
  <si>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</si>
  <si>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</si>
  <si>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</si>
  <si>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</si>
  <si>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</si>
  <si>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</si>
  <si>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</si>
  <si>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</si>
  <si>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</si>
  <si>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</si>
  <si>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</si>
  <si>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</si>
  <si>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</si>
  <si>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</si>
  <si>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</si>
  <si>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</si>
  <si>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</si>
  <si>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</si>
  <si>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</si>
  <si>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</si>
  <si>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</si>
  <si>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</si>
  <si>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</si>
  <si>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</si>
  <si>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</si>
  <si>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</si>
  <si>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</si>
  <si>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</si>
  <si>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</si>
  <si>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</si>
  <si>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</si>
  <si>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</si>
  <si>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</si>
  <si>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</si>
  <si>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</si>
  <si>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</si>
  <si>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</si>
  <si>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</si>
  <si>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</si>
  <si>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</si>
  <si>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</si>
  <si>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</si>
  <si>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</si>
  <si>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</si>
  <si>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</si>
  <si>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</si>
  <si>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</si>
  <si>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</si>
  <si>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</si>
  <si>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</si>
  <si>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</si>
  <si>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</si>
  <si>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</si>
  <si>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</si>
  <si>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</si>
  <si>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</si>
  <si>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</si>
  <si>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</si>
  <si>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</si>
  <si>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</si>
  <si>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</si>
  <si>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</si>
  <si>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</si>
  <si>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</si>
  <si>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</si>
  <si>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</si>
  <si>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</si>
  <si>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</si>
  <si>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</si>
  <si>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</si>
  <si>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</si>
  <si>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</si>
  <si>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</si>
  <si>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</si>
  <si>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</si>
  <si>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</si>
  <si>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</si>
  <si>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</si>
  <si>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</si>
  <si>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</si>
  <si>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</si>
  <si>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</si>
  <si>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</si>
  <si>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</si>
  <si>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</si>
  <si>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</si>
  <si>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</si>
  <si>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</si>
  <si>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</si>
  <si>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</si>
  <si>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</si>
  <si>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</si>
  <si>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</si>
  <si>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</si>
  <si>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</si>
  <si>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</si>
  <si>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</si>
  <si>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</si>
  <si>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</si>
  <si>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</si>
  <si>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</si>
  <si>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</si>
  <si>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</si>
  <si>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</si>
  <si>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</si>
  <si>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</si>
  <si>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</si>
  <si>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</si>
  <si>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</si>
  <si>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</si>
  <si>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</si>
  <si>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</si>
  <si>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</si>
  <si>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</si>
  <si>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</si>
  <si>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</si>
  <si>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</si>
  <si>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</si>
  <si>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</si>
  <si>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</si>
  <si>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</si>
  <si>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</si>
  <si>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</si>
  <si>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</si>
  <si>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</si>
  <si>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</si>
  <si>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</si>
  <si>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</si>
  <si>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</si>
  <si>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</si>
  <si>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</si>
  <si>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</si>
  <si>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</si>
  <si>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</si>
  <si>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</si>
  <si>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</si>
  <si>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</si>
  <si>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</si>
  <si>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</si>
  <si>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</si>
  <si>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</si>
  <si>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</si>
  <si>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</si>
  <si>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</si>
  <si>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</si>
  <si>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</si>
  <si>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</si>
  <si>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</si>
  <si>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</si>
  <si>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</si>
  <si>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</si>
  <si>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</si>
  <si>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</si>
  <si>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</si>
  <si>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</si>
  <si>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</si>
  <si>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</si>
  <si>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</si>
  <si>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</si>
  <si>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</si>
  <si>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</si>
  <si>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</si>
  <si>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</si>
  <si>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</si>
  <si>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</si>
  <si>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</si>
  <si>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</si>
  <si>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</si>
  <si>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</si>
  <si>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</si>
  <si>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</si>
  <si>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</si>
  <si>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</si>
  <si>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</si>
  <si>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</si>
  <si>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</si>
  <si>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</si>
  <si>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</si>
  <si>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</si>
  <si>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</si>
  <si>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</si>
  <si>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</si>
  <si>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</si>
  <si>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</si>
  <si>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</si>
  <si>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</si>
  <si>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</si>
  <si>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</si>
  <si>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</si>
  <si>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</si>
  <si>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</si>
  <si>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</si>
  <si>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</si>
  <si>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</si>
  <si>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</si>
  <si>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</si>
  <si>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</si>
  <si>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</si>
  <si>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</si>
  <si>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</si>
  <si>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</si>
  <si>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</si>
  <si>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</si>
  <si>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</si>
  <si>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</si>
  <si>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</si>
  <si>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</si>
  <si>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</si>
  <si>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</si>
  <si>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</si>
  <si>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</si>
  <si>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</si>
  <si>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</si>
  <si>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</si>
  <si>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</si>
  <si>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</si>
  <si>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</si>
  <si>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</si>
  <si>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</si>
  <si>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</si>
  <si>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</si>
  <si>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</si>
  <si>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</si>
  <si>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</si>
  <si>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</si>
  <si>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</si>
  <si>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</si>
  <si>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</si>
  <si>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</si>
  <si>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</si>
  <si>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</si>
  <si>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</si>
  <si>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</si>
  <si>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</si>
  <si>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</si>
  <si>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</si>
  <si>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</si>
  <si>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</si>
  <si>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</si>
  <si>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</si>
  <si>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</si>
  <si>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</si>
  <si>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</si>
  <si>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</si>
  <si>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</si>
  <si>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</si>
  <si>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</si>
  <si>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</si>
  <si>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</si>
  <si>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</si>
  <si>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</si>
  <si>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</si>
  <si>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</si>
  <si>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</si>
  <si>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</si>
  <si>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</si>
  <si>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</si>
  <si>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</si>
  <si>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</si>
  <si>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</si>
  <si>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</si>
  <si>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</si>
  <si>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</si>
  <si>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</si>
  <si>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</si>
  <si>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</si>
  <si>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</si>
  <si>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</si>
  <si>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</si>
  <si>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</si>
  <si>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</si>
  <si>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</si>
  <si>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</si>
  <si>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</si>
  <si>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</si>
  <si>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</si>
  <si>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</si>
  <si>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</si>
  <si>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</si>
  <si>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</si>
  <si>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</si>
  <si>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</si>
  <si>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</si>
  <si>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</si>
  <si>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</si>
  <si>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</si>
  <si>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</si>
  <si>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</si>
  <si>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</si>
  <si>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</si>
  <si>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</si>
  <si>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</si>
  <si>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</si>
  <si>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</si>
  <si>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</si>
  <si>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</si>
  <si>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</si>
  <si>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</si>
  <si>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</si>
  <si>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</si>
  <si>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</si>
  <si>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</si>
  <si>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</si>
  <si>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</si>
  <si>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</si>
  <si>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</si>
  <si>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</si>
  <si>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</si>
  <si>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</si>
  <si>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</si>
  <si>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</si>
  <si>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</si>
  <si>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</si>
  <si>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</si>
  <si>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</si>
  <si>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</si>
  <si>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Daves bread, 1 slice</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</si>
  <si>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</si>
  <si>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</si>
  <si>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</si>
  <si>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</si>
  <si>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</si>
  <si>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</si>
  <si>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</si>
  <si>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</si>
  <si>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</si>
  <si>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</si>
  <si>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</si>
  <si>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</si>
  <si>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</si>
  <si>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</si>
  <si>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</si>
  <si>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</si>
  <si>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</si>
  <si>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</si>
  <si>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</si>
  <si>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</si>
  <si>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</si>
  <si>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</si>
  <si>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</si>
  <si>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</si>
  <si>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</si>
  <si>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</si>
  <si>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</si>
  <si>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</si>
  <si>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</si>
  <si>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</si>
  <si>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</si>
  <si>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</si>
  <si>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</si>
  <si>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</si>
  <si>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</si>
  <si>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</si>
  <si>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</si>
  <si>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</si>
  <si>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</si>
  <si>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</si>
  <si>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</si>
  <si>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</si>
  <si>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</si>
  <si>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</si>
  <si>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</si>
  <si>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</si>
  <si>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</si>
  <si>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</si>
  <si>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</si>
  <si>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</si>
  <si>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</si>
  <si>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</si>
  <si>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</si>
  <si>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</si>
  <si>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</si>
  <si>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</si>
  <si>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</si>
  <si>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</si>
  <si>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</si>
  <si>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</si>
  <si>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</si>
  <si>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</si>
  <si>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</si>
  <si>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</si>
  <si>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</si>
  <si>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</si>
  <si>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</si>
  <si>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</si>
  <si>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</si>
  <si>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</si>
  <si>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</si>
  <si>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</si>
  <si>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</si>
  <si>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</si>
  <si>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</si>
  <si>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</si>
  <si>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</si>
  <si>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</si>
  <si>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</si>
  <si>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</si>
  <si>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</si>
  <si>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</si>
  <si>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</si>
  <si>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</si>
  <si>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</si>
  <si>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</si>
  <si>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</si>
  <si>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</si>
  <si>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</si>
  <si>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</si>
  <si>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</si>
  <si>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</si>
  <si>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</si>
  <si>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</si>
  <si>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</si>
  <si>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</si>
  <si>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</si>
  <si>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</si>
  <si>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</si>
  <si>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</si>
  <si>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</si>
  <si>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</si>
  <si>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</si>
  <si>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</si>
  <si>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</si>
  <si>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</si>
  <si>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</si>
  <si>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</si>
  <si>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</si>
  <si>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</si>
  <si>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</si>
  <si>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</si>
  <si>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</si>
  <si>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</si>
  <si>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</si>
  <si>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</si>
  <si>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</si>
  <si>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</si>
  <si>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</si>
  <si>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</si>
  <si>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</si>
  <si>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</si>
  <si>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</si>
  <si>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</si>
  <si>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</si>
  <si>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</si>
  <si>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</si>
  <si>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</si>
  <si>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</si>
  <si>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</si>
  <si>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</si>
  <si>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</si>
  <si>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</si>
  <si>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</si>
  <si>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</si>
  <si>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</si>
  <si>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</si>
  <si>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</si>
  <si>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</si>
  <si>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</si>
  <si>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</si>
  <si>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</si>
  <si>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</si>
  <si>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</si>
  <si>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</si>
  <si>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</si>
  <si>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</si>
  <si>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</si>
  <si>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</si>
  <si>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</si>
  <si>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</si>
  <si>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</si>
  <si>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</si>
  <si>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</si>
  <si>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</si>
  <si>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</si>
  <si>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</si>
  <si>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</si>
  <si>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</si>
  <si>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</si>
  <si>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</si>
  <si>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Greg,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</si>
  <si>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</si>
  <si>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</si>
  <si>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</si>
  <si>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</si>
  <si>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</si>
  <si>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</si>
  <si>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</si>
  <si>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</si>
  <si>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</si>
  <si>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</si>
  <si>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</si>
  <si>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</si>
  <si>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</si>
  <si>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</si>
  <si>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</si>
  <si>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</si>
  <si>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</si>
  <si>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</si>
  <si>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</si>
  <si>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</si>
  <si>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</si>
  <si>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</si>
  <si>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</si>
  <si>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</si>
  <si>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</si>
  <si>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</si>
  <si>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</si>
  <si>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</si>
  <si>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</si>
  <si>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</si>
  <si>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</si>
  <si>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</si>
  <si>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</si>
  <si>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</si>
  <si>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</si>
  <si>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t>
  </si>
  <si>
    <t>bowl penne pasta from 7/12/21 yesterday
(569.00	26.76	6.00	34.85	54.43	10.63	350.00)
1/4 cup mozz/prov cheese
(90	6	3.5	7	2	0	200)
=569+90
=26.76+6
=6+3.5
=34.85+7
=54.43+2
=10.63+0
=350+200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</si>
</sst>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02"/>
  <sheetViews>
    <sheetView workbookViewId="0">
      <pane ySplit="1" topLeftCell="A441" activePane="bottomLeft" state="frozen"/>
      <selection pane="bottomLeft" activeCell="B451" sqref="B451:H451"/>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756</v>
      </c>
      <c r="B350">
        <v>70</v>
      </c>
      <c r="C350">
        <v>1</v>
      </c>
      <c r="D350">
        <v>0</v>
      </c>
      <c r="E350">
        <v>3</v>
      </c>
      <c r="F350">
        <v>13</v>
      </c>
      <c r="G350">
        <v>2</v>
      </c>
      <c r="H350">
        <v>105</v>
      </c>
    </row>
    <row r="351" spans="1:8" x14ac:dyDescent="0.3">
      <c r="A351" s="16" t="s">
        <v>757</v>
      </c>
      <c r="B351" s="17">
        <v>220</v>
      </c>
      <c r="C351" s="17">
        <v>11</v>
      </c>
      <c r="D351" s="17">
        <v>7</v>
      </c>
      <c r="E351" s="17">
        <v>3</v>
      </c>
      <c r="F351" s="17">
        <v>29</v>
      </c>
      <c r="G351" s="17">
        <v>0</v>
      </c>
      <c r="H351" s="17">
        <v>75</v>
      </c>
    </row>
    <row r="352" spans="1:8" x14ac:dyDescent="0.3">
      <c r="A352" s="16" t="s">
        <v>758</v>
      </c>
      <c r="B352">
        <v>220</v>
      </c>
      <c r="C352">
        <v>13</v>
      </c>
      <c r="D352">
        <v>8</v>
      </c>
      <c r="E352">
        <v>3</v>
      </c>
      <c r="F352">
        <v>26</v>
      </c>
      <c r="G352">
        <v>1</v>
      </c>
      <c r="H352">
        <v>35</v>
      </c>
    </row>
    <row r="353" spans="1:8" x14ac:dyDescent="0.3">
      <c r="A353" s="16" t="s">
        <v>759</v>
      </c>
      <c r="B353" s="17">
        <v>230</v>
      </c>
      <c r="C353" s="17">
        <v>9</v>
      </c>
      <c r="D353" s="17">
        <v>2</v>
      </c>
      <c r="E353" s="17">
        <v>9</v>
      </c>
      <c r="F353" s="17">
        <v>40</v>
      </c>
      <c r="G353" s="17">
        <v>5</v>
      </c>
      <c r="H353" s="17">
        <v>580</v>
      </c>
    </row>
    <row r="354" spans="1:8" x14ac:dyDescent="0.3">
      <c r="A354" s="16" t="s">
        <v>760</v>
      </c>
      <c r="B354">
        <v>220</v>
      </c>
      <c r="C354">
        <v>14</v>
      </c>
      <c r="D354">
        <v>8</v>
      </c>
      <c r="E354">
        <v>1</v>
      </c>
      <c r="F354">
        <v>34</v>
      </c>
      <c r="G354">
        <v>0</v>
      </c>
      <c r="H354">
        <v>180</v>
      </c>
    </row>
    <row r="355" spans="1:8" x14ac:dyDescent="0.3">
      <c r="A355" s="16" t="s">
        <v>761</v>
      </c>
      <c r="B355" s="17">
        <v>330</v>
      </c>
      <c r="C355" s="17">
        <v>17</v>
      </c>
      <c r="D355" s="17">
        <v>10</v>
      </c>
      <c r="E355" s="17">
        <v>10</v>
      </c>
      <c r="F355" s="17">
        <v>34</v>
      </c>
      <c r="G355" s="17">
        <v>1</v>
      </c>
      <c r="H355" s="17">
        <v>270</v>
      </c>
    </row>
    <row r="356" spans="1:8" x14ac:dyDescent="0.3">
      <c r="A356" s="16" t="s">
        <v>762</v>
      </c>
      <c r="B356">
        <f>B347/2</f>
        <v>80</v>
      </c>
      <c r="C356">
        <f t="shared" ref="C356:H356" si="87">C347/2</f>
        <v>1</v>
      </c>
      <c r="D356">
        <f t="shared" si="87"/>
        <v>0</v>
      </c>
      <c r="E356">
        <f t="shared" si="87"/>
        <v>1</v>
      </c>
      <c r="F356">
        <f t="shared" si="87"/>
        <v>16</v>
      </c>
      <c r="G356">
        <f t="shared" si="87"/>
        <v>2.5</v>
      </c>
      <c r="H356">
        <f t="shared" si="87"/>
        <v>100</v>
      </c>
    </row>
    <row r="357" spans="1:8" x14ac:dyDescent="0.3">
      <c r="A357" s="16" t="s">
        <v>765</v>
      </c>
      <c r="B357">
        <f>B30*2.5</f>
        <v>75</v>
      </c>
      <c r="C357">
        <f t="shared" ref="C357:H357" si="88">C30*2.5</f>
        <v>0</v>
      </c>
      <c r="D357">
        <f t="shared" si="88"/>
        <v>0</v>
      </c>
      <c r="E357">
        <f t="shared" si="88"/>
        <v>0</v>
      </c>
      <c r="F357">
        <f t="shared" si="88"/>
        <v>20</v>
      </c>
      <c r="G357">
        <f t="shared" si="88"/>
        <v>2.5</v>
      </c>
      <c r="H357">
        <f t="shared" si="88"/>
        <v>375</v>
      </c>
    </row>
    <row r="358" spans="1:8" x14ac:dyDescent="0.3">
      <c r="A358" s="16" t="s">
        <v>769</v>
      </c>
      <c r="B358">
        <v>410</v>
      </c>
      <c r="C358">
        <v>28</v>
      </c>
      <c r="D358">
        <v>13.5</v>
      </c>
      <c r="E358">
        <v>19</v>
      </c>
      <c r="F358">
        <v>19</v>
      </c>
      <c r="G358">
        <v>6</v>
      </c>
      <c r="H358">
        <v>990</v>
      </c>
    </row>
    <row r="359" spans="1:8" x14ac:dyDescent="0.3">
      <c r="A359" s="16" t="s">
        <v>770</v>
      </c>
      <c r="B359">
        <v>290</v>
      </c>
      <c r="C359">
        <v>3.5</v>
      </c>
      <c r="D359">
        <v>0</v>
      </c>
      <c r="E359">
        <v>4</v>
      </c>
      <c r="F359">
        <v>60</v>
      </c>
      <c r="G359">
        <v>7</v>
      </c>
      <c r="H359">
        <v>710</v>
      </c>
    </row>
    <row r="360" spans="1:8" x14ac:dyDescent="0.3">
      <c r="A360" s="16" t="s">
        <v>771</v>
      </c>
      <c r="B360">
        <v>670</v>
      </c>
      <c r="C360">
        <v>26</v>
      </c>
      <c r="D360">
        <v>8</v>
      </c>
      <c r="E360">
        <v>21</v>
      </c>
      <c r="F360">
        <v>88</v>
      </c>
      <c r="G360">
        <v>5</v>
      </c>
      <c r="H360">
        <v>1330</v>
      </c>
    </row>
    <row r="361" spans="1:8" x14ac:dyDescent="0.3">
      <c r="A361" s="16" t="s">
        <v>772</v>
      </c>
      <c r="B361">
        <v>160</v>
      </c>
      <c r="C361">
        <v>6</v>
      </c>
      <c r="D361">
        <v>1</v>
      </c>
      <c r="E361">
        <v>9</v>
      </c>
      <c r="F361">
        <v>19</v>
      </c>
      <c r="G361">
        <v>3</v>
      </c>
      <c r="H361">
        <v>320</v>
      </c>
    </row>
    <row r="362" spans="1:8" x14ac:dyDescent="0.3">
      <c r="A362" s="16" t="s">
        <v>773</v>
      </c>
      <c r="B362">
        <v>150</v>
      </c>
      <c r="C362">
        <v>8</v>
      </c>
      <c r="D362">
        <v>1</v>
      </c>
      <c r="E362">
        <v>16</v>
      </c>
      <c r="F362">
        <v>6</v>
      </c>
      <c r="G362">
        <v>3</v>
      </c>
      <c r="H362">
        <v>400</v>
      </c>
    </row>
    <row r="363" spans="1:8" x14ac:dyDescent="0.3">
      <c r="A363" s="16" t="s">
        <v>775</v>
      </c>
      <c r="B363">
        <v>330</v>
      </c>
      <c r="C363">
        <v>21</v>
      </c>
      <c r="D363">
        <v>12</v>
      </c>
      <c r="E363">
        <v>5</v>
      </c>
      <c r="F363">
        <v>30</v>
      </c>
      <c r="G363">
        <v>2</v>
      </c>
      <c r="H363">
        <v>280</v>
      </c>
    </row>
    <row r="364" spans="1:8" x14ac:dyDescent="0.3">
      <c r="A364" s="16" t="s">
        <v>776</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779</v>
      </c>
      <c r="B365">
        <v>210</v>
      </c>
      <c r="C365">
        <v>6</v>
      </c>
      <c r="D365">
        <v>1</v>
      </c>
      <c r="E365">
        <v>5</v>
      </c>
      <c r="F365">
        <v>32</v>
      </c>
      <c r="G365">
        <v>2</v>
      </c>
      <c r="H365">
        <v>540</v>
      </c>
    </row>
    <row r="366" spans="1:8" x14ac:dyDescent="0.3">
      <c r="A366" s="16" t="s">
        <v>780</v>
      </c>
      <c r="B366">
        <v>180</v>
      </c>
      <c r="C366">
        <v>12</v>
      </c>
      <c r="D366">
        <v>5</v>
      </c>
      <c r="E366">
        <v>4</v>
      </c>
      <c r="F366">
        <v>14</v>
      </c>
      <c r="G366">
        <v>2</v>
      </c>
      <c r="H366">
        <v>20</v>
      </c>
    </row>
    <row r="367" spans="1:8" x14ac:dyDescent="0.3">
      <c r="A367" s="16" t="s">
        <v>781</v>
      </c>
      <c r="B367">
        <v>170</v>
      </c>
      <c r="C367">
        <v>2</v>
      </c>
      <c r="D367">
        <v>0</v>
      </c>
      <c r="E367">
        <v>2</v>
      </c>
      <c r="F367">
        <v>37</v>
      </c>
      <c r="G367">
        <v>4</v>
      </c>
      <c r="H367">
        <v>340</v>
      </c>
    </row>
    <row r="368" spans="1:8" x14ac:dyDescent="0.3">
      <c r="A368" s="16" t="s">
        <v>782</v>
      </c>
      <c r="B368">
        <v>20</v>
      </c>
      <c r="C368">
        <v>0</v>
      </c>
      <c r="D368">
        <v>0</v>
      </c>
      <c r="E368">
        <v>0</v>
      </c>
      <c r="F368">
        <v>0</v>
      </c>
      <c r="G368">
        <v>0</v>
      </c>
      <c r="H368">
        <v>200</v>
      </c>
    </row>
    <row r="369" spans="1:9" x14ac:dyDescent="0.3">
      <c r="A369" s="16" t="s">
        <v>785</v>
      </c>
      <c r="B369">
        <v>105</v>
      </c>
      <c r="C369">
        <v>0</v>
      </c>
      <c r="D369">
        <v>0</v>
      </c>
      <c r="E369">
        <v>0</v>
      </c>
      <c r="F369">
        <v>27</v>
      </c>
      <c r="G369">
        <v>0</v>
      </c>
      <c r="H369">
        <v>260</v>
      </c>
    </row>
    <row r="370" spans="1:9" x14ac:dyDescent="0.3">
      <c r="A370" s="16" t="s">
        <v>787</v>
      </c>
      <c r="B370" s="17">
        <v>70</v>
      </c>
      <c r="C370" s="17">
        <v>2.5</v>
      </c>
      <c r="D370" s="17">
        <v>0</v>
      </c>
      <c r="E370" s="17">
        <v>10</v>
      </c>
      <c r="F370" s="17">
        <v>4</v>
      </c>
      <c r="G370" s="17">
        <v>3</v>
      </c>
      <c r="H370" s="17">
        <v>210</v>
      </c>
      <c r="I370" s="17"/>
    </row>
    <row r="371" spans="1:9" x14ac:dyDescent="0.3">
      <c r="A371" s="16" t="s">
        <v>788</v>
      </c>
      <c r="B371">
        <v>110</v>
      </c>
      <c r="C371">
        <v>4.5</v>
      </c>
      <c r="D371">
        <v>0.5</v>
      </c>
      <c r="E371">
        <v>11</v>
      </c>
      <c r="F371">
        <v>9</v>
      </c>
      <c r="G371">
        <v>4</v>
      </c>
      <c r="H371">
        <v>390</v>
      </c>
    </row>
    <row r="372" spans="1:9" x14ac:dyDescent="0.3">
      <c r="A372" s="16" t="s">
        <v>793</v>
      </c>
      <c r="B372" s="17">
        <v>90</v>
      </c>
      <c r="C372" s="17">
        <v>2.5</v>
      </c>
      <c r="D372" s="17">
        <v>0.5</v>
      </c>
      <c r="E372" s="17">
        <v>2</v>
      </c>
      <c r="F372" s="17">
        <v>10</v>
      </c>
      <c r="G372" s="17">
        <v>2</v>
      </c>
      <c r="H372" s="17">
        <v>510</v>
      </c>
    </row>
    <row r="373" spans="1:9" x14ac:dyDescent="0.3">
      <c r="A373" s="16" t="s">
        <v>794</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795</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797</v>
      </c>
      <c r="B375">
        <v>630</v>
      </c>
      <c r="C375">
        <v>22</v>
      </c>
      <c r="D375">
        <v>7</v>
      </c>
      <c r="E375">
        <v>20</v>
      </c>
      <c r="F375">
        <v>86</v>
      </c>
      <c r="G375">
        <v>6</v>
      </c>
      <c r="H375">
        <v>1390</v>
      </c>
    </row>
    <row r="376" spans="1:9" x14ac:dyDescent="0.3">
      <c r="A376" s="16" t="s">
        <v>802</v>
      </c>
      <c r="B376">
        <v>218</v>
      </c>
      <c r="C376">
        <v>23.1</v>
      </c>
      <c r="D376">
        <v>3.6</v>
      </c>
      <c r="E376">
        <v>0.5</v>
      </c>
      <c r="F376">
        <v>3</v>
      </c>
      <c r="G376">
        <v>0.3</v>
      </c>
      <c r="H376">
        <v>367</v>
      </c>
    </row>
    <row r="377" spans="1:9" x14ac:dyDescent="0.3">
      <c r="A377" s="16" t="s">
        <v>798</v>
      </c>
      <c r="B377">
        <v>50</v>
      </c>
      <c r="C377">
        <v>0.5</v>
      </c>
      <c r="D377">
        <v>0</v>
      </c>
      <c r="E377">
        <v>0</v>
      </c>
      <c r="F377">
        <v>11</v>
      </c>
      <c r="G377">
        <v>0</v>
      </c>
      <c r="H377">
        <v>25</v>
      </c>
    </row>
    <row r="378" spans="1:9" x14ac:dyDescent="0.3">
      <c r="A378" s="16" t="s">
        <v>801</v>
      </c>
      <c r="B378">
        <v>300</v>
      </c>
      <c r="C378">
        <v>10</v>
      </c>
      <c r="D378">
        <v>5</v>
      </c>
      <c r="E378">
        <v>16</v>
      </c>
      <c r="F378">
        <v>37</v>
      </c>
      <c r="G378">
        <v>1</v>
      </c>
      <c r="H378">
        <v>700</v>
      </c>
    </row>
    <row r="379" spans="1:9" x14ac:dyDescent="0.3">
      <c r="A379" s="16" t="s">
        <v>803</v>
      </c>
      <c r="B379">
        <v>180</v>
      </c>
      <c r="C379">
        <v>5</v>
      </c>
      <c r="D379">
        <v>2.5</v>
      </c>
      <c r="E379">
        <v>8</v>
      </c>
      <c r="F379">
        <v>25</v>
      </c>
      <c r="G379">
        <v>4</v>
      </c>
      <c r="H379">
        <v>310</v>
      </c>
    </row>
    <row r="380" spans="1:9" x14ac:dyDescent="0.3">
      <c r="A380" s="16" t="s">
        <v>804</v>
      </c>
      <c r="B380">
        <v>80</v>
      </c>
      <c r="C380">
        <v>4</v>
      </c>
      <c r="D380">
        <v>0</v>
      </c>
      <c r="E380">
        <v>0</v>
      </c>
      <c r="F380">
        <v>8</v>
      </c>
      <c r="G380">
        <v>0</v>
      </c>
      <c r="H380">
        <v>0</v>
      </c>
    </row>
    <row r="381" spans="1:9" x14ac:dyDescent="0.3">
      <c r="A381" s="16" t="s">
        <v>806</v>
      </c>
      <c r="B381">
        <v>150</v>
      </c>
      <c r="C381">
        <v>9</v>
      </c>
      <c r="D381">
        <v>5</v>
      </c>
      <c r="E381">
        <v>2</v>
      </c>
      <c r="F381">
        <v>17</v>
      </c>
      <c r="G381">
        <v>1</v>
      </c>
      <c r="H381">
        <v>50</v>
      </c>
    </row>
    <row r="382" spans="1:9" x14ac:dyDescent="0.3">
      <c r="A382" s="16" t="s">
        <v>808</v>
      </c>
      <c r="B382" s="17">
        <v>110</v>
      </c>
      <c r="C382" s="17">
        <v>0</v>
      </c>
      <c r="D382" s="17">
        <v>0</v>
      </c>
      <c r="E382" s="17">
        <v>0</v>
      </c>
      <c r="F382" s="17">
        <v>28</v>
      </c>
      <c r="G382" s="17">
        <v>0</v>
      </c>
      <c r="H382" s="17">
        <v>175</v>
      </c>
    </row>
    <row r="383" spans="1:9" x14ac:dyDescent="0.3">
      <c r="A383" s="16" t="s">
        <v>809</v>
      </c>
      <c r="B383">
        <v>100</v>
      </c>
      <c r="C383">
        <v>0</v>
      </c>
      <c r="D383">
        <v>0</v>
      </c>
      <c r="E383">
        <v>25</v>
      </c>
      <c r="F383">
        <v>0</v>
      </c>
      <c r="G383">
        <v>0</v>
      </c>
      <c r="H383">
        <v>150</v>
      </c>
    </row>
    <row r="384" spans="1:9" x14ac:dyDescent="0.3">
      <c r="A384" s="16" t="s">
        <v>810</v>
      </c>
      <c r="B384">
        <v>574</v>
      </c>
      <c r="C384">
        <v>29.6</v>
      </c>
      <c r="D384">
        <v>13.1</v>
      </c>
      <c r="E384">
        <v>26.8</v>
      </c>
      <c r="F384">
        <v>50.2</v>
      </c>
      <c r="G384">
        <v>3.8</v>
      </c>
      <c r="H384">
        <v>1098</v>
      </c>
    </row>
    <row r="385" spans="1:8" x14ac:dyDescent="0.3">
      <c r="A385" s="16" t="s">
        <v>811</v>
      </c>
      <c r="B385">
        <v>20</v>
      </c>
      <c r="C385">
        <v>0</v>
      </c>
      <c r="D385">
        <v>0</v>
      </c>
      <c r="E385">
        <v>2</v>
      </c>
      <c r="F385">
        <v>4</v>
      </c>
      <c r="G385">
        <v>3</v>
      </c>
      <c r="H385">
        <v>20</v>
      </c>
    </row>
    <row r="386" spans="1:8" x14ac:dyDescent="0.3">
      <c r="A386" s="16" t="s">
        <v>815</v>
      </c>
      <c r="B386">
        <v>70</v>
      </c>
      <c r="C386">
        <v>1.5</v>
      </c>
      <c r="D386">
        <v>1</v>
      </c>
      <c r="E386">
        <v>3</v>
      </c>
      <c r="F386">
        <v>13</v>
      </c>
      <c r="G386">
        <v>0</v>
      </c>
      <c r="H386">
        <v>45</v>
      </c>
    </row>
    <row r="387" spans="1:8" x14ac:dyDescent="0.3">
      <c r="A387" s="16" t="s">
        <v>816</v>
      </c>
      <c r="B387">
        <v>310</v>
      </c>
      <c r="C387">
        <v>9</v>
      </c>
      <c r="D387">
        <v>4.5</v>
      </c>
      <c r="E387">
        <v>14</v>
      </c>
      <c r="F387">
        <v>42</v>
      </c>
      <c r="G387">
        <v>2</v>
      </c>
      <c r="H387">
        <v>680</v>
      </c>
    </row>
    <row r="388" spans="1:8" x14ac:dyDescent="0.3">
      <c r="A388" s="16" t="s">
        <v>817</v>
      </c>
      <c r="B388">
        <v>250</v>
      </c>
      <c r="C388">
        <v>5</v>
      </c>
      <c r="D388">
        <v>2.5</v>
      </c>
      <c r="E388">
        <v>10</v>
      </c>
      <c r="F388">
        <v>42</v>
      </c>
      <c r="G388">
        <v>1</v>
      </c>
      <c r="H388">
        <v>340</v>
      </c>
    </row>
    <row r="389" spans="1:8" x14ac:dyDescent="0.3">
      <c r="A389" s="16" t="s">
        <v>818</v>
      </c>
      <c r="B389">
        <v>140</v>
      </c>
      <c r="C389">
        <v>4</v>
      </c>
      <c r="D389">
        <v>1</v>
      </c>
      <c r="E389">
        <v>3</v>
      </c>
      <c r="F389">
        <v>22</v>
      </c>
      <c r="G389">
        <v>1</v>
      </c>
      <c r="H389">
        <v>240</v>
      </c>
    </row>
    <row r="390" spans="1:8" x14ac:dyDescent="0.3">
      <c r="A390" s="16" t="s">
        <v>819</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823</v>
      </c>
      <c r="B391" s="17">
        <v>70</v>
      </c>
      <c r="C391" s="17">
        <v>0</v>
      </c>
      <c r="D391" s="17">
        <v>0</v>
      </c>
      <c r="E391" s="17">
        <v>1</v>
      </c>
      <c r="F391" s="17">
        <v>17</v>
      </c>
      <c r="G391" s="17">
        <v>0</v>
      </c>
      <c r="H391" s="17">
        <v>25</v>
      </c>
    </row>
    <row r="392" spans="1:8" x14ac:dyDescent="0.3">
      <c r="A392" s="16" t="s">
        <v>830</v>
      </c>
      <c r="B392">
        <f>3*190</f>
        <v>570</v>
      </c>
      <c r="C392">
        <f>3*4.5</f>
        <v>13.5</v>
      </c>
      <c r="D392">
        <f>3*2</f>
        <v>6</v>
      </c>
      <c r="E392">
        <f>3*11</f>
        <v>33</v>
      </c>
      <c r="F392">
        <f>3*24</f>
        <v>72</v>
      </c>
      <c r="G392">
        <f>3*1</f>
        <v>3</v>
      </c>
      <c r="H392">
        <f>3*430</f>
        <v>1290</v>
      </c>
    </row>
    <row r="393" spans="1:8" x14ac:dyDescent="0.3">
      <c r="A393" s="16" t="s">
        <v>833</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834</v>
      </c>
      <c r="B394" s="17">
        <v>190</v>
      </c>
      <c r="C394" s="17">
        <v>10</v>
      </c>
      <c r="D394" s="17">
        <v>6</v>
      </c>
      <c r="E394" s="17">
        <v>7</v>
      </c>
      <c r="F394" s="17">
        <v>34</v>
      </c>
      <c r="G394" s="17">
        <v>0</v>
      </c>
      <c r="H394" s="17">
        <v>15</v>
      </c>
    </row>
    <row r="395" spans="1:8" x14ac:dyDescent="0.3">
      <c r="A395" s="16" t="s">
        <v>838</v>
      </c>
      <c r="B395">
        <v>350</v>
      </c>
      <c r="C395">
        <v>11</v>
      </c>
      <c r="D395">
        <v>6</v>
      </c>
      <c r="E395">
        <v>14</v>
      </c>
      <c r="F395">
        <v>51</v>
      </c>
      <c r="G395">
        <v>5</v>
      </c>
      <c r="H395">
        <v>780</v>
      </c>
    </row>
    <row r="396" spans="1:8" x14ac:dyDescent="0.3">
      <c r="A396" s="16" t="s">
        <v>840</v>
      </c>
      <c r="B396">
        <v>350</v>
      </c>
      <c r="C396">
        <v>11</v>
      </c>
      <c r="D396">
        <v>1.5</v>
      </c>
      <c r="E396">
        <v>9</v>
      </c>
      <c r="F396">
        <v>55</v>
      </c>
      <c r="G396">
        <v>3</v>
      </c>
      <c r="H396">
        <v>570</v>
      </c>
    </row>
    <row r="397" spans="1:8" x14ac:dyDescent="0.3">
      <c r="A397" s="16" t="s">
        <v>841</v>
      </c>
      <c r="B397">
        <f>190*3</f>
        <v>570</v>
      </c>
      <c r="C397">
        <f>4*3</f>
        <v>12</v>
      </c>
      <c r="D397">
        <f>2.5*3</f>
        <v>7.5</v>
      </c>
      <c r="E397">
        <f>7*3</f>
        <v>21</v>
      </c>
      <c r="F397">
        <f>32*3</f>
        <v>96</v>
      </c>
      <c r="G397">
        <f>0*3</f>
        <v>0</v>
      </c>
      <c r="H397">
        <f>100*3</f>
        <v>300</v>
      </c>
    </row>
    <row r="398" spans="1:8" x14ac:dyDescent="0.3">
      <c r="A398" s="16" t="s">
        <v>844</v>
      </c>
      <c r="B398" s="17">
        <v>100</v>
      </c>
      <c r="C398" s="17">
        <v>1</v>
      </c>
      <c r="D398" s="17">
        <v>0</v>
      </c>
      <c r="E398" s="17">
        <v>16</v>
      </c>
      <c r="F398" s="17">
        <v>6</v>
      </c>
      <c r="G398" s="17">
        <v>4</v>
      </c>
      <c r="H398" s="17">
        <v>320</v>
      </c>
    </row>
    <row r="399" spans="1:8" x14ac:dyDescent="0.3">
      <c r="A399" s="16" t="s">
        <v>848</v>
      </c>
      <c r="B399" s="17">
        <v>94</v>
      </c>
      <c r="C399" s="17">
        <v>2.2999999999999998</v>
      </c>
      <c r="D399" s="17">
        <v>0.6</v>
      </c>
      <c r="E399" s="17">
        <v>2.5</v>
      </c>
      <c r="F399" s="17">
        <v>15.4</v>
      </c>
      <c r="G399" s="17">
        <v>0.9</v>
      </c>
      <c r="H399" s="17">
        <v>191</v>
      </c>
    </row>
    <row r="400" spans="1:8" x14ac:dyDescent="0.3">
      <c r="A400" s="16" t="s">
        <v>849</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851</v>
      </c>
      <c r="B401" s="17">
        <v>410</v>
      </c>
      <c r="C401" s="17">
        <v>14</v>
      </c>
      <c r="D401" s="17">
        <v>8</v>
      </c>
      <c r="E401" s="17">
        <v>12</v>
      </c>
      <c r="F401" s="17">
        <v>60</v>
      </c>
      <c r="G401" s="17">
        <v>0</v>
      </c>
      <c r="H401" s="17">
        <v>340</v>
      </c>
    </row>
    <row r="402" spans="1:8" x14ac:dyDescent="0.3">
      <c r="A402" s="16" t="s">
        <v>856</v>
      </c>
      <c r="B402" s="17">
        <v>180</v>
      </c>
      <c r="C402" s="17">
        <v>15</v>
      </c>
      <c r="D402" s="17">
        <v>2.5</v>
      </c>
      <c r="E402" s="17">
        <v>7</v>
      </c>
      <c r="F402" s="17">
        <v>8</v>
      </c>
      <c r="G402" s="17">
        <v>2</v>
      </c>
      <c r="H402" s="17">
        <v>135</v>
      </c>
    </row>
    <row r="403" spans="1:8" x14ac:dyDescent="0.3">
      <c r="A403" s="16" t="s">
        <v>857</v>
      </c>
      <c r="B403" s="17">
        <v>50</v>
      </c>
      <c r="C403" s="17">
        <v>0</v>
      </c>
      <c r="D403" s="17">
        <v>0</v>
      </c>
      <c r="E403" s="17">
        <v>0</v>
      </c>
      <c r="F403" s="17">
        <v>13</v>
      </c>
      <c r="G403" s="17">
        <v>0</v>
      </c>
      <c r="H403" s="17">
        <v>0</v>
      </c>
    </row>
    <row r="404" spans="1:8" x14ac:dyDescent="0.3">
      <c r="A404" s="16" t="s">
        <v>858</v>
      </c>
      <c r="B404" s="17">
        <v>180</v>
      </c>
      <c r="C404" s="17">
        <v>9</v>
      </c>
      <c r="D404" s="17">
        <v>2</v>
      </c>
      <c r="E404" s="17">
        <v>2</v>
      </c>
      <c r="F404" s="17">
        <v>22</v>
      </c>
      <c r="G404" s="17">
        <v>0</v>
      </c>
      <c r="H404" s="17">
        <v>170</v>
      </c>
    </row>
    <row r="405" spans="1:8" x14ac:dyDescent="0.3">
      <c r="A405" s="16" t="s">
        <v>859</v>
      </c>
      <c r="B405" s="17">
        <f>3*190</f>
        <v>570</v>
      </c>
      <c r="C405" s="17">
        <f>3*4</f>
        <v>12</v>
      </c>
      <c r="D405" s="17">
        <f>2.5*3</f>
        <v>7.5</v>
      </c>
      <c r="E405" s="17">
        <f>7*3</f>
        <v>21</v>
      </c>
      <c r="F405" s="17">
        <f>32*3</f>
        <v>96</v>
      </c>
      <c r="G405" s="17">
        <f>0*3</f>
        <v>0</v>
      </c>
      <c r="H405" s="17">
        <f>100*3</f>
        <v>300</v>
      </c>
    </row>
    <row r="406" spans="1:8" x14ac:dyDescent="0.3">
      <c r="A406" s="16" t="s">
        <v>863</v>
      </c>
      <c r="B406" s="17">
        <v>60</v>
      </c>
      <c r="C406" s="17">
        <v>1</v>
      </c>
      <c r="D406" s="17">
        <v>0</v>
      </c>
      <c r="E406" s="17">
        <v>2</v>
      </c>
      <c r="F406" s="17">
        <v>10</v>
      </c>
      <c r="G406" s="17">
        <v>2</v>
      </c>
      <c r="H406" s="17">
        <v>500</v>
      </c>
    </row>
    <row r="407" spans="1:8" x14ac:dyDescent="0.3">
      <c r="A407" s="16" t="s">
        <v>864</v>
      </c>
      <c r="B407" s="17">
        <v>200</v>
      </c>
      <c r="C407" s="17">
        <v>7</v>
      </c>
      <c r="D407" s="17">
        <v>2.5</v>
      </c>
      <c r="E407" s="17">
        <v>4</v>
      </c>
      <c r="F407" s="17">
        <v>32</v>
      </c>
      <c r="G407" s="17">
        <v>1</v>
      </c>
      <c r="H407" s="17">
        <v>370</v>
      </c>
    </row>
    <row r="408" spans="1:8" x14ac:dyDescent="0.3">
      <c r="A408" s="16" t="s">
        <v>865</v>
      </c>
      <c r="B408" s="17">
        <v>310</v>
      </c>
      <c r="C408" s="17">
        <v>15</v>
      </c>
      <c r="D408" s="17">
        <v>8</v>
      </c>
      <c r="E408" s="17">
        <v>15</v>
      </c>
      <c r="F408" s="17">
        <v>28</v>
      </c>
      <c r="G408" s="17">
        <v>1</v>
      </c>
      <c r="H408" s="17">
        <v>630</v>
      </c>
    </row>
    <row r="409" spans="1:8" x14ac:dyDescent="0.3">
      <c r="A409" s="16" t="s">
        <v>866</v>
      </c>
      <c r="B409" s="17">
        <v>320</v>
      </c>
      <c r="C409" s="17">
        <v>17</v>
      </c>
      <c r="D409" s="17">
        <v>7</v>
      </c>
      <c r="E409" s="17">
        <v>12</v>
      </c>
      <c r="F409" s="17">
        <v>29</v>
      </c>
      <c r="G409" s="17">
        <v>2</v>
      </c>
      <c r="H409" s="17">
        <v>480</v>
      </c>
    </row>
    <row r="410" spans="1:8" x14ac:dyDescent="0.3">
      <c r="A410" s="16" t="s">
        <v>867</v>
      </c>
      <c r="B410" s="17">
        <v>260</v>
      </c>
      <c r="C410" s="17">
        <v>9</v>
      </c>
      <c r="D410" s="17">
        <v>5</v>
      </c>
      <c r="E410" s="17">
        <v>11</v>
      </c>
      <c r="F410" s="17">
        <v>33</v>
      </c>
      <c r="G410" s="17">
        <v>2</v>
      </c>
      <c r="H410" s="17">
        <v>460</v>
      </c>
    </row>
    <row r="411" spans="1:8" x14ac:dyDescent="0.3">
      <c r="A411" s="16" t="s">
        <v>868</v>
      </c>
      <c r="B411" s="17">
        <v>140</v>
      </c>
      <c r="C411" s="17">
        <v>5</v>
      </c>
      <c r="D411" s="17">
        <v>0</v>
      </c>
      <c r="E411" s="17">
        <v>2</v>
      </c>
      <c r="F411" s="17">
        <v>22</v>
      </c>
      <c r="G411" s="17">
        <v>2</v>
      </c>
      <c r="H411" s="17">
        <v>240</v>
      </c>
    </row>
    <row r="412" spans="1:8" x14ac:dyDescent="0.3">
      <c r="A412" s="16" t="s">
        <v>869</v>
      </c>
      <c r="B412" s="17">
        <v>180</v>
      </c>
      <c r="C412" s="17">
        <v>9</v>
      </c>
      <c r="D412" s="17">
        <v>6</v>
      </c>
      <c r="E412" s="17">
        <v>3</v>
      </c>
      <c r="F412" s="17">
        <v>22</v>
      </c>
      <c r="G412" s="17">
        <v>1</v>
      </c>
      <c r="H412" s="17">
        <v>55</v>
      </c>
    </row>
    <row r="413" spans="1:8" x14ac:dyDescent="0.3">
      <c r="A413" s="16" t="s">
        <v>877</v>
      </c>
      <c r="B413" s="17">
        <v>720</v>
      </c>
      <c r="C413" s="17">
        <v>50</v>
      </c>
      <c r="D413" s="17">
        <v>17</v>
      </c>
      <c r="E413" s="17">
        <v>11</v>
      </c>
      <c r="F413" s="17">
        <v>58</v>
      </c>
      <c r="G413" s="17">
        <v>3</v>
      </c>
      <c r="H413" s="17">
        <v>1940</v>
      </c>
    </row>
    <row r="414" spans="1:8" x14ac:dyDescent="0.3">
      <c r="A414" s="16" t="s">
        <v>878</v>
      </c>
      <c r="B414" s="17">
        <v>670</v>
      </c>
      <c r="C414" s="17">
        <v>22</v>
      </c>
      <c r="D414" s="17">
        <v>3.5</v>
      </c>
      <c r="E414" s="17">
        <v>32</v>
      </c>
      <c r="F414" s="17">
        <v>84</v>
      </c>
      <c r="G414" s="17">
        <v>4</v>
      </c>
      <c r="H414" s="17">
        <v>3700</v>
      </c>
    </row>
    <row r="415" spans="1:8" x14ac:dyDescent="0.3">
      <c r="A415" s="16" t="s">
        <v>879</v>
      </c>
      <c r="B415" s="17">
        <v>140</v>
      </c>
      <c r="C415" s="17">
        <v>6</v>
      </c>
      <c r="D415" s="17">
        <v>1</v>
      </c>
      <c r="E415" s="17">
        <v>7</v>
      </c>
      <c r="F415" s="17">
        <v>13</v>
      </c>
      <c r="G415" s="17">
        <v>3</v>
      </c>
      <c r="H415" s="17">
        <v>400</v>
      </c>
    </row>
    <row r="416" spans="1:8" x14ac:dyDescent="0.3">
      <c r="A416" s="16" t="s">
        <v>880</v>
      </c>
      <c r="B416" s="17">
        <v>150</v>
      </c>
      <c r="C416" s="17">
        <v>7</v>
      </c>
      <c r="D416" s="17">
        <v>0.5</v>
      </c>
      <c r="E416" s="17">
        <v>2</v>
      </c>
      <c r="F416" s="17">
        <v>21</v>
      </c>
      <c r="G416" s="17">
        <v>2</v>
      </c>
      <c r="H416" s="17">
        <v>290</v>
      </c>
    </row>
    <row r="417" spans="1:8" x14ac:dyDescent="0.3">
      <c r="A417" s="16" t="s">
        <v>881</v>
      </c>
      <c r="B417" s="17">
        <v>160</v>
      </c>
      <c r="C417" s="17">
        <v>9</v>
      </c>
      <c r="D417" s="17">
        <v>3</v>
      </c>
      <c r="E417" s="17">
        <v>3</v>
      </c>
      <c r="F417" s="17">
        <v>18</v>
      </c>
      <c r="G417" s="17">
        <v>1</v>
      </c>
      <c r="H417" s="17">
        <v>110</v>
      </c>
    </row>
    <row r="418" spans="1:8" x14ac:dyDescent="0.3">
      <c r="A418" s="16" t="s">
        <v>884</v>
      </c>
      <c r="B418" s="17">
        <f>160*5</f>
        <v>800</v>
      </c>
      <c r="C418" s="17">
        <f>9*5</f>
        <v>45</v>
      </c>
      <c r="D418" s="17">
        <f>1*5</f>
        <v>5</v>
      </c>
      <c r="E418" s="17">
        <f>3*5</f>
        <v>15</v>
      </c>
      <c r="F418" s="17">
        <f>16*5</f>
        <v>80</v>
      </c>
      <c r="G418" s="17">
        <f>3*5</f>
        <v>15</v>
      </c>
      <c r="H418" s="17">
        <f>210*5</f>
        <v>1050</v>
      </c>
    </row>
    <row r="419" spans="1:8" x14ac:dyDescent="0.3">
      <c r="A419" s="16" t="s">
        <v>885</v>
      </c>
      <c r="B419" s="17">
        <v>70</v>
      </c>
      <c r="C419" s="17">
        <v>6</v>
      </c>
      <c r="D419" s="17">
        <v>3.5</v>
      </c>
      <c r="E419" s="17">
        <v>5</v>
      </c>
      <c r="F419" s="17">
        <v>0</v>
      </c>
      <c r="G419" s="17">
        <v>0</v>
      </c>
      <c r="H419" s="17">
        <v>170</v>
      </c>
    </row>
    <row r="420" spans="1:8" x14ac:dyDescent="0.3">
      <c r="A420" s="16" t="s">
        <v>886</v>
      </c>
      <c r="B420" s="17">
        <v>290</v>
      </c>
      <c r="C420" s="17">
        <v>5</v>
      </c>
      <c r="D420" s="17">
        <v>3</v>
      </c>
      <c r="E420" s="17">
        <v>9</v>
      </c>
      <c r="F420" s="17">
        <v>52</v>
      </c>
      <c r="G420" s="17">
        <v>1</v>
      </c>
      <c r="H420" s="17">
        <v>210</v>
      </c>
    </row>
    <row r="421" spans="1:8" x14ac:dyDescent="0.3">
      <c r="A421" s="16" t="s">
        <v>887</v>
      </c>
      <c r="B421" s="17">
        <v>130</v>
      </c>
      <c r="C421" s="17">
        <v>4.5</v>
      </c>
      <c r="D421" s="17">
        <v>0.5</v>
      </c>
      <c r="E421" s="17">
        <v>2</v>
      </c>
      <c r="F421" s="17">
        <v>19</v>
      </c>
      <c r="G421" s="17">
        <v>1</v>
      </c>
      <c r="H421" s="17">
        <v>250</v>
      </c>
    </row>
    <row r="422" spans="1:8" x14ac:dyDescent="0.3">
      <c r="A422" s="16" t="s">
        <v>888</v>
      </c>
      <c r="B422" s="17">
        <v>168</v>
      </c>
      <c r="C422" s="17">
        <v>4</v>
      </c>
      <c r="D422" s="17">
        <v>1</v>
      </c>
      <c r="E422" s="17">
        <v>4</v>
      </c>
      <c r="F422" s="17">
        <v>27</v>
      </c>
      <c r="G422" s="17">
        <v>1</v>
      </c>
      <c r="H422" s="17">
        <v>301</v>
      </c>
    </row>
    <row r="423" spans="1:8" x14ac:dyDescent="0.3">
      <c r="A423" s="16" t="s">
        <v>890</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891</v>
      </c>
      <c r="B424" s="17">
        <f>370*2</f>
        <v>740</v>
      </c>
      <c r="C424" s="17">
        <f>16*2</f>
        <v>32</v>
      </c>
      <c r="D424" s="17">
        <f>16*2</f>
        <v>32</v>
      </c>
      <c r="E424" s="17">
        <f>0*2</f>
        <v>0</v>
      </c>
      <c r="F424" s="17">
        <f>64*2</f>
        <v>128</v>
      </c>
      <c r="G424" s="17">
        <f>0*2</f>
        <v>0</v>
      </c>
      <c r="H424" s="17">
        <f>5*2</f>
        <v>10</v>
      </c>
    </row>
    <row r="425" spans="1:8" x14ac:dyDescent="0.3">
      <c r="A425" s="16" t="s">
        <v>892</v>
      </c>
      <c r="B425" s="17">
        <v>810</v>
      </c>
      <c r="C425" s="17">
        <v>33</v>
      </c>
      <c r="D425" s="17">
        <v>15</v>
      </c>
      <c r="E425" s="17">
        <v>17</v>
      </c>
      <c r="F425" s="17">
        <v>106</v>
      </c>
      <c r="G425" s="17">
        <v>2</v>
      </c>
      <c r="H425" s="17">
        <v>590</v>
      </c>
    </row>
    <row r="426" spans="1:8" x14ac:dyDescent="0.3">
      <c r="A426" s="16" t="s">
        <v>898</v>
      </c>
      <c r="B426" s="17">
        <v>210</v>
      </c>
      <c r="C426" s="17">
        <v>8</v>
      </c>
      <c r="D426" s="17">
        <v>2</v>
      </c>
      <c r="E426" s="17">
        <v>5</v>
      </c>
      <c r="F426" s="17">
        <v>31</v>
      </c>
      <c r="G426" s="17">
        <v>1</v>
      </c>
      <c r="H426" s="17">
        <v>320</v>
      </c>
    </row>
    <row r="427" spans="1:8" x14ac:dyDescent="0.3">
      <c r="A427" s="16" t="s">
        <v>899</v>
      </c>
      <c r="B427" s="17">
        <v>60</v>
      </c>
      <c r="C427" s="17">
        <v>0</v>
      </c>
      <c r="D427" s="17">
        <v>0</v>
      </c>
      <c r="E427" s="17">
        <v>1</v>
      </c>
      <c r="F427" s="17">
        <v>11</v>
      </c>
      <c r="G427" s="17">
        <v>0</v>
      </c>
      <c r="H427" s="17">
        <v>25</v>
      </c>
    </row>
    <row r="428" spans="1:8" x14ac:dyDescent="0.3">
      <c r="A428" s="16" t="s">
        <v>903</v>
      </c>
      <c r="B428" s="17">
        <f>110*2</f>
        <v>220</v>
      </c>
      <c r="C428" s="17">
        <f>1.5*2</f>
        <v>3</v>
      </c>
      <c r="D428" s="17">
        <f>0*2</f>
        <v>0</v>
      </c>
      <c r="E428" s="17">
        <f>3*2</f>
        <v>6</v>
      </c>
      <c r="F428" s="17">
        <f>20*2</f>
        <v>40</v>
      </c>
      <c r="G428" s="17">
        <f>1*2</f>
        <v>2</v>
      </c>
      <c r="H428" s="17">
        <f>190*2</f>
        <v>380</v>
      </c>
    </row>
    <row r="429" spans="1:8" x14ac:dyDescent="0.3">
      <c r="A429" s="16" t="s">
        <v>906</v>
      </c>
      <c r="B429" s="17">
        <v>70</v>
      </c>
      <c r="C429" s="17">
        <v>0</v>
      </c>
      <c r="D429" s="17">
        <v>0</v>
      </c>
      <c r="E429" s="17">
        <v>0</v>
      </c>
      <c r="F429" s="17">
        <v>17</v>
      </c>
      <c r="G429" s="17">
        <v>0</v>
      </c>
      <c r="H429" s="17">
        <v>20</v>
      </c>
    </row>
    <row r="430" spans="1:8" x14ac:dyDescent="0.3">
      <c r="A430" s="16" t="s">
        <v>908</v>
      </c>
      <c r="B430" s="17">
        <v>250</v>
      </c>
      <c r="C430" s="17">
        <v>13</v>
      </c>
      <c r="D430" s="17">
        <v>3</v>
      </c>
      <c r="E430" s="17">
        <v>6</v>
      </c>
      <c r="F430" s="17">
        <v>26</v>
      </c>
      <c r="G430" s="17">
        <v>0</v>
      </c>
      <c r="H430" s="17">
        <v>350</v>
      </c>
    </row>
    <row r="431" spans="1:8" x14ac:dyDescent="0.3">
      <c r="A431" s="16" t="s">
        <v>909</v>
      </c>
      <c r="B431" s="17">
        <v>210</v>
      </c>
      <c r="C431" s="17">
        <v>11</v>
      </c>
      <c r="D431" s="17">
        <v>9</v>
      </c>
      <c r="E431" s="17">
        <v>20</v>
      </c>
      <c r="F431" s="17">
        <v>7</v>
      </c>
      <c r="G431" s="17">
        <v>1</v>
      </c>
      <c r="H431" s="17">
        <v>450</v>
      </c>
    </row>
    <row r="432" spans="1:8" x14ac:dyDescent="0.3">
      <c r="A432" s="16" t="s">
        <v>910</v>
      </c>
      <c r="B432" s="17">
        <v>463</v>
      </c>
      <c r="C432" s="17">
        <v>15.6</v>
      </c>
      <c r="D432" s="17">
        <v>4.5</v>
      </c>
      <c r="E432" s="17">
        <v>4.4000000000000004</v>
      </c>
      <c r="F432" s="17">
        <v>78.900000000000006</v>
      </c>
      <c r="G432" s="17">
        <v>2.6</v>
      </c>
      <c r="H432" s="17">
        <v>265</v>
      </c>
    </row>
    <row r="433" spans="1:9" x14ac:dyDescent="0.3">
      <c r="A433" s="16" t="s">
        <v>919</v>
      </c>
      <c r="B433" s="17">
        <v>130</v>
      </c>
      <c r="C433" s="17">
        <v>7</v>
      </c>
      <c r="D433" s="17">
        <v>1</v>
      </c>
      <c r="E433" s="17">
        <v>3</v>
      </c>
      <c r="F433" s="17">
        <v>15</v>
      </c>
      <c r="G433" s="17">
        <v>2</v>
      </c>
      <c r="H433" s="17">
        <v>310</v>
      </c>
      <c r="I433" s="17"/>
    </row>
    <row r="434" spans="1:9" x14ac:dyDescent="0.3">
      <c r="A434" s="16" t="s">
        <v>920</v>
      </c>
      <c r="B434" s="17">
        <v>440</v>
      </c>
      <c r="C434" s="17">
        <v>11</v>
      </c>
      <c r="D434" s="17">
        <v>2</v>
      </c>
      <c r="E434" s="17">
        <v>6</v>
      </c>
      <c r="F434" s="17">
        <v>78</v>
      </c>
      <c r="G434" s="17">
        <v>6</v>
      </c>
      <c r="H434" s="17">
        <v>1660</v>
      </c>
    </row>
    <row r="435" spans="1:9" x14ac:dyDescent="0.3">
      <c r="A435" s="16" t="s">
        <v>921</v>
      </c>
      <c r="B435" s="17">
        <v>180</v>
      </c>
      <c r="C435" s="17">
        <v>3.5</v>
      </c>
      <c r="D435" s="17">
        <v>2.5</v>
      </c>
      <c r="E435" s="17">
        <v>5</v>
      </c>
      <c r="F435" s="17">
        <v>32</v>
      </c>
      <c r="G435" s="17">
        <v>0</v>
      </c>
      <c r="H435" s="17">
        <v>120</v>
      </c>
    </row>
    <row r="436" spans="1:9" x14ac:dyDescent="0.3">
      <c r="A436" s="16" t="s">
        <v>925</v>
      </c>
      <c r="B436" s="17">
        <v>140</v>
      </c>
      <c r="C436" s="17">
        <v>5</v>
      </c>
      <c r="D436" s="17">
        <f t="shared" ref="D436" si="96">D429*6</f>
        <v>0</v>
      </c>
      <c r="E436" s="17">
        <v>1</v>
      </c>
      <c r="F436" s="17">
        <v>24</v>
      </c>
      <c r="G436" s="17">
        <v>3</v>
      </c>
      <c r="H436" s="17">
        <v>140</v>
      </c>
    </row>
    <row r="437" spans="1:9" x14ac:dyDescent="0.3">
      <c r="A437" s="16" t="s">
        <v>927</v>
      </c>
      <c r="B437" s="17">
        <v>134</v>
      </c>
      <c r="C437" s="17">
        <v>0.2</v>
      </c>
      <c r="D437" s="17">
        <v>0.1</v>
      </c>
      <c r="E437" s="17">
        <v>3.6</v>
      </c>
      <c r="F437" s="17">
        <v>29.6</v>
      </c>
      <c r="G437" s="17">
        <v>3.2</v>
      </c>
      <c r="H437" s="17">
        <v>11</v>
      </c>
    </row>
    <row r="438" spans="1:9" x14ac:dyDescent="0.3">
      <c r="A438" s="16" t="s">
        <v>926</v>
      </c>
      <c r="B438" s="17">
        <v>0</v>
      </c>
      <c r="C438" s="17">
        <v>0</v>
      </c>
      <c r="D438" s="17">
        <v>0</v>
      </c>
      <c r="E438" s="17">
        <v>0</v>
      </c>
      <c r="F438" s="17">
        <v>0</v>
      </c>
      <c r="G438" s="17">
        <v>0</v>
      </c>
      <c r="H438" s="17">
        <v>2325</v>
      </c>
    </row>
    <row r="439" spans="1:9" x14ac:dyDescent="0.3">
      <c r="A439" s="16" t="s">
        <v>928</v>
      </c>
      <c r="B439" s="17">
        <v>102</v>
      </c>
      <c r="C439" s="17">
        <v>11.5</v>
      </c>
      <c r="D439" s="17">
        <v>7.3</v>
      </c>
      <c r="E439" s="17">
        <v>0.1</v>
      </c>
      <c r="F439" s="17">
        <v>0.1</v>
      </c>
      <c r="G439" s="17">
        <v>0</v>
      </c>
      <c r="H439" s="17">
        <v>82</v>
      </c>
    </row>
    <row r="440" spans="1:9" x14ac:dyDescent="0.3">
      <c r="A440" s="16" t="s">
        <v>929</v>
      </c>
      <c r="B440" s="17">
        <v>192</v>
      </c>
      <c r="C440" s="17">
        <v>10.3</v>
      </c>
      <c r="D440" s="17">
        <v>2.7</v>
      </c>
      <c r="E440" s="17">
        <v>2.2999999999999998</v>
      </c>
      <c r="F440" s="17">
        <v>22.9</v>
      </c>
      <c r="G440" s="17">
        <v>0.7</v>
      </c>
      <c r="H440" s="17">
        <v>181</v>
      </c>
    </row>
    <row r="441" spans="1:9" x14ac:dyDescent="0.3">
      <c r="A441" s="16" t="s">
        <v>931</v>
      </c>
      <c r="B441" s="17">
        <v>400</v>
      </c>
      <c r="C441" s="17">
        <v>11</v>
      </c>
      <c r="D441" s="17">
        <v>1</v>
      </c>
      <c r="E441" s="17">
        <v>12</v>
      </c>
      <c r="F441" s="17">
        <v>63</v>
      </c>
      <c r="G441" s="17">
        <v>2</v>
      </c>
      <c r="H441" s="17">
        <v>890</v>
      </c>
    </row>
    <row r="442" spans="1:9" x14ac:dyDescent="0.3">
      <c r="A442" s="16" t="s">
        <v>936</v>
      </c>
      <c r="B442" s="17">
        <v>2</v>
      </c>
      <c r="C442" s="17">
        <v>0.1</v>
      </c>
      <c r="D442" s="17">
        <v>0.1</v>
      </c>
      <c r="E442" s="17">
        <v>0.2</v>
      </c>
      <c r="F442" s="17">
        <v>0.3</v>
      </c>
      <c r="G442" s="17">
        <v>0.2</v>
      </c>
      <c r="H442" s="17">
        <v>1</v>
      </c>
    </row>
    <row r="443" spans="1:9" x14ac:dyDescent="0.3">
      <c r="A443" s="16" t="s">
        <v>937</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941</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942</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944</v>
      </c>
      <c r="B446" s="17">
        <v>240</v>
      </c>
      <c r="C446" s="17">
        <v>27.2</v>
      </c>
      <c r="D446" s="17">
        <v>3.9</v>
      </c>
      <c r="E446" s="17">
        <v>0</v>
      </c>
      <c r="F446" s="17">
        <v>0</v>
      </c>
      <c r="G446" s="17">
        <v>0</v>
      </c>
      <c r="H446" s="17">
        <v>0</v>
      </c>
    </row>
    <row r="447" spans="1:9" x14ac:dyDescent="0.3">
      <c r="A447" s="16" t="s">
        <v>945</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946</v>
      </c>
      <c r="B448" s="17">
        <v>50</v>
      </c>
      <c r="C448" s="17">
        <v>0</v>
      </c>
      <c r="D448" s="17">
        <v>0</v>
      </c>
      <c r="E448" s="17">
        <v>1</v>
      </c>
      <c r="F448" s="17">
        <v>12</v>
      </c>
      <c r="G448" s="17">
        <v>2</v>
      </c>
      <c r="H448" s="17">
        <v>140</v>
      </c>
    </row>
    <row r="449" spans="1:8" x14ac:dyDescent="0.3">
      <c r="A449" s="16" t="s">
        <v>948</v>
      </c>
      <c r="B449" s="17">
        <f>180*4.5</f>
        <v>810</v>
      </c>
      <c r="C449" s="17">
        <f>1.5*4.5</f>
        <v>6.75</v>
      </c>
      <c r="D449" s="17">
        <f>0*4.5</f>
        <v>0</v>
      </c>
      <c r="E449" s="17">
        <f>13*4.5</f>
        <v>58.5</v>
      </c>
      <c r="F449" s="17">
        <f>34*4.5</f>
        <v>153</v>
      </c>
      <c r="G449" s="17">
        <f>6*4.5</f>
        <v>27</v>
      </c>
      <c r="H449" s="17">
        <f>0*4.5</f>
        <v>0</v>
      </c>
    </row>
    <row r="450" spans="1:8" x14ac:dyDescent="0.3">
      <c r="A450" s="16" t="s">
        <v>947</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949</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B452" s="17">
        <f>B451*3</f>
        <v>1707</v>
      </c>
      <c r="C452" s="17">
        <f t="shared" ref="C452:H452" si="103">C451*3</f>
        <v>80.287499999999994</v>
      </c>
      <c r="D452" s="17">
        <f t="shared" si="103"/>
        <v>18</v>
      </c>
      <c r="E452" s="17">
        <f t="shared" si="103"/>
        <v>104.55000000000001</v>
      </c>
      <c r="F452" s="17">
        <f t="shared" si="103"/>
        <v>163.27499999999998</v>
      </c>
      <c r="G452" s="17">
        <f t="shared" si="103"/>
        <v>31.875</v>
      </c>
      <c r="H452" s="17">
        <f t="shared" si="103"/>
        <v>1050</v>
      </c>
    </row>
    <row r="453" spans="1:8" x14ac:dyDescent="0.3">
      <c r="B453" s="17"/>
      <c r="C453" s="17"/>
      <c r="D453" s="17"/>
      <c r="E453" s="17"/>
      <c r="F453" s="17"/>
      <c r="G453" s="17"/>
      <c r="H453" s="17"/>
    </row>
    <row r="454" spans="1:8" x14ac:dyDescent="0.3">
      <c r="B454" s="17"/>
      <c r="C454" s="17"/>
      <c r="D454" s="17"/>
      <c r="E454" s="17"/>
      <c r="F454" s="17"/>
      <c r="G454" s="17"/>
      <c r="H454" s="17"/>
    </row>
    <row r="455" spans="1:8" x14ac:dyDescent="0.3">
      <c r="B455" s="17"/>
      <c r="C455" s="17"/>
      <c r="D455" s="17"/>
      <c r="E455" s="17"/>
      <c r="F455" s="17"/>
      <c r="G455" s="17"/>
      <c r="H455" s="17"/>
    </row>
    <row r="456" spans="1:8" x14ac:dyDescent="0.3">
      <c r="B456" s="17"/>
      <c r="C456" s="17"/>
      <c r="D456" s="17"/>
      <c r="E456" s="17"/>
      <c r="F456" s="17"/>
      <c r="G456" s="17"/>
      <c r="H456" s="17"/>
    </row>
    <row r="457" spans="1:8" x14ac:dyDescent="0.3">
      <c r="B457" s="17"/>
      <c r="C457" s="17"/>
      <c r="D457" s="17"/>
      <c r="E457" s="17"/>
      <c r="F457" s="17"/>
      <c r="G457" s="17"/>
      <c r="H457" s="17"/>
    </row>
    <row r="458" spans="1:8" x14ac:dyDescent="0.3">
      <c r="B458" s="17"/>
      <c r="C458" s="17"/>
      <c r="D458" s="17"/>
      <c r="E458" s="17"/>
      <c r="F458" s="17"/>
      <c r="G458" s="17"/>
      <c r="H458" s="17"/>
    </row>
    <row r="459" spans="1:8" x14ac:dyDescent="0.3">
      <c r="B459" s="17"/>
      <c r="C459" s="17"/>
      <c r="D459" s="17"/>
      <c r="E459" s="17"/>
      <c r="F459" s="17"/>
      <c r="G459" s="17"/>
      <c r="H459" s="17"/>
    </row>
    <row r="460" spans="1:8" x14ac:dyDescent="0.3">
      <c r="B460" s="17"/>
      <c r="C460" s="17"/>
      <c r="D460" s="17"/>
      <c r="E460" s="17"/>
      <c r="F460" s="17"/>
      <c r="G460" s="17"/>
      <c r="H460" s="17"/>
    </row>
    <row r="461" spans="1:8" x14ac:dyDescent="0.3">
      <c r="B461" s="17"/>
      <c r="C461" s="17"/>
      <c r="D461" s="17"/>
      <c r="E461" s="17"/>
      <c r="F461" s="17"/>
      <c r="G461" s="17"/>
      <c r="H461" s="17"/>
    </row>
    <row r="462" spans="1:8" x14ac:dyDescent="0.3">
      <c r="B462" s="17"/>
      <c r="C462" s="17"/>
      <c r="D462" s="17"/>
      <c r="E462" s="17"/>
      <c r="F462" s="17"/>
      <c r="G462" s="17"/>
      <c r="H462" s="17"/>
    </row>
    <row r="463" spans="1:8" x14ac:dyDescent="0.3">
      <c r="B463" s="17"/>
      <c r="C463" s="17"/>
      <c r="D463" s="17"/>
      <c r="E463" s="17"/>
      <c r="F463" s="17"/>
      <c r="G463" s="17"/>
      <c r="H463" s="17"/>
    </row>
    <row r="464" spans="1:8" x14ac:dyDescent="0.3">
      <c r="B464" s="17"/>
      <c r="C464" s="17"/>
      <c r="D464" s="17"/>
      <c r="E464" s="17"/>
      <c r="F464" s="17"/>
      <c r="G464" s="17"/>
      <c r="H464" s="17"/>
    </row>
    <row r="465" spans="2:8" x14ac:dyDescent="0.3">
      <c r="B465" s="17"/>
      <c r="C465" s="17"/>
      <c r="D465" s="17"/>
      <c r="E465" s="17"/>
      <c r="F465" s="17"/>
      <c r="G465" s="17"/>
      <c r="H465" s="17"/>
    </row>
    <row r="466" spans="2:8" x14ac:dyDescent="0.3">
      <c r="B466" s="17"/>
      <c r="C466" s="17"/>
      <c r="D466" s="17"/>
      <c r="E466" s="17"/>
      <c r="F466" s="17"/>
      <c r="G466" s="17"/>
      <c r="H466" s="17"/>
    </row>
    <row r="467" spans="2:8" x14ac:dyDescent="0.3">
      <c r="B467" s="17"/>
      <c r="C467" s="17"/>
      <c r="D467" s="17"/>
      <c r="E467" s="17"/>
      <c r="F467" s="17"/>
      <c r="G467" s="17"/>
      <c r="H467" s="17"/>
    </row>
    <row r="468" spans="2:8" x14ac:dyDescent="0.3">
      <c r="B468" s="17"/>
      <c r="C468" s="17"/>
      <c r="D468" s="17"/>
      <c r="E468" s="17"/>
      <c r="F468" s="17"/>
      <c r="G468" s="17"/>
      <c r="H468" s="17"/>
    </row>
    <row r="469" spans="2:8" x14ac:dyDescent="0.3">
      <c r="B469" s="17"/>
      <c r="C469" s="17"/>
      <c r="D469" s="17"/>
      <c r="E469" s="17"/>
      <c r="F469" s="17"/>
      <c r="G469" s="17"/>
      <c r="H469" s="17"/>
    </row>
    <row r="470" spans="2:8" x14ac:dyDescent="0.3">
      <c r="B470" s="17"/>
      <c r="C470" s="17"/>
      <c r="D470" s="17"/>
      <c r="E470" s="17"/>
      <c r="F470" s="17"/>
      <c r="G470" s="17"/>
      <c r="H470" s="17"/>
    </row>
    <row r="471" spans="2:8" x14ac:dyDescent="0.3">
      <c r="B471" s="17"/>
      <c r="C471" s="17"/>
      <c r="D471" s="17"/>
      <c r="E471" s="17"/>
      <c r="F471" s="17"/>
      <c r="G471" s="17"/>
      <c r="H471" s="17"/>
    </row>
    <row r="472" spans="2:8" x14ac:dyDescent="0.3">
      <c r="B472" s="17"/>
      <c r="C472" s="17"/>
      <c r="D472" s="17"/>
      <c r="E472" s="17"/>
      <c r="F472" s="17"/>
      <c r="G472" s="17"/>
      <c r="H472" s="17"/>
    </row>
    <row r="473" spans="2:8" x14ac:dyDescent="0.3">
      <c r="B473" s="17"/>
      <c r="C473" s="17"/>
      <c r="D473" s="17"/>
      <c r="E473" s="17"/>
      <c r="F473" s="17"/>
      <c r="G473" s="17"/>
      <c r="H473" s="17"/>
    </row>
    <row r="474" spans="2:8" x14ac:dyDescent="0.3">
      <c r="B474" s="17"/>
      <c r="C474" s="17"/>
      <c r="D474" s="17"/>
      <c r="E474" s="17"/>
      <c r="F474" s="17"/>
      <c r="G474" s="17"/>
      <c r="H474" s="17"/>
    </row>
    <row r="475" spans="2:8" x14ac:dyDescent="0.3">
      <c r="B475" s="17"/>
      <c r="C475" s="17"/>
      <c r="D475" s="17"/>
      <c r="E475" s="17"/>
      <c r="F475" s="17"/>
      <c r="G475" s="17"/>
      <c r="H475" s="17"/>
    </row>
    <row r="476" spans="2:8" x14ac:dyDescent="0.3">
      <c r="B476" s="17"/>
      <c r="C476" s="17"/>
      <c r="D476" s="17"/>
      <c r="E476" s="17"/>
      <c r="F476" s="17"/>
      <c r="G476" s="17"/>
      <c r="H476" s="17"/>
    </row>
    <row r="477" spans="2:8" x14ac:dyDescent="0.3">
      <c r="B477" s="17"/>
      <c r="C477" s="17"/>
      <c r="D477" s="17"/>
      <c r="E477" s="17"/>
      <c r="F477" s="17"/>
      <c r="G477" s="17"/>
      <c r="H477" s="17"/>
    </row>
    <row r="478" spans="2:8" x14ac:dyDescent="0.3">
      <c r="B478" s="17"/>
      <c r="C478" s="17"/>
      <c r="D478" s="17"/>
      <c r="E478" s="17"/>
      <c r="F478" s="17"/>
      <c r="G478" s="17"/>
      <c r="H478" s="17"/>
    </row>
    <row r="479" spans="2:8" x14ac:dyDescent="0.3">
      <c r="B479" s="17"/>
      <c r="C479" s="17"/>
      <c r="D479" s="17"/>
      <c r="E479" s="17"/>
      <c r="F479" s="17"/>
      <c r="G479" s="17"/>
      <c r="H479" s="17"/>
    </row>
    <row r="480" spans="2:8" x14ac:dyDescent="0.3">
      <c r="B480" s="17"/>
      <c r="C480" s="17"/>
      <c r="D480" s="17"/>
      <c r="E480" s="17"/>
      <c r="F480" s="17"/>
      <c r="G480" s="17"/>
      <c r="H480" s="17"/>
    </row>
    <row r="481" spans="2:8" x14ac:dyDescent="0.3">
      <c r="B481" s="17"/>
      <c r="C481" s="17"/>
      <c r="D481" s="17"/>
      <c r="E481" s="17"/>
      <c r="F481" s="17"/>
      <c r="G481" s="17"/>
      <c r="H481" s="17"/>
    </row>
    <row r="482" spans="2:8" x14ac:dyDescent="0.3">
      <c r="B482" s="17"/>
      <c r="C482" s="17"/>
      <c r="D482" s="17"/>
      <c r="E482" s="17"/>
      <c r="F482" s="17"/>
      <c r="G482" s="17"/>
      <c r="H482" s="17"/>
    </row>
    <row r="483" spans="2:8" x14ac:dyDescent="0.3">
      <c r="B483" s="17"/>
      <c r="C483" s="17"/>
      <c r="D483" s="17"/>
      <c r="E483" s="17"/>
      <c r="F483" s="17"/>
      <c r="G483" s="17"/>
      <c r="H483" s="17"/>
    </row>
    <row r="484" spans="2:8" x14ac:dyDescent="0.3">
      <c r="B484" s="17"/>
      <c r="C484" s="17"/>
      <c r="D484" s="17"/>
      <c r="E484" s="17"/>
      <c r="F484" s="17"/>
      <c r="G484" s="17"/>
      <c r="H484" s="17"/>
    </row>
    <row r="485" spans="2:8" x14ac:dyDescent="0.3">
      <c r="B485" s="17"/>
      <c r="C485" s="17"/>
      <c r="D485" s="17"/>
      <c r="E485" s="17"/>
      <c r="F485" s="17"/>
      <c r="G485" s="17"/>
      <c r="H485" s="17"/>
    </row>
    <row r="486" spans="2:8" x14ac:dyDescent="0.3">
      <c r="B486" s="17"/>
      <c r="C486" s="17"/>
      <c r="D486" s="17"/>
      <c r="E486" s="17"/>
      <c r="F486" s="17"/>
      <c r="G486" s="17"/>
      <c r="H486" s="17"/>
    </row>
    <row r="487" spans="2:8" x14ac:dyDescent="0.3">
      <c r="B487" s="17"/>
      <c r="C487" s="17"/>
      <c r="D487" s="17"/>
      <c r="E487" s="17"/>
      <c r="F487" s="17"/>
      <c r="G487" s="17"/>
      <c r="H487" s="17"/>
    </row>
    <row r="488" spans="2:8" x14ac:dyDescent="0.3">
      <c r="B488" s="17"/>
      <c r="C488" s="17"/>
      <c r="D488" s="17"/>
      <c r="E488" s="17"/>
      <c r="F488" s="17"/>
      <c r="G488" s="17"/>
      <c r="H488" s="17"/>
    </row>
    <row r="489" spans="2:8" x14ac:dyDescent="0.3">
      <c r="B489" s="17"/>
      <c r="C489" s="17"/>
      <c r="D489" s="17"/>
      <c r="E489" s="17"/>
      <c r="F489" s="17"/>
      <c r="G489" s="17"/>
      <c r="H489" s="17"/>
    </row>
    <row r="490" spans="2:8" x14ac:dyDescent="0.3">
      <c r="B490" s="17"/>
      <c r="C490" s="17"/>
      <c r="D490" s="17"/>
      <c r="E490" s="17"/>
      <c r="F490" s="17"/>
      <c r="G490" s="17"/>
      <c r="H490" s="17"/>
    </row>
    <row r="491" spans="2:8" x14ac:dyDescent="0.3">
      <c r="B491" s="17"/>
      <c r="C491" s="17"/>
      <c r="D491" s="17"/>
      <c r="E491" s="17"/>
      <c r="F491" s="17"/>
      <c r="G491" s="17"/>
      <c r="H491" s="17"/>
    </row>
    <row r="492" spans="2:8" x14ac:dyDescent="0.3">
      <c r="B492" s="17"/>
      <c r="C492" s="17"/>
      <c r="D492" s="17"/>
      <c r="E492" s="17"/>
      <c r="F492" s="17"/>
      <c r="G492" s="17"/>
      <c r="H492" s="17"/>
    </row>
    <row r="493" spans="2:8" x14ac:dyDescent="0.3">
      <c r="B493" s="17"/>
      <c r="C493" s="17"/>
      <c r="D493" s="17"/>
      <c r="E493" s="17"/>
      <c r="F493" s="17"/>
      <c r="G493" s="17"/>
      <c r="H493" s="17"/>
    </row>
    <row r="494" spans="2:8" x14ac:dyDescent="0.3">
      <c r="B494" s="17"/>
      <c r="C494" s="17"/>
      <c r="D494" s="17"/>
      <c r="E494" s="17"/>
      <c r="F494" s="17"/>
      <c r="G494" s="17"/>
      <c r="H494" s="17"/>
    </row>
    <row r="495" spans="2:8" x14ac:dyDescent="0.3">
      <c r="B495" s="17"/>
      <c r="C495" s="17"/>
      <c r="D495" s="17"/>
      <c r="E495" s="17"/>
      <c r="F495" s="17"/>
      <c r="G495" s="17"/>
      <c r="H495" s="17"/>
    </row>
    <row r="496" spans="2:8" x14ac:dyDescent="0.3">
      <c r="B496" s="17"/>
      <c r="C496" s="17"/>
      <c r="D496" s="17"/>
      <c r="E496" s="17"/>
      <c r="F496" s="17"/>
      <c r="G496" s="17"/>
      <c r="H496" s="17"/>
    </row>
    <row r="497" spans="2:8" x14ac:dyDescent="0.3">
      <c r="B497" s="17"/>
      <c r="C497" s="17"/>
      <c r="D497" s="17"/>
      <c r="E497" s="17"/>
      <c r="F497" s="17"/>
      <c r="G497" s="17"/>
      <c r="H497" s="17"/>
    </row>
    <row r="498" spans="2:8" x14ac:dyDescent="0.3">
      <c r="B498" s="17"/>
      <c r="C498" s="17"/>
      <c r="D498" s="17"/>
      <c r="E498" s="17"/>
      <c r="F498" s="17"/>
      <c r="G498" s="17"/>
      <c r="H498" s="17"/>
    </row>
    <row r="499" spans="2:8" x14ac:dyDescent="0.3">
      <c r="B499" s="17"/>
      <c r="C499" s="17"/>
      <c r="D499" s="17"/>
      <c r="E499" s="17"/>
      <c r="F499" s="17"/>
      <c r="G499" s="17"/>
      <c r="H499" s="17"/>
    </row>
    <row r="500" spans="2:8" x14ac:dyDescent="0.3">
      <c r="B500" s="17"/>
      <c r="C500" s="17"/>
      <c r="D500" s="17"/>
      <c r="E500" s="17"/>
      <c r="F500" s="17"/>
      <c r="G500" s="17"/>
      <c r="H500" s="17"/>
    </row>
    <row r="501" spans="2:8" x14ac:dyDescent="0.3">
      <c r="B501" s="17"/>
      <c r="C501" s="17"/>
      <c r="D501" s="17"/>
      <c r="E501" s="17"/>
      <c r="F501" s="17"/>
      <c r="G501" s="17"/>
      <c r="H501" s="17"/>
    </row>
    <row r="502" spans="2:8" x14ac:dyDescent="0.3">
      <c r="B502" s="17"/>
      <c r="C502" s="17"/>
      <c r="D502" s="17"/>
      <c r="E502" s="17"/>
      <c r="F502" s="17"/>
      <c r="G502" s="17"/>
      <c r="H502" s="1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82"/>
  <sheetViews>
    <sheetView tabSelected="1" topLeftCell="AL1" zoomScale="85" zoomScaleNormal="85" workbookViewId="0">
      <pane ySplit="1" topLeftCell="A164" activePane="bottomLeft" state="frozen"/>
      <selection activeCell="O1" sqref="O1"/>
      <selection pane="bottomLeft" activeCell="AU181" sqref="AU181"/>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16384" width="9.109375" style="3"/>
  </cols>
  <sheetData>
    <row r="1" spans="1:62"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row>
    <row r="2" spans="1:62"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row>
    <row r="3" spans="1:62"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row>
    <row r="4" spans="1:62"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row>
    <row r="5" spans="1:62"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row>
    <row r="6" spans="1:62"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row>
    <row r="7" spans="1:62"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row>
    <row r="8" spans="1:62"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row>
    <row r="9" spans="1:62"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row>
    <row r="10" spans="1:62"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row>
    <row r="11" spans="1:62"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row>
    <row r="12" spans="1:62"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row>
    <row r="13" spans="1:62"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row>
    <row r="14" spans="1:62"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row>
    <row r="15" spans="1:62"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row>
    <row r="16" spans="1:62"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row>
    <row r="17" spans="1:62"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row>
    <row r="18" spans="1:62"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row>
    <row r="19" spans="1:62"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row>
    <row r="20" spans="1:62"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row>
    <row r="21" spans="1:62"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row>
    <row r="22" spans="1:62"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row>
    <row r="23" spans="1:62"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row>
    <row r="24" spans="1:62"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row>
    <row r="25" spans="1:62"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row>
    <row r="26" spans="1:62"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row>
    <row r="27" spans="1:62"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row>
    <row r="28" spans="1:62"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row>
    <row r="29" spans="1:62"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row>
    <row r="30" spans="1:62"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row>
    <row r="31" spans="1:62"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row>
    <row r="32" spans="1:62"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row>
    <row r="33" spans="1:62"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row>
    <row r="34" spans="1:62"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row>
    <row r="35" spans="1:62"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row>
    <row r="36" spans="1:62"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row>
    <row r="37" spans="1:62"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row>
    <row r="38" spans="1:62"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row>
    <row r="39" spans="1:62"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row>
    <row r="40" spans="1:62"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row>
    <row r="41" spans="1:62"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row>
    <row r="42" spans="1:62"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row>
    <row r="43" spans="1:62"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row>
    <row r="44" spans="1:62"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row>
    <row r="45" spans="1:62"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row>
    <row r="46" spans="1:62"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row>
    <row r="47" spans="1:62"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row>
    <row r="48" spans="1:62"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row>
    <row r="49" spans="1:62"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row>
    <row r="50" spans="1:62"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row>
    <row r="51" spans="1:62"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row>
    <row r="52" spans="1:62"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row>
    <row r="53" spans="1:62"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row>
    <row r="54" spans="1:62"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row>
    <row r="55" spans="1:62"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row>
    <row r="56" spans="1:62"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row>
    <row r="57" spans="1:62"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row>
    <row r="58" spans="1:62"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row>
    <row r="59" spans="1:62"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row>
    <row r="60" spans="1:62"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row>
    <row r="61" spans="1:62"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row>
    <row r="62" spans="1:62"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row>
    <row r="63" spans="1:62"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row>
    <row r="64" spans="1:62"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row>
    <row r="65" spans="1:62"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row>
    <row r="66" spans="1:62"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row>
    <row r="67" spans="1:62"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row>
    <row r="68" spans="1:62"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row>
    <row r="69" spans="1:62"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row>
    <row r="70" spans="1:62"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row>
    <row r="71" spans="1:62"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row>
    <row r="72" spans="1:62"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row>
    <row r="73" spans="1:62"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row>
    <row r="74" spans="1:62"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row>
    <row r="75" spans="1:62"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row>
    <row r="76" spans="1:62"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row>
    <row r="77" spans="1:62"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row>
    <row r="78" spans="1:62"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row>
    <row r="79" spans="1:62"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row>
    <row r="80" spans="1:62"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row>
    <row r="81" spans="1:62"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row>
    <row r="82" spans="1:62"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row>
    <row r="83" spans="1:62"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row>
    <row r="84" spans="1:62"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row>
    <row r="85" spans="1:62"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row>
    <row r="86" spans="1:62"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row>
    <row r="87" spans="1:62"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row>
    <row r="88" spans="1:62"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row>
    <row r="89" spans="1:62"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row>
    <row r="90" spans="1:62"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row>
    <row r="91" spans="1:62"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row>
    <row r="92" spans="1:62"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row>
    <row r="93" spans="1:62"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row>
    <row r="94" spans="1:62"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row>
    <row r="95" spans="1:62"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row>
    <row r="96" spans="1:62"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row>
    <row r="97" spans="1:62"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row>
    <row r="98" spans="1:62"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row>
    <row r="99" spans="1:62"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row>
    <row r="100" spans="1:62"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row>
    <row r="101" spans="1:62"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row>
    <row r="102" spans="1:62"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row>
    <row r="103" spans="1:62"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row>
    <row r="104" spans="1:62"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row>
    <row r="105" spans="1:62"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row>
    <row r="106" spans="1:62"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row>
    <row r="107" spans="1:62"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row>
    <row r="108" spans="1:62"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row>
    <row r="109" spans="1:62"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row>
    <row r="110" spans="1:62"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row>
    <row r="111" spans="1:62"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row>
    <row r="112" spans="1:62"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row>
    <row r="113" spans="1:62"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row>
    <row r="114" spans="1:62"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row>
    <row r="115" spans="1:62"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row>
    <row r="116" spans="1:62"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row>
    <row r="117" spans="1:62"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row>
    <row r="118" spans="1:62"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row>
    <row r="119" spans="1:62"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row>
    <row r="120" spans="1:62"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row>
    <row r="121" spans="1:62"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row>
    <row r="122" spans="1:62"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row>
    <row r="123" spans="1:62"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row>
    <row r="124" spans="1:62"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row>
    <row r="125" spans="1:62"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row>
    <row r="126" spans="1:62"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row>
    <row r="127" spans="1:62"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row>
    <row r="128" spans="1:62"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row>
    <row r="129" spans="1:62"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181" si="218">$AC129/$AB129</f>
        <v>5.1953375176123993E-2</v>
      </c>
      <c r="AJ129" s="6">
        <f t="shared" ref="AJ129:AJ181" si="219">$AD129/$AB129</f>
        <v>3.0600742923017805E-2</v>
      </c>
      <c r="AK129" s="6">
        <f t="shared" ref="AK129:AK181" si="220">$AE129/$AB129</f>
        <v>2.2769309593954144E-2</v>
      </c>
      <c r="AL129" s="6">
        <f t="shared" ref="AL129:AL181" si="221">$AF129/$AB129</f>
        <v>0.10213398232355576</v>
      </c>
      <c r="AM129" s="6">
        <f t="shared" ref="AM129:AM181" si="222">$AG129/$AB129</f>
        <v>3.607019341616498E-3</v>
      </c>
      <c r="AN129" s="6">
        <f t="shared" ref="AN129:AN181"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row>
    <row r="130" spans="1:62"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row>
    <row r="131" spans="1:62"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row>
    <row r="132" spans="1:62"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row>
    <row r="133" spans="1:62"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764</v>
      </c>
      <c r="AA133" s="10" t="s">
        <v>763</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row>
    <row r="134" spans="1:62"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767</v>
      </c>
      <c r="AA134" s="10" t="s">
        <v>766</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row>
    <row r="135" spans="1:62"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768</v>
      </c>
      <c r="AA135" s="10" t="s">
        <v>774</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row>
    <row r="136" spans="1:62"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778</v>
      </c>
      <c r="AA136" s="10" t="s">
        <v>777</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row>
    <row r="137" spans="1:62"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784</v>
      </c>
      <c r="AA137" s="10" t="s">
        <v>783</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row>
    <row r="138" spans="1:62"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790</v>
      </c>
      <c r="AA138" s="10" t="s">
        <v>786</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row>
    <row r="139" spans="1:62"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791</v>
      </c>
      <c r="AA139" s="10" t="s">
        <v>789</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row>
    <row r="140" spans="1:62"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792</v>
      </c>
      <c r="AA140" s="10" t="s">
        <v>796</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row>
    <row r="141" spans="1:62"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800</v>
      </c>
      <c r="AA141" s="10" t="s">
        <v>799</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row>
    <row r="142" spans="1:62"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805</v>
      </c>
      <c r="AA142" s="10" t="s">
        <v>807</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row>
    <row r="143" spans="1:62"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813</v>
      </c>
      <c r="AA143" s="10" t="s">
        <v>812</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row>
    <row r="144" spans="1:62"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814</v>
      </c>
      <c r="AA144" s="10" t="s">
        <v>820</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row>
    <row r="145" spans="1:62"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822</v>
      </c>
      <c r="AA145" s="10" t="s">
        <v>821</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row>
    <row r="146" spans="1:62"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824</v>
      </c>
      <c r="AA146" s="10" t="s">
        <v>826</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row>
    <row r="147" spans="1:62"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827</v>
      </c>
      <c r="AA147" s="10" t="s">
        <v>825</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row>
    <row r="148" spans="1:62"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828</v>
      </c>
      <c r="AA148" s="10" t="s">
        <v>829</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row>
    <row r="149" spans="1:62"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831</v>
      </c>
      <c r="AA149" s="10" t="s">
        <v>832</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row>
    <row r="150" spans="1:62"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836</v>
      </c>
      <c r="AA150" s="10" t="s">
        <v>835</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row>
    <row r="151" spans="1:62"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837</v>
      </c>
      <c r="AA151" s="10" t="s">
        <v>839</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row>
    <row r="152" spans="1:62"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842</v>
      </c>
      <c r="AA152" s="10" t="s">
        <v>843</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row>
    <row r="153" spans="1:62"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846</v>
      </c>
      <c r="AA153" s="10" t="s">
        <v>845</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row>
    <row r="154" spans="1:62"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847</v>
      </c>
      <c r="AA154" s="10" t="s">
        <v>850</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row>
    <row r="155" spans="1:62"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852</v>
      </c>
      <c r="AA155" s="10" t="s">
        <v>853</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row>
    <row r="156" spans="1:62"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855</v>
      </c>
      <c r="AA156" s="10" t="s">
        <v>854</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row>
    <row r="157" spans="1:62"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860</v>
      </c>
      <c r="AA157" s="10" t="s">
        <v>861</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row>
    <row r="158" spans="1:62"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862</v>
      </c>
      <c r="AA158" s="10" t="s">
        <v>871</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row>
    <row r="159" spans="1:62"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870</v>
      </c>
      <c r="AA159" s="10" t="s">
        <v>872</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row>
    <row r="160" spans="1:62"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874</v>
      </c>
      <c r="AA160" s="10" t="s">
        <v>873</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row>
    <row r="161" spans="1:62"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875</v>
      </c>
      <c r="AA161" s="10" t="s">
        <v>876</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row>
    <row r="162" spans="1:62"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882</v>
      </c>
      <c r="AA162" s="10" t="s">
        <v>883</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row>
    <row r="163" spans="1:62"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889</v>
      </c>
      <c r="AA163" s="10" t="s">
        <v>893</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row>
    <row r="164" spans="1:62"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895</v>
      </c>
      <c r="AA164" s="10" t="s">
        <v>894</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row>
    <row r="165" spans="1:62"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896</v>
      </c>
      <c r="AA165" s="10" t="s">
        <v>897</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row>
    <row r="166" spans="1:62"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901</v>
      </c>
      <c r="AA166" s="10" t="s">
        <v>900</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row>
    <row r="167" spans="1:62"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902</v>
      </c>
      <c r="AA167" s="10" t="s">
        <v>904</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row>
    <row r="168" spans="1:62"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905</v>
      </c>
      <c r="AA168" s="10" t="s">
        <v>907</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row>
    <row r="169" spans="1:62"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912</v>
      </c>
      <c r="AA169" s="10" t="s">
        <v>911</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row>
    <row r="170" spans="1:62"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913</v>
      </c>
      <c r="AA170" s="10" t="s">
        <v>914</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row>
    <row r="171" spans="1:62"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916</v>
      </c>
      <c r="AA171" s="10" t="s">
        <v>915</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row>
    <row r="172" spans="1:62"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918</v>
      </c>
      <c r="AA172" s="10" t="s">
        <v>917</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row>
    <row r="173" spans="1:62"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923</v>
      </c>
      <c r="AA173" s="10" t="s">
        <v>922</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row>
    <row r="174" spans="1:62"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924</v>
      </c>
      <c r="AA174" s="10" t="s">
        <v>930</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row>
    <row r="175" spans="1:62"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935</v>
      </c>
      <c r="AA175" s="10" t="s">
        <v>932</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row>
    <row r="176" spans="1:62"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934</v>
      </c>
      <c r="AA176" s="10" t="s">
        <v>933</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row>
    <row r="177" spans="1:62"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939</v>
      </c>
      <c r="AA177" s="10" t="s">
        <v>938</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row>
    <row r="178" spans="1:62"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940</v>
      </c>
      <c r="AA178" s="10" t="s">
        <v>943</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row>
    <row r="179" spans="1:62"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950</v>
      </c>
      <c r="AA179" s="10" t="s">
        <v>951</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row>
    <row r="180" spans="1:62"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952</v>
      </c>
      <c r="AA180" s="10" t="s">
        <v>953</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row>
    <row r="181" spans="1:62"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954</v>
      </c>
      <c r="AA181" s="10" t="s">
        <v>955</v>
      </c>
      <c r="AB181" s="5">
        <f>569+90</f>
        <v>659</v>
      </c>
      <c r="AC181" s="6">
        <f>26.76+6</f>
        <v>32.760000000000005</v>
      </c>
      <c r="AD181" s="6">
        <f>6+3.5</f>
        <v>9.5</v>
      </c>
      <c r="AE181" s="6">
        <f>34.85+7</f>
        <v>41.85</v>
      </c>
      <c r="AF181" s="6">
        <f>54.43+2</f>
        <v>56.43</v>
      </c>
      <c r="AG181" s="6">
        <f>10.63+0</f>
        <v>10.63</v>
      </c>
      <c r="AH181" s="6">
        <f>350+200</f>
        <v>550</v>
      </c>
      <c r="AI181" s="6">
        <f t="shared" si="218"/>
        <v>4.9711684370257976E-2</v>
      </c>
      <c r="AJ181" s="6">
        <f t="shared" si="219"/>
        <v>1.4415781487101669E-2</v>
      </c>
      <c r="AK181" s="6">
        <f t="shared" si="220"/>
        <v>6.3505311077389992E-2</v>
      </c>
      <c r="AL181" s="6">
        <f t="shared" si="221"/>
        <v>8.5629742033383915E-2</v>
      </c>
      <c r="AM181" s="6">
        <f t="shared" si="222"/>
        <v>1.6130500758725342E-2</v>
      </c>
      <c r="AN181" s="6">
        <f t="shared" si="223"/>
        <v>0.83459787556904397</v>
      </c>
      <c r="AO181" s="7">
        <v>5</v>
      </c>
      <c r="AP181" s="7">
        <v>1</v>
      </c>
      <c r="AQ181" s="7">
        <v>1</v>
      </c>
      <c r="AR181" s="10">
        <v>0</v>
      </c>
      <c r="AS181" s="7">
        <v>0</v>
      </c>
      <c r="AT181" s="7">
        <v>0</v>
      </c>
      <c r="AU181" s="7">
        <v>0</v>
      </c>
      <c r="AV181" s="7">
        <v>0</v>
      </c>
      <c r="AW181" s="7">
        <v>31</v>
      </c>
      <c r="AX181" s="7">
        <v>1</v>
      </c>
      <c r="AY181" s="5">
        <v>6</v>
      </c>
      <c r="AZ181" s="7">
        <v>0</v>
      </c>
      <c r="BA181" s="7">
        <v>1</v>
      </c>
      <c r="BB181" s="7">
        <v>0</v>
      </c>
      <c r="BC181" s="7">
        <v>1</v>
      </c>
      <c r="BD181" s="7">
        <v>1</v>
      </c>
      <c r="BE181" s="7">
        <v>0</v>
      </c>
      <c r="BF181" s="7">
        <v>0</v>
      </c>
      <c r="BG181" s="7">
        <v>0</v>
      </c>
      <c r="BH181" s="7">
        <v>0</v>
      </c>
      <c r="BI181" s="7">
        <v>0</v>
      </c>
      <c r="BJ181" s="7">
        <v>1</v>
      </c>
    </row>
    <row r="182" spans="1:62" x14ac:dyDescent="0.3">
      <c r="AR182" s="10"/>
      <c r="AS182" s="7"/>
      <c r="AT182" s="7"/>
      <c r="AV182" s="7"/>
    </row>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3" sqref="B63"/>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2021-07-13T15:54:28Z</dcterms:modified>
</cp:coreProperties>
</file>