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53BBC343-5414-47EB-A62C-17EFD070C1DF}"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61" i="1" l="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50" i="4"/>
  <c r="D150" i="4"/>
  <c r="E150" i="4"/>
  <c r="F150" i="4"/>
  <c r="G150" i="4"/>
  <c r="H150" i="4"/>
  <c r="B150" i="4"/>
  <c r="C148" i="4"/>
  <c r="D148" i="4"/>
  <c r="E148" i="4"/>
  <c r="F148" i="4"/>
  <c r="G148" i="4"/>
  <c r="H148" i="4"/>
  <c r="B148" i="4"/>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3" i="4"/>
  <c r="D143" i="4"/>
  <c r="E143" i="4"/>
  <c r="F143" i="4"/>
  <c r="G143" i="4"/>
  <c r="H143" i="4"/>
  <c r="B143"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<sst xmlns="http://schemas.openxmlformats.org/spreadsheetml/2006/main" count="4056" uniqueCount="419">
  <si>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</si>
  <si>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</si>
  <si>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</si>
  <si>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</si>
  <si>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</si>
  <si>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</si>
  <si>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</si>
  <si>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</si>
  <si>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</si>
  <si>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</si>
  <si>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</si>
  <si>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</si>
  <si>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</si>
  <si>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</si>
  <si>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</si>
  <si>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</si>
  <si>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</si>
  <si>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</si>
  <si>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</si>
  <si>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</si>
  <si>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</si>
  <si>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</si>
  <si>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</si>
  <si>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</si>
  <si>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</si>
  <si>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</si>
  <si>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</si>
  <si>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</si>
  <si>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</si>
  <si>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</si>
  <si>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</si>
  <si>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</si>
  <si>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</si>
  <si>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</si>
  <si>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</si>
  <si>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</si>
  <si>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</si>
  <si>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</si>
  <si>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</si>
  <si>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</si>
  <si>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</si>
  <si>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</si>
  <si>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</si>
  <si>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</si>
  <si>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</si>
  <si>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</si>
  <si>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</si>
  <si>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</si>
  <si>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</si>
  <si>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</si>
  <si>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</si>
  <si>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</si>
  <si>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</si>
  <si>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</si>
  <si>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</si>
  <si>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</si>
  <si>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</si>
  <si>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</si>
  <si>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</si>
  <si>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</si>
  <si>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</si>
  <si>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</si>
  <si>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</si>
  <si>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</si>
  <si>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</si>
  <si>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</si>
  <si>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</si>
  <si>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</si>
  <si>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</si>
  <si>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</si>
  <si>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</si>
  <si>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</si>
  <si>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</si>
  <si>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</si>
  <si>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</si>
  <si>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</si>
  <si>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</si>
  <si>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</si>
  <si>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</si>
  <si>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</si>
  <si>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</si>
  <si>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</si>
  <si>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</si>
  <si>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</si>
  <si>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</si>
  <si>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</si>
  <si>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</si>
  <si>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</si>
  <si>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</si>
  <si>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</si>
  <si>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</si>
  <si>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</si>
  <si>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</si>
  <si>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</si>
  <si>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</si>
  <si>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</si>
  <si>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</si>
  <si>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</si>
  <si>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</si>
  <si>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</si>
  <si>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</si>
  <si>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</si>
  <si>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</si>
  <si>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</si>
  <si>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</si>
  <si>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</si>
  <si>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</si>
  <si>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</si>
  <si>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</si>
  <si>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</si>
  <si>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</si>
  <si>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</si>
  <si>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</si>
  <si>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</si>
  <si>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</si>
  <si>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</si>
  <si>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</si>
  <si>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</si>
  <si>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</si>
  <si>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</si>
  <si>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</si>
  <si>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</si>
  <si>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</si>
  <si>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</si>
  <si>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</si>
  <si>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</si>
  <si>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</si>
  <si>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</si>
  <si>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</si>
  <si>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</si>
  <si>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</si>
  <si>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</si>
  <si>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</si>
  <si>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</si>
  <si>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</si>
  <si>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</si>
  <si>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</si>
  <si>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</si>
  <si>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</si>
  <si>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</si>
  <si>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</si>
  <si>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</si>
  <si>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</si>
  <si>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</si>
  <si>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</si>
  <si>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</si>
  <si>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</si>
  <si>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</si>
  <si>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</si>
  <si>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</si>
  <si>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</si>
  <si>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</si>
  <si>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</si>
  <si>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</si>
  <si>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</si>
  <si>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</si>
  <si>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</si>
  <si>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</si>
  <si>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</si>
  <si>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</si>
  <si>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</si>
  <si>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</si>
  <si>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</si>
  <si>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</si>
  <si>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</si>
  <si>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</si>
  <si>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</si>
  <si>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</si>
  <si>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</si>
  <si>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</si>
  <si>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</si>
  <si>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</si>
  <si>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</si>
  <si>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</si>
  <si>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</si>
  <si>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</si>
  <si>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</si>
  <si>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</si>
  <si>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</si>
  <si>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</si>
  <si>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</si>
  <si>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</si>
  <si>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</si>
  <si>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</si>
  <si>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</si>
  <si>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</si>
  <si>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</si>
  <si>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</si>
  <si>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</si>
  <si>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</si>
  <si>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</si>
  <si>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</si>
  <si>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</si>
  <si>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</si>
  <si>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</si>
  <si>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</si>
  <si>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</si>
  <si>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</si>
  <si>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</si>
  <si>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</si>
  <si>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</si>
  <si>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</si>
  <si>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</si>
  <si>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</si>
  <si>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</si>
  <si>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</si>
  <si>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</si>
  <si>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</si>
  <si>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</si>
  <si>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</si>
  <si>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</si>
  <si>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</si>
  <si>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</si>
  <si>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</si>
  <si>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</si>
  <si>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</si>
  <si>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</si>
  <si>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</si>
  <si>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</si>
  <si>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</si>
  <si>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</si>
  <si>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</si>
  <si>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</si>
  <si>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</si>
  <si>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</si>
  <si>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</si>
  <si>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</si>
  <si>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</si>
  <si>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</si>
  <si>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</si>
  <si>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</si>
  <si>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</si>
  <si>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</si>
  <si>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</si>
  <si>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</si>
  <si>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</si>
  <si>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</si>
  <si>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</si>
  <si>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</si>
  <si>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</si>
  <si>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</si>
  <si>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</si>
  <si>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</si>
  <si>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</si>
  <si>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</si>
  <si>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</si>
  <si>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</si>
  <si>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</si>
  <si>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</si>
  <si>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</si>
  <si>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</si>
  <si>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</si>
  <si>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</si>
  <si>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</si>
  <si>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</si>
  <si>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</si>
  <si>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</si>
  <si>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</si>
  <si>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</si>
  <si>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</si>
  <si>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</si>
  <si>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</si>
  <si>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</si>
  <si>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</si>
  <si>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</si>
  <si>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</si>
  <si>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</si>
  <si>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</si>
  <si>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</si>
  <si>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</si>
  <si>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</si>
  <si>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</si>
  <si>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</si>
  <si>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</si>
  <si>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</si>
  <si>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</si>
  <si>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</si>
  <si>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</si>
  <si>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</si>
  <si>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</si>
  <si>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</si>
  <si>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</si>
  <si>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</si>
  <si>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</si>
  <si>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</si>
  <si>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</si>
  <si>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</si>
  <si>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</si>
  <si>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</si>
  <si>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</si>
  <si>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</si>
  <si>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</si>
  <si>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</si>
  <si>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</si>
  <si>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</si>
  <si>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</si>
  <si>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</si>
  <si>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</si>
  <si>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</si>
  <si>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</si>
  <si>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</si>
  <si>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</si>
  <si>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</si>
  <si>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</si>
  <si>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</si>
  <si>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</si>
  <si>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</si>
  <si>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</si>
  <si>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</si>
  <si>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</si>
  <si>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</si>
  <si>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</si>
  <si>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</si>
  <si>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</si>
  <si>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</si>
  <si>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</si>
  <si>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</si>
  <si>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</si>
  <si>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</si>
  <si>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</si>
  <si>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</si>
  <si>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</si>
  <si>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</si>
  <si>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</si>
  <si>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</si>
  <si>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</si>
  <si>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</si>
  <si>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</si>
  <si>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</si>
  <si>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</si>
  <si>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</si>
  <si>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</si>
  <si>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</si>
  <si>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</si>
  <si>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</si>
  <si>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</si>
  <si>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</si>
  <si>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</si>
  <si>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</si>
  <si>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</si>
  <si>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</si>
  <si>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</si>
  <si>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</si>
  <si>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</si>
  <si>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</si>
  <si>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</si>
  <si>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</si>
  <si>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</si>
  <si>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</si>
  <si>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</si>
  <si>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</si>
  <si>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</si>
  <si>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</si>
  <si>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</si>
  <si>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</si>
  <si>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</si>
  <si>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</si>
  <si>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</si>
  <si>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</si>
  <si>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</si>
  <si>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</si>
  <si>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</si>
  <si>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</si>
  <si>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</si>
  <si>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</si>
  <si>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</si>
  <si>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</si>
  <si>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</si>
  <si>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</si>
  <si>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</si>
  <si>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</si>
  <si>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</si>
  <si>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</si>
  <si>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</si>
  <si>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</si>
  <si>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</si>
  <si>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</si>
  <si>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</si>
  <si>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</si>
  <si>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</si>
  <si>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</si>
  <si>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</si>
  <si>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</si>
  <si>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</si>
  <si>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</si>
  <si>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</si>
  <si>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</si>
  <si>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</si>
  <si>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</si>
  <si>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</si>
  <si>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</si>
  <si>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</si>
  <si>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</si>
  <si>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</si>
  <si>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</si>
  <si>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</si>
  <si>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</si>
  <si>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</si>
  <si>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</si>
  <si>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</si>
  <si>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</si>
  <si>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</si>
  <si>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</si>
  <si>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</si>
  <si>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</si>
  <si>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</si>
  <si>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</si>
  <si>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</si>
  <si>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</si>
  <si>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</si>
  <si>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</si>
  <si>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</si>
  <si>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</si>
  <si>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</si>
  <si>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</si>
  <si>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</si>
  <si>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</si>
  <si>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 only ate about 1/3 the smoothi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</si>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</sst>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Z1" zoomScale="85" zoomScaleNormal="85" workbookViewId="0">
      <pane ySplit="1" topLeftCell="A56" activePane="bottomLeft" state="frozen"/>
      <selection activeCell="O1" sqref="O1"/>
      <selection pane="bottomLeft" activeCell="AE67" sqref="AE67"/>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61" si="1">$AC3/$AB3</f>
        <v>1.8795539033457251E-2</v>
      </c>
      <c r="AJ3" s="6">
        <f t="shared" ref="AJ3:AJ61" si="2">$AD3/$AB3</f>
        <v>1.3085501858736059E-2</v>
      </c>
      <c r="AK3" s="6">
        <f t="shared" ref="AK3:AK61" si="3">$AE3/$AB3</f>
        <v>3.0810408921933083E-2</v>
      </c>
      <c r="AL3" s="6">
        <f t="shared" ref="AL3:AL61" si="4">$AF3/$AB3</f>
        <v>0.16981412639405205</v>
      </c>
      <c r="AM3" s="6">
        <f t="shared" ref="AM3:AM61" si="5">$AG3/$AB3</f>
        <v>1.6773234200743493E-2</v>
      </c>
      <c r="AN3" s="6">
        <f t="shared" ref="AN3:AN61"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418</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row r="63" spans="1:61" ht="20.100000000000001" customHeight="1" x14ac:dyDescent="0.25"/>
    <row r="64" spans="1:61"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54"/>
  <sheetViews>
    <sheetView workbookViewId="0">
      <pane ySplit="1" topLeftCell="A2" activePane="bottomLeft" state="frozen"/>
      <selection pane="bottomLeft" activeCell="B8" sqref="B8:H8"/>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307</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279</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283</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368</v>
      </c>
      <c r="B88">
        <v>10</v>
      </c>
      <c r="C88">
        <v>0.5</v>
      </c>
      <c r="D88">
        <v>0</v>
      </c>
      <c r="E88">
        <v>1</v>
      </c>
      <c r="F88">
        <v>3</v>
      </c>
      <c r="G88">
        <v>1</v>
      </c>
      <c r="H88">
        <v>0</v>
      </c>
    </row>
    <row r="89" spans="1:8" x14ac:dyDescent="0.25">
      <c r="A89" s="16" t="s">
        <v>266</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265</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267</v>
      </c>
      <c r="B95">
        <v>90</v>
      </c>
      <c r="C95">
        <v>3.5</v>
      </c>
      <c r="D95">
        <v>1</v>
      </c>
      <c r="E95">
        <v>3</v>
      </c>
      <c r="F95">
        <v>12</v>
      </c>
      <c r="G95">
        <v>3</v>
      </c>
      <c r="H95">
        <v>460</v>
      </c>
    </row>
    <row r="96" spans="1:8" x14ac:dyDescent="0.25">
      <c r="A96" s="16" t="s">
        <v>268</v>
      </c>
      <c r="B96">
        <v>60</v>
      </c>
      <c r="C96">
        <v>0</v>
      </c>
      <c r="D96">
        <v>0</v>
      </c>
      <c r="E96">
        <v>0</v>
      </c>
      <c r="F96">
        <v>17</v>
      </c>
      <c r="G96">
        <v>0</v>
      </c>
      <c r="H96">
        <v>0</v>
      </c>
    </row>
    <row r="97" spans="1:8" x14ac:dyDescent="0.25">
      <c r="A97" s="16" t="s">
        <v>275</v>
      </c>
      <c r="B97">
        <v>70</v>
      </c>
      <c r="C97">
        <v>5</v>
      </c>
      <c r="D97">
        <v>3</v>
      </c>
      <c r="E97">
        <v>5</v>
      </c>
      <c r="F97">
        <v>0</v>
      </c>
      <c r="G97">
        <v>0</v>
      </c>
      <c r="H97">
        <v>170</v>
      </c>
    </row>
    <row r="98" spans="1:8" x14ac:dyDescent="0.25">
      <c r="A98" s="16" t="s">
        <v>278</v>
      </c>
      <c r="B98">
        <v>30</v>
      </c>
      <c r="C98">
        <v>0</v>
      </c>
      <c r="D98">
        <v>0</v>
      </c>
      <c r="E98">
        <v>2</v>
      </c>
      <c r="F98">
        <v>6</v>
      </c>
      <c r="G98">
        <v>2</v>
      </c>
      <c r="H98">
        <v>5</v>
      </c>
    </row>
    <row r="99" spans="1:8" x14ac:dyDescent="0.25">
      <c r="A99" s="16" t="s">
        <v>281</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285</v>
      </c>
      <c r="B100">
        <f>122*8/5</f>
        <v>195.2</v>
      </c>
      <c r="C100">
        <v>0</v>
      </c>
      <c r="D100">
        <v>0</v>
      </c>
      <c r="E100">
        <v>0</v>
      </c>
      <c r="F100">
        <f>4*8/5</f>
        <v>6.4</v>
      </c>
      <c r="G100">
        <v>0</v>
      </c>
      <c r="H100">
        <v>0</v>
      </c>
    </row>
    <row r="101" spans="1:8" x14ac:dyDescent="0.25">
      <c r="A101" s="16" t="s">
        <v>286</v>
      </c>
      <c r="B101">
        <f>122*12/5</f>
        <v>292.8</v>
      </c>
      <c r="C101">
        <v>0</v>
      </c>
      <c r="D101">
        <v>0</v>
      </c>
      <c r="E101">
        <v>0</v>
      </c>
      <c r="F101">
        <f>4*12/5</f>
        <v>9.6</v>
      </c>
      <c r="G101">
        <v>0</v>
      </c>
      <c r="H101">
        <v>0</v>
      </c>
    </row>
    <row r="102" spans="1:8" x14ac:dyDescent="0.25">
      <c r="A102" s="16" t="s">
        <v>287</v>
      </c>
      <c r="B102">
        <v>110</v>
      </c>
      <c r="C102">
        <v>0.5</v>
      </c>
      <c r="D102">
        <v>0</v>
      </c>
      <c r="E102">
        <v>2</v>
      </c>
      <c r="F102">
        <v>25</v>
      </c>
      <c r="G102">
        <v>1</v>
      </c>
      <c r="H102">
        <v>310</v>
      </c>
    </row>
    <row r="103" spans="1:8" x14ac:dyDescent="0.25">
      <c r="A103" s="16" t="s">
        <v>288</v>
      </c>
      <c r="B103">
        <f>110*3</f>
        <v>330</v>
      </c>
      <c r="C103">
        <f>3*0.5</f>
        <v>1.5</v>
      </c>
      <c r="D103">
        <v>0</v>
      </c>
      <c r="E103">
        <f>3*2</f>
        <v>6</v>
      </c>
      <c r="F103">
        <f>3*25</f>
        <v>75</v>
      </c>
      <c r="G103">
        <f>3*1</f>
        <v>3</v>
      </c>
      <c r="H103">
        <f>3*310</f>
        <v>930</v>
      </c>
    </row>
    <row r="104" spans="1:8" x14ac:dyDescent="0.25">
      <c r="A104" s="16" t="s">
        <v>293</v>
      </c>
      <c r="B104">
        <f>290*5</f>
        <v>1450</v>
      </c>
      <c r="C104">
        <f>1.5*5</f>
        <v>7.5</v>
      </c>
      <c r="D104">
        <f>0*5</f>
        <v>0</v>
      </c>
      <c r="E104">
        <f>21*5</f>
        <v>105</v>
      </c>
      <c r="F104">
        <f>50*5</f>
        <v>250</v>
      </c>
      <c r="G104">
        <f>5*5</f>
        <v>25</v>
      </c>
      <c r="H104">
        <f>0*5</f>
        <v>0</v>
      </c>
    </row>
    <row r="105" spans="1:8" x14ac:dyDescent="0.25">
      <c r="A105" s="16" t="s">
        <v>294</v>
      </c>
      <c r="B105">
        <f>70*5</f>
        <v>350</v>
      </c>
      <c r="C105">
        <f>1.5*5</f>
        <v>7.5</v>
      </c>
      <c r="D105">
        <f>0*5</f>
        <v>0</v>
      </c>
      <c r="E105">
        <f>3*5</f>
        <v>15</v>
      </c>
      <c r="F105">
        <f>10*5</f>
        <v>50</v>
      </c>
      <c r="G105">
        <f>1*5</f>
        <v>5</v>
      </c>
      <c r="H105">
        <f>360*5</f>
        <v>1800</v>
      </c>
    </row>
    <row r="106" spans="1:8" x14ac:dyDescent="0.25">
      <c r="A106" s="16" t="s">
        <v>295</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306</v>
      </c>
      <c r="B107">
        <v>70</v>
      </c>
      <c r="C107">
        <v>1.5</v>
      </c>
      <c r="D107">
        <v>0.5</v>
      </c>
      <c r="E107">
        <v>2</v>
      </c>
      <c r="F107">
        <v>11</v>
      </c>
      <c r="G107">
        <v>1</v>
      </c>
      <c r="H107">
        <v>480</v>
      </c>
    </row>
    <row r="108" spans="1:8" x14ac:dyDescent="0.25">
      <c r="A108" s="16" t="s">
        <v>305</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308</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314</v>
      </c>
      <c r="B110">
        <v>190</v>
      </c>
      <c r="C110">
        <v>1</v>
      </c>
      <c r="D110">
        <v>0</v>
      </c>
      <c r="E110">
        <v>4</v>
      </c>
      <c r="F110">
        <v>44</v>
      </c>
      <c r="G110">
        <v>2</v>
      </c>
      <c r="H110">
        <v>0</v>
      </c>
    </row>
    <row r="111" spans="1:8" x14ac:dyDescent="0.25">
      <c r="A111" s="16" t="s">
        <v>313</v>
      </c>
      <c r="B111">
        <v>110</v>
      </c>
      <c r="C111">
        <v>11</v>
      </c>
      <c r="D111">
        <v>6</v>
      </c>
      <c r="E111">
        <v>2</v>
      </c>
      <c r="F111">
        <v>2</v>
      </c>
      <c r="G111">
        <v>0</v>
      </c>
      <c r="H111">
        <v>390</v>
      </c>
    </row>
    <row r="112" spans="1:8" x14ac:dyDescent="0.25">
      <c r="A112" s="16" t="s">
        <v>315</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316</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321</v>
      </c>
      <c r="B114" s="17">
        <v>70</v>
      </c>
      <c r="C114" s="17">
        <v>1.5</v>
      </c>
      <c r="D114" s="17">
        <v>0.5</v>
      </c>
      <c r="E114" s="17">
        <v>2</v>
      </c>
      <c r="F114" s="17">
        <v>11</v>
      </c>
      <c r="G114" s="17">
        <v>1</v>
      </c>
      <c r="H114" s="17">
        <v>480</v>
      </c>
    </row>
    <row r="115" spans="1:8" x14ac:dyDescent="0.25">
      <c r="A115" s="16" t="s">
        <v>322</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323</v>
      </c>
      <c r="B116">
        <v>27</v>
      </c>
      <c r="C116">
        <v>0.6</v>
      </c>
      <c r="D116">
        <v>0.1</v>
      </c>
      <c r="E116">
        <v>2.1</v>
      </c>
      <c r="F116">
        <v>4.8</v>
      </c>
      <c r="G116">
        <v>1.8</v>
      </c>
      <c r="H116">
        <v>5.4</v>
      </c>
    </row>
    <row r="117" spans="1:8" x14ac:dyDescent="0.25">
      <c r="A117" s="16" t="s">
        <v>324</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336</v>
      </c>
      <c r="B118">
        <v>120</v>
      </c>
      <c r="C118">
        <v>14</v>
      </c>
      <c r="D118">
        <v>13</v>
      </c>
      <c r="E118">
        <v>0</v>
      </c>
      <c r="F118">
        <v>0</v>
      </c>
      <c r="G118">
        <v>0</v>
      </c>
      <c r="H118">
        <v>0</v>
      </c>
    </row>
    <row r="119" spans="1:8" x14ac:dyDescent="0.25">
      <c r="A119" s="16" t="s">
        <v>337</v>
      </c>
      <c r="B119">
        <v>520</v>
      </c>
      <c r="C119">
        <v>36</v>
      </c>
      <c r="D119">
        <v>10</v>
      </c>
      <c r="E119">
        <v>40</v>
      </c>
      <c r="F119">
        <v>10</v>
      </c>
      <c r="G119">
        <v>4</v>
      </c>
      <c r="H119">
        <v>700</v>
      </c>
    </row>
    <row r="120" spans="1:8" x14ac:dyDescent="0.25">
      <c r="A120" s="16" t="s">
        <v>338</v>
      </c>
      <c r="B120">
        <f>330*2.5</f>
        <v>825</v>
      </c>
      <c r="C120">
        <f>2.5+2.5</f>
        <v>5</v>
      </c>
      <c r="D120">
        <f>0.5*2.5</f>
        <v>1.25</v>
      </c>
      <c r="E120">
        <f>23*2.5</f>
        <v>57.5</v>
      </c>
      <c r="F120">
        <f>61*2.5</f>
        <v>152.5</v>
      </c>
      <c r="G120">
        <f>11*2.5</f>
        <v>27.5</v>
      </c>
      <c r="H120">
        <f>0</f>
        <v>0</v>
      </c>
    </row>
    <row r="121" spans="1:8" x14ac:dyDescent="0.25">
      <c r="A121" s="16" t="s">
        <v>339</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340</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343</v>
      </c>
      <c r="B123">
        <v>30</v>
      </c>
      <c r="C123">
        <v>2.5</v>
      </c>
      <c r="D123">
        <v>0</v>
      </c>
      <c r="E123">
        <v>1</v>
      </c>
      <c r="F123">
        <v>1</v>
      </c>
      <c r="G123">
        <v>0</v>
      </c>
      <c r="H123">
        <v>115</v>
      </c>
    </row>
    <row r="124" spans="1:8" x14ac:dyDescent="0.25">
      <c r="A124" s="16" t="s">
        <v>413</v>
      </c>
      <c r="B124">
        <v>130</v>
      </c>
      <c r="C124">
        <v>2</v>
      </c>
      <c r="D124">
        <v>0</v>
      </c>
      <c r="E124">
        <v>18</v>
      </c>
      <c r="F124">
        <v>9</v>
      </c>
      <c r="G124">
        <v>2</v>
      </c>
      <c r="H124">
        <v>320</v>
      </c>
    </row>
    <row r="125" spans="1:8" x14ac:dyDescent="0.25">
      <c r="A125" s="16" t="s">
        <v>347</v>
      </c>
      <c r="B125">
        <v>570</v>
      </c>
      <c r="C125">
        <v>24</v>
      </c>
      <c r="D125">
        <v>6</v>
      </c>
      <c r="E125">
        <v>37</v>
      </c>
      <c r="F125">
        <v>58</v>
      </c>
      <c r="G125">
        <v>5</v>
      </c>
      <c r="H125">
        <v>480</v>
      </c>
    </row>
    <row r="126" spans="1:8" x14ac:dyDescent="0.25">
      <c r="A126" s="16" t="s">
        <v>348</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349</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350</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351</v>
      </c>
      <c r="B129" s="17">
        <f>150/3</f>
        <v>50</v>
      </c>
      <c r="C129" s="17">
        <f>6/3</f>
        <v>2</v>
      </c>
      <c r="D129" s="17">
        <f>3.5/3</f>
        <v>1.1666666666666667</v>
      </c>
      <c r="E129" s="17">
        <f>1/3</f>
        <v>0.33333333333333331</v>
      </c>
      <c r="F129" s="17">
        <f>24/3</f>
        <v>8</v>
      </c>
      <c r="G129" s="17">
        <f>0</f>
        <v>0</v>
      </c>
      <c r="H129" s="17">
        <f>85/3</f>
        <v>28.333333333333332</v>
      </c>
    </row>
    <row r="130" spans="1:8" x14ac:dyDescent="0.25">
      <c r="A130" s="16" t="s">
        <v>353</v>
      </c>
      <c r="B130">
        <v>270</v>
      </c>
      <c r="C130">
        <v>24</v>
      </c>
      <c r="D130">
        <v>2</v>
      </c>
      <c r="E130">
        <v>9</v>
      </c>
      <c r="F130">
        <v>9</v>
      </c>
      <c r="G130">
        <v>6</v>
      </c>
      <c r="H130">
        <v>180</v>
      </c>
    </row>
    <row r="131" spans="1:8" x14ac:dyDescent="0.25">
      <c r="A131" s="16" t="s">
        <v>354</v>
      </c>
      <c r="B131">
        <v>130</v>
      </c>
      <c r="C131">
        <v>8</v>
      </c>
      <c r="D131">
        <v>5</v>
      </c>
      <c r="E131">
        <v>2</v>
      </c>
      <c r="F131">
        <v>28</v>
      </c>
      <c r="G131">
        <v>3</v>
      </c>
      <c r="H131">
        <v>1</v>
      </c>
    </row>
    <row r="132" spans="1:8" x14ac:dyDescent="0.25">
      <c r="A132" s="16" t="s">
        <v>360</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361</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362</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365</v>
      </c>
      <c r="B135">
        <v>130</v>
      </c>
      <c r="C135">
        <v>4.5</v>
      </c>
      <c r="D135">
        <v>2.5</v>
      </c>
      <c r="E135">
        <v>1</v>
      </c>
      <c r="F135">
        <v>22</v>
      </c>
      <c r="G135">
        <v>0</v>
      </c>
      <c r="H135">
        <v>70</v>
      </c>
    </row>
    <row r="136" spans="1:8" x14ac:dyDescent="0.25">
      <c r="A136" s="16" t="s">
        <v>371</v>
      </c>
      <c r="B136">
        <v>164</v>
      </c>
      <c r="C136">
        <v>13.5</v>
      </c>
      <c r="D136">
        <v>2.5</v>
      </c>
      <c r="E136">
        <v>4.7</v>
      </c>
      <c r="F136">
        <v>8.4</v>
      </c>
      <c r="G136">
        <v>0.9</v>
      </c>
      <c r="H136">
        <v>4</v>
      </c>
    </row>
    <row r="137" spans="1:8" x14ac:dyDescent="0.25">
      <c r="A137" s="16" t="s">
        <v>372</v>
      </c>
      <c r="B137">
        <v>120</v>
      </c>
      <c r="C137">
        <v>2</v>
      </c>
      <c r="D137">
        <v>0</v>
      </c>
      <c r="E137">
        <v>7</v>
      </c>
      <c r="F137">
        <v>20</v>
      </c>
      <c r="G137">
        <v>4</v>
      </c>
      <c r="H137">
        <v>420</v>
      </c>
    </row>
    <row r="138" spans="1:8" x14ac:dyDescent="0.25">
      <c r="A138" s="16" t="s">
        <v>373</v>
      </c>
      <c r="B138">
        <v>40</v>
      </c>
      <c r="C138">
        <v>0</v>
      </c>
      <c r="D138">
        <v>0</v>
      </c>
      <c r="E138">
        <v>1</v>
      </c>
      <c r="F138">
        <v>8</v>
      </c>
      <c r="G138">
        <v>1</v>
      </c>
      <c r="H138">
        <v>140</v>
      </c>
    </row>
    <row r="139" spans="1:8" x14ac:dyDescent="0.25">
      <c r="A139" s="16" t="s">
        <v>374</v>
      </c>
      <c r="B139">
        <v>120</v>
      </c>
      <c r="C139">
        <v>14</v>
      </c>
      <c r="D139">
        <v>1</v>
      </c>
      <c r="E139">
        <v>0</v>
      </c>
      <c r="F139">
        <v>0</v>
      </c>
      <c r="G139">
        <v>0</v>
      </c>
      <c r="H139">
        <v>0</v>
      </c>
    </row>
    <row r="140" spans="1:8" x14ac:dyDescent="0.25">
      <c r="A140" s="16" t="s">
        <v>375</v>
      </c>
      <c r="B140">
        <v>2</v>
      </c>
      <c r="C140">
        <v>0</v>
      </c>
      <c r="D140">
        <v>0</v>
      </c>
      <c r="E140">
        <v>0</v>
      </c>
      <c r="F140">
        <v>0</v>
      </c>
      <c r="G140">
        <v>0</v>
      </c>
      <c r="H140">
        <v>25</v>
      </c>
    </row>
    <row r="141" spans="1:8" x14ac:dyDescent="0.25">
      <c r="A141" s="16" t="s">
        <v>376</v>
      </c>
      <c r="B141">
        <v>180</v>
      </c>
      <c r="C141">
        <v>16</v>
      </c>
      <c r="D141">
        <v>3</v>
      </c>
      <c r="E141">
        <v>7</v>
      </c>
      <c r="F141">
        <v>3</v>
      </c>
      <c r="G141">
        <v>1</v>
      </c>
      <c r="H141">
        <v>70</v>
      </c>
    </row>
    <row r="142" spans="1:8" x14ac:dyDescent="0.25">
      <c r="A142" s="16" t="s">
        <v>377</v>
      </c>
      <c r="B142">
        <v>200</v>
      </c>
      <c r="C142">
        <v>2.5</v>
      </c>
      <c r="D142">
        <v>0</v>
      </c>
      <c r="E142">
        <v>14</v>
      </c>
      <c r="F142">
        <v>31</v>
      </c>
      <c r="G142">
        <v>13</v>
      </c>
      <c r="H142">
        <v>590</v>
      </c>
    </row>
    <row r="143" spans="1:8" x14ac:dyDescent="0.25">
      <c r="A143" s="16" t="s">
        <v>378</v>
      </c>
      <c r="B143">
        <f>SUM(B142*5,B141,B140,B139,B138/2,B137*2)</f>
        <v>1562</v>
      </c>
      <c r="C143">
        <f t="shared" ref="C143:H143" si="21">SUM(C142*5,C141,C140,C139,C138/2,C137*2)</f>
        <v>46.5</v>
      </c>
      <c r="D143">
        <f t="shared" si="21"/>
        <v>4</v>
      </c>
      <c r="E143">
        <f t="shared" si="21"/>
        <v>91.5</v>
      </c>
      <c r="F143">
        <f t="shared" si="21"/>
        <v>202</v>
      </c>
      <c r="G143">
        <f t="shared" si="21"/>
        <v>74.5</v>
      </c>
      <c r="H143">
        <f t="shared" si="21"/>
        <v>3955</v>
      </c>
    </row>
    <row r="144" spans="1:8" x14ac:dyDescent="0.25">
      <c r="A144" s="16" t="s">
        <v>393</v>
      </c>
      <c r="B144">
        <v>100</v>
      </c>
      <c r="C144">
        <v>1</v>
      </c>
      <c r="D144">
        <v>0</v>
      </c>
      <c r="E144">
        <v>2</v>
      </c>
      <c r="F144">
        <v>20</v>
      </c>
      <c r="G144">
        <v>2</v>
      </c>
      <c r="H144">
        <v>20</v>
      </c>
    </row>
    <row r="145" spans="1:8" x14ac:dyDescent="0.25">
      <c r="A145" s="16" t="s">
        <v>398</v>
      </c>
      <c r="B145">
        <v>135</v>
      </c>
      <c r="C145">
        <v>6</v>
      </c>
      <c r="D145">
        <v>1.3</v>
      </c>
      <c r="E145">
        <v>1.5</v>
      </c>
      <c r="F145">
        <v>18</v>
      </c>
      <c r="G145">
        <v>0</v>
      </c>
      <c r="H145">
        <v>155</v>
      </c>
    </row>
    <row r="146" spans="1:8" x14ac:dyDescent="0.25">
      <c r="A146" s="16" t="s">
        <v>399</v>
      </c>
      <c r="B146">
        <v>300</v>
      </c>
      <c r="C146">
        <v>14</v>
      </c>
      <c r="D146">
        <v>2</v>
      </c>
      <c r="E146">
        <v>4</v>
      </c>
      <c r="F146">
        <v>36</v>
      </c>
      <c r="G146">
        <v>2</v>
      </c>
      <c r="H146">
        <v>260</v>
      </c>
    </row>
    <row r="147" spans="1:8" x14ac:dyDescent="0.25">
      <c r="A147" s="16" t="s">
        <v>400</v>
      </c>
      <c r="B147">
        <v>400</v>
      </c>
      <c r="C147">
        <v>36</v>
      </c>
      <c r="D147">
        <v>4</v>
      </c>
      <c r="E147">
        <v>16</v>
      </c>
      <c r="F147">
        <v>16</v>
      </c>
      <c r="G147">
        <v>8</v>
      </c>
      <c r="H147">
        <v>1840</v>
      </c>
    </row>
    <row r="148" spans="1:8" x14ac:dyDescent="0.25">
      <c r="A148" s="16" t="s">
        <v>401</v>
      </c>
      <c r="B148">
        <f>SUM(B49*2,B39*2,B36*4.5,B35*6,B114*5,B149*15)</f>
        <v>3070</v>
      </c>
      <c r="C148">
        <f t="shared" ref="C148:H148" si="22">SUM(C49*2,C39*2,C36*4.5,C35*6,C114*5,C149*15)</f>
        <v>124</v>
      </c>
      <c r="D148">
        <f t="shared" si="22"/>
        <v>30.5</v>
      </c>
      <c r="E148">
        <f t="shared" si="22"/>
        <v>130.5</v>
      </c>
      <c r="F148">
        <f t="shared" si="22"/>
        <v>364.5</v>
      </c>
      <c r="G148">
        <f t="shared" si="22"/>
        <v>27.5</v>
      </c>
      <c r="H148">
        <f t="shared" si="22"/>
        <v>3990</v>
      </c>
    </row>
    <row r="149" spans="1:8" x14ac:dyDescent="0.25">
      <c r="A149" s="16" t="s">
        <v>402</v>
      </c>
      <c r="B149">
        <v>2</v>
      </c>
      <c r="C149">
        <v>0.1</v>
      </c>
      <c r="D149">
        <v>0.1</v>
      </c>
      <c r="E149">
        <v>0.3</v>
      </c>
      <c r="F149">
        <v>0.2</v>
      </c>
      <c r="G149">
        <v>0.1</v>
      </c>
      <c r="H149">
        <v>1</v>
      </c>
    </row>
    <row r="150" spans="1:8" x14ac:dyDescent="0.25">
      <c r="A150" s="16" t="s">
        <v>403</v>
      </c>
      <c r="B150">
        <f>B148/5</f>
        <v>614</v>
      </c>
      <c r="C150">
        <f t="shared" ref="C150:H150" si="23">C148/5</f>
        <v>24.8</v>
      </c>
      <c r="D150">
        <f t="shared" si="23"/>
        <v>6.1</v>
      </c>
      <c r="E150">
        <f t="shared" si="23"/>
        <v>26.1</v>
      </c>
      <c r="F150">
        <f t="shared" si="23"/>
        <v>72.900000000000006</v>
      </c>
      <c r="G150">
        <f t="shared" si="23"/>
        <v>5.5</v>
      </c>
      <c r="H150">
        <f t="shared" si="23"/>
        <v>798</v>
      </c>
    </row>
    <row r="151" spans="1:8" x14ac:dyDescent="0.25">
      <c r="A151" s="16" t="s">
        <v>404</v>
      </c>
      <c r="B151">
        <v>100</v>
      </c>
      <c r="C151">
        <v>6</v>
      </c>
      <c r="D151">
        <v>4</v>
      </c>
      <c r="E151">
        <v>8</v>
      </c>
      <c r="F151">
        <v>2</v>
      </c>
      <c r="G151">
        <v>0</v>
      </c>
      <c r="H151">
        <v>280</v>
      </c>
    </row>
    <row r="152" spans="1:8" x14ac:dyDescent="0.25">
      <c r="A152" s="16" t="s">
        <v>411</v>
      </c>
      <c r="B152" s="17">
        <v>70</v>
      </c>
      <c r="C152" s="17">
        <v>5</v>
      </c>
      <c r="D152" s="17">
        <v>3.5</v>
      </c>
      <c r="E152" s="17">
        <v>1</v>
      </c>
      <c r="F152" s="17">
        <v>4</v>
      </c>
      <c r="G152" s="17">
        <v>0</v>
      </c>
      <c r="H152" s="17">
        <v>15</v>
      </c>
    </row>
    <row r="153" spans="1:8" x14ac:dyDescent="0.25">
      <c r="A153" s="16" t="s">
        <v>412</v>
      </c>
      <c r="B153">
        <v>120</v>
      </c>
      <c r="C153">
        <v>2</v>
      </c>
      <c r="D153">
        <v>0</v>
      </c>
      <c r="E153">
        <v>18</v>
      </c>
      <c r="F153">
        <v>6</v>
      </c>
      <c r="G153">
        <v>1</v>
      </c>
      <c r="H153">
        <v>360</v>
      </c>
    </row>
    <row r="154" spans="1:8" x14ac:dyDescent="0.25">
      <c r="A154" s="16" t="s">
        <v>414</v>
      </c>
      <c r="B154">
        <v>140</v>
      </c>
      <c r="C154">
        <v>7</v>
      </c>
      <c r="D154">
        <v>1</v>
      </c>
      <c r="E154">
        <v>2</v>
      </c>
      <c r="F154">
        <v>18</v>
      </c>
      <c r="G154">
        <v>2</v>
      </c>
      <c r="H154">
        <v>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2021-03-16T06:12:15Z</dcterms:modified>
</cp:coreProperties>
</file>