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F353568-42AE-4726-A368-A5565AF0ECED}"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Sheet1" sheetId="7" r:id="rId3"/>
    <sheet name="dataDictionary" sheetId="5" r:id="rId4"/>
    <sheet name="vacationRedondo" sheetId="6" r:id="rId5"/>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34" i="1" l="1"/>
  <c r="M234" i="1"/>
  <c r="AI233" i="1"/>
  <c r="AJ233" i="1"/>
  <c r="AK233" i="1"/>
  <c r="AL233" i="1"/>
  <c r="AM233" i="1"/>
  <c r="AN233" i="1"/>
  <c r="AH233" i="1"/>
  <c r="AG233" i="1"/>
  <c r="AF233" i="1"/>
  <c r="AE233" i="1"/>
  <c r="AD233" i="1"/>
  <c r="AC233" i="1"/>
  <c r="AB233" i="1"/>
  <c r="C567" i="4"/>
  <c r="D567" i="4"/>
  <c r="E567" i="4"/>
  <c r="F567" i="4"/>
  <c r="G567" i="4"/>
  <c r="H567" i="4"/>
  <c r="B567" i="4"/>
  <c r="L233" i="1"/>
  <c r="M233" i="1"/>
  <c r="AH232" i="1"/>
  <c r="AG232" i="1"/>
  <c r="AF232" i="1"/>
  <c r="AE232" i="1"/>
  <c r="AD232" i="1"/>
  <c r="AC232" i="1"/>
  <c r="AB232" i="1"/>
  <c r="AN232" i="1" s="1"/>
  <c r="AI230" i="1"/>
  <c r="AJ230" i="1"/>
  <c r="AK230" i="1"/>
  <c r="AL230" i="1"/>
  <c r="AM230" i="1"/>
  <c r="AN230" i="1"/>
  <c r="AI231" i="1"/>
  <c r="AJ231" i="1"/>
  <c r="AK231" i="1"/>
  <c r="AL231" i="1"/>
  <c r="AM231" i="1"/>
  <c r="AN231" i="1"/>
  <c r="AM232" i="1"/>
  <c r="L232" i="1"/>
  <c r="M232" i="1"/>
  <c r="AH231" i="1"/>
  <c r="AG231" i="1"/>
  <c r="AF231" i="1"/>
  <c r="AE231" i="1"/>
  <c r="AD231" i="1"/>
  <c r="AC231" i="1"/>
  <c r="AB231" i="1"/>
  <c r="L231" i="1"/>
  <c r="M231" i="1"/>
  <c r="AH230" i="1"/>
  <c r="AG230" i="1"/>
  <c r="AF230" i="1"/>
  <c r="AE230" i="1"/>
  <c r="AD230" i="1"/>
  <c r="AC230" i="1"/>
  <c r="AB230" i="1"/>
  <c r="L230" i="1"/>
  <c r="M230" i="1"/>
  <c r="AH229" i="1"/>
  <c r="AG229" i="1"/>
  <c r="AF229" i="1"/>
  <c r="AE229" i="1"/>
  <c r="AK229" i="1" s="1"/>
  <c r="AD229" i="1"/>
  <c r="AC229" i="1"/>
  <c r="AI229" i="1" s="1"/>
  <c r="AB229" i="1"/>
  <c r="AJ229" i="1"/>
  <c r="AL229" i="1"/>
  <c r="AM229" i="1"/>
  <c r="AN229" i="1"/>
  <c r="C555" i="4"/>
  <c r="D555" i="4"/>
  <c r="E555" i="4"/>
  <c r="F555" i="4"/>
  <c r="G555" i="4"/>
  <c r="H555" i="4"/>
  <c r="B555" i="4"/>
  <c r="L229" i="1"/>
  <c r="M229" i="1"/>
  <c r="AI228" i="1"/>
  <c r="AJ228" i="1"/>
  <c r="AK228" i="1"/>
  <c r="AL228" i="1"/>
  <c r="AM228" i="1"/>
  <c r="AN228" i="1"/>
  <c r="AH228" i="1"/>
  <c r="AG228" i="1"/>
  <c r="AF228" i="1"/>
  <c r="AE228" i="1"/>
  <c r="AD228" i="1"/>
  <c r="AC228" i="1"/>
  <c r="AB228" i="1"/>
  <c r="L228" i="1"/>
  <c r="M228" i="1"/>
  <c r="AH227" i="1"/>
  <c r="AG227" i="1"/>
  <c r="AF227" i="1"/>
  <c r="AE227" i="1"/>
  <c r="AD227" i="1"/>
  <c r="AC227" i="1"/>
  <c r="AB227" i="1"/>
  <c r="M227" i="1"/>
  <c r="L227" i="1"/>
  <c r="AI226" i="1"/>
  <c r="AJ226" i="1"/>
  <c r="AK226" i="1"/>
  <c r="AL226" i="1"/>
  <c r="AM226" i="1"/>
  <c r="AN226" i="1"/>
  <c r="AH226" i="1"/>
  <c r="AG226" i="1"/>
  <c r="AF226" i="1"/>
  <c r="AE226" i="1"/>
  <c r="AD226" i="1"/>
  <c r="AC226" i="1"/>
  <c r="AB226" i="1"/>
  <c r="L226" i="1"/>
  <c r="M226" i="1"/>
  <c r="AC221" i="1"/>
  <c r="AH225" i="1"/>
  <c r="AG225" i="1"/>
  <c r="AM225" i="1" s="1"/>
  <c r="AF225" i="1"/>
  <c r="AE225" i="1"/>
  <c r="AD225" i="1"/>
  <c r="AC225" i="1"/>
  <c r="AB225" i="1"/>
  <c r="L225" i="1"/>
  <c r="M225" i="1"/>
  <c r="AN225" i="1"/>
  <c r="H551" i="4"/>
  <c r="G551" i="4"/>
  <c r="F551" i="4"/>
  <c r="E551" i="4"/>
  <c r="D551" i="4"/>
  <c r="C551" i="4"/>
  <c r="B551" i="4"/>
  <c r="AI224" i="1"/>
  <c r="AJ224" i="1"/>
  <c r="AK224" i="1"/>
  <c r="AL224" i="1"/>
  <c r="AM224" i="1"/>
  <c r="AN224" i="1"/>
  <c r="AH224" i="1"/>
  <c r="AF224" i="1"/>
  <c r="AG224" i="1"/>
  <c r="AE224" i="1"/>
  <c r="AD224" i="1"/>
  <c r="AC224" i="1"/>
  <c r="AB224" i="1"/>
  <c r="C550" i="4"/>
  <c r="D550" i="4"/>
  <c r="E550" i="4"/>
  <c r="F550" i="4"/>
  <c r="G550" i="4"/>
  <c r="H550" i="4"/>
  <c r="B550" i="4"/>
  <c r="L224" i="1"/>
  <c r="M224" i="1"/>
  <c r="AH223" i="1"/>
  <c r="AG223" i="1"/>
  <c r="AF223" i="1"/>
  <c r="AE223" i="1"/>
  <c r="AD223" i="1"/>
  <c r="AJ223" i="1" s="1"/>
  <c r="AC223" i="1"/>
  <c r="AB223" i="1"/>
  <c r="C545" i="4"/>
  <c r="D545" i="4"/>
  <c r="E545" i="4"/>
  <c r="F545" i="4"/>
  <c r="G545" i="4"/>
  <c r="H545" i="4"/>
  <c r="B545" i="4"/>
  <c r="L223" i="1"/>
  <c r="M223" i="1"/>
  <c r="AI222" i="1"/>
  <c r="AJ222" i="1"/>
  <c r="AK222" i="1"/>
  <c r="AL222" i="1"/>
  <c r="AM222" i="1"/>
  <c r="AN222" i="1"/>
  <c r="AH222" i="1"/>
  <c r="AG222" i="1"/>
  <c r="AF222" i="1"/>
  <c r="AE222" i="1"/>
  <c r="AD222" i="1"/>
  <c r="AC222" i="1"/>
  <c r="AB222" i="1"/>
  <c r="L222" i="1"/>
  <c r="M222" i="1"/>
  <c r="AI221" i="1"/>
  <c r="AJ221" i="1"/>
  <c r="AK221" i="1"/>
  <c r="AL221" i="1"/>
  <c r="AM221" i="1"/>
  <c r="AN221" i="1"/>
  <c r="AH221" i="1"/>
  <c r="AG221" i="1"/>
  <c r="AF221" i="1"/>
  <c r="AE221" i="1"/>
  <c r="AD221" i="1"/>
  <c r="AB221" i="1"/>
  <c r="L221" i="1"/>
  <c r="M221" i="1"/>
  <c r="AI220" i="1"/>
  <c r="AJ220" i="1"/>
  <c r="AK220" i="1"/>
  <c r="AL220" i="1"/>
  <c r="AM220" i="1"/>
  <c r="AN220" i="1"/>
  <c r="AH220" i="1"/>
  <c r="AG220" i="1"/>
  <c r="AF220" i="1"/>
  <c r="AE220" i="1"/>
  <c r="AD220" i="1"/>
  <c r="AC220" i="1"/>
  <c r="AB220" i="1"/>
  <c r="L220" i="1"/>
  <c r="M220" i="1"/>
  <c r="AH219" i="1"/>
  <c r="AF219" i="1"/>
  <c r="AE219" i="1"/>
  <c r="AD219" i="1"/>
  <c r="AC219" i="1"/>
  <c r="AB219" i="1"/>
  <c r="AN219" i="1" s="1"/>
  <c r="AG219" i="1"/>
  <c r="AI218" i="1"/>
  <c r="AJ218" i="1"/>
  <c r="AK218" i="1"/>
  <c r="AL218" i="1"/>
  <c r="AM218" i="1"/>
  <c r="AN218" i="1"/>
  <c r="AH218" i="1"/>
  <c r="AG218" i="1"/>
  <c r="AF218" i="1"/>
  <c r="AE218" i="1"/>
  <c r="AD218" i="1"/>
  <c r="AC218" i="1"/>
  <c r="AB218" i="1"/>
  <c r="M219" i="1" s="1"/>
  <c r="L219" i="1"/>
  <c r="L218" i="1"/>
  <c r="M218" i="1"/>
  <c r="AI217" i="1"/>
  <c r="AJ217" i="1"/>
  <c r="AK217" i="1"/>
  <c r="AL217" i="1"/>
  <c r="AM217" i="1"/>
  <c r="AN217" i="1"/>
  <c r="AH217" i="1"/>
  <c r="AG217" i="1"/>
  <c r="AF217" i="1"/>
  <c r="AE217" i="1"/>
  <c r="AD217" i="1"/>
  <c r="AC217" i="1"/>
  <c r="AB217" i="1"/>
  <c r="C540" i="4"/>
  <c r="D540" i="4"/>
  <c r="E540" i="4"/>
  <c r="F540" i="4"/>
  <c r="G540" i="4"/>
  <c r="H540" i="4"/>
  <c r="B540" i="4"/>
  <c r="L217" i="1"/>
  <c r="M217" i="1"/>
  <c r="AH216" i="1"/>
  <c r="AG216" i="1"/>
  <c r="AF216" i="1"/>
  <c r="AE216" i="1"/>
  <c r="AD216" i="1"/>
  <c r="AC216" i="1"/>
  <c r="AB216" i="1"/>
  <c r="AH215" i="1"/>
  <c r="AG215" i="1"/>
  <c r="AF215" i="1"/>
  <c r="AE215" i="1"/>
  <c r="AD215" i="1"/>
  <c r="AC215" i="1"/>
  <c r="AB215" i="1"/>
  <c r="AI215" i="1" s="1"/>
  <c r="L216" i="1"/>
  <c r="AH214" i="1"/>
  <c r="AG214" i="1"/>
  <c r="AF214" i="1"/>
  <c r="AE214" i="1"/>
  <c r="AD214" i="1"/>
  <c r="AC214" i="1"/>
  <c r="AB214" i="1"/>
  <c r="L215" i="1"/>
  <c r="M215" i="1"/>
  <c r="AN214" i="1"/>
  <c r="L214" i="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K232" i="1" l="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<sst xmlns="http://schemas.openxmlformats.org/spreadsheetml/2006/main" count="5147" uniqueCount="1242">
  <si>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</si>
  <si>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</si>
  <si>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</si>
  <si>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</si>
  <si>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</si>
  <si>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</si>
  <si>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</si>
  <si>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</si>
  <si>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</si>
  <si>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</si>
  <si>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</si>
  <si>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</si>
  <si>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</si>
  <si>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</si>
  <si>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</si>
  <si>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</si>
  <si>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</si>
  <si>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</si>
  <si>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</si>
  <si>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</si>
  <si>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</si>
  <si>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</si>
  <si>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</si>
  <si>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</si>
  <si>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</si>
  <si>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</si>
  <si>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</si>
  <si>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</si>
  <si>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</si>
  <si>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</si>
  <si>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</si>
  <si>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</si>
  <si>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</si>
  <si>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</si>
  <si>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</si>
  <si>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</si>
  <si>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</si>
  <si>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</si>
  <si>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</si>
  <si>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</si>
  <si>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</si>
  <si>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</si>
  <si>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</si>
  <si>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</si>
  <si>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</si>
  <si>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</si>
  <si>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</si>
  <si>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</si>
  <si>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</si>
  <si>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</si>
  <si>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</si>
  <si>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</si>
  <si>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</si>
  <si>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</si>
  <si>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</si>
  <si>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</si>
  <si>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</si>
  <si>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</si>
  <si>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</si>
  <si>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</si>
  <si>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</si>
  <si>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</si>
  <si>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</si>
  <si>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</si>
  <si>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</si>
  <si>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</si>
  <si>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</si>
  <si>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</si>
  <si>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</si>
  <si>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</si>
  <si>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</si>
  <si>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</si>
  <si>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</si>
  <si>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</si>
  <si>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</si>
  <si>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</si>
  <si>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</si>
  <si>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</si>
  <si>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</si>
  <si>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</si>
  <si>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</si>
  <si>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</si>
  <si>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</si>
  <si>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</si>
  <si>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</si>
  <si>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</si>
  <si>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</si>
  <si>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</si>
  <si>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</si>
  <si>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</si>
  <si>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</si>
  <si>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</si>
  <si>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</si>
  <si>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</si>
  <si>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</si>
  <si>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</si>
  <si>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</si>
  <si>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</si>
  <si>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</si>
  <si>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</si>
  <si>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</si>
  <si>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</si>
  <si>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</si>
  <si>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</si>
  <si>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</si>
  <si>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</si>
  <si>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</si>
  <si>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</si>
  <si>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</si>
  <si>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</si>
  <si>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</si>
  <si>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</si>
  <si>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</si>
  <si>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</si>
  <si>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</si>
  <si>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</si>
  <si>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</si>
  <si>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</si>
  <si>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</si>
  <si>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</si>
  <si>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</si>
  <si>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</si>
  <si>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</si>
  <si>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</si>
  <si>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</si>
  <si>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</si>
  <si>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</si>
  <si>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</si>
  <si>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</si>
  <si>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</si>
  <si>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</si>
  <si>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</si>
  <si>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</si>
  <si>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</si>
  <si>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</si>
  <si>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</si>
  <si>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</si>
  <si>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</si>
  <si>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</si>
  <si>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</si>
  <si>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</si>
  <si>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</si>
  <si>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</si>
  <si>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</si>
  <si>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</si>
  <si>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</si>
  <si>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</si>
  <si>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</si>
  <si>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</si>
  <si>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</si>
  <si>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</si>
  <si>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</si>
  <si>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</si>
  <si>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</si>
  <si>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</si>
  <si>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</si>
  <si>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</si>
  <si>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</si>
  <si>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</si>
  <si>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</si>
  <si>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</si>
  <si>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</si>
  <si>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</si>
  <si>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</si>
  <si>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</si>
  <si>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</si>
  <si>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</si>
  <si>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</si>
  <si>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</si>
  <si>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</si>
  <si>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</si>
  <si>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</si>
  <si>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</si>
  <si>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</si>
  <si>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</si>
  <si>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</si>
  <si>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</si>
  <si>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</si>
  <si>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</si>
  <si>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</si>
  <si>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</si>
  <si>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</si>
  <si>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</si>
  <si>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</si>
  <si>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</si>
  <si>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</si>
  <si>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</si>
  <si>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</si>
  <si>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</si>
  <si>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</si>
  <si>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</si>
  <si>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</si>
  <si>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</si>
  <si>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</si>
  <si>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</si>
  <si>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</si>
  <si>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</si>
  <si>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</si>
  <si>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</si>
  <si>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</si>
  <si>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</si>
  <si>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</si>
  <si>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</si>
  <si>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</si>
  <si>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</si>
  <si>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</si>
  <si>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</si>
  <si>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</si>
  <si>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</si>
  <si>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</si>
  <si>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</si>
  <si>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</si>
  <si>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</si>
  <si>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</si>
  <si>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</si>
  <si>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</si>
  <si>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</si>
  <si>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</si>
  <si>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</si>
  <si>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</si>
  <si>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</si>
  <si>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</si>
  <si>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</si>
  <si>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</si>
  <si>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</si>
  <si>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</si>
  <si>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</si>
  <si>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</si>
  <si>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</si>
  <si>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</si>
  <si>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</si>
  <si>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</si>
  <si>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</si>
  <si>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</si>
  <si>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</si>
  <si>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</si>
  <si>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</si>
  <si>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</si>
  <si>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</si>
  <si>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</si>
  <si>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</si>
  <si>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</si>
  <si>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</si>
  <si>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</si>
  <si>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</si>
  <si>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</si>
  <si>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</si>
  <si>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</si>
  <si>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</si>
  <si>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</si>
  <si>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</si>
  <si>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</si>
  <si>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</si>
  <si>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</si>
  <si>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</si>
  <si>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</si>
  <si>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</si>
  <si>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</si>
  <si>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</si>
  <si>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</si>
  <si>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</si>
  <si>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</si>
  <si>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</si>
  <si>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</si>
  <si>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</si>
  <si>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</si>
  <si>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</si>
  <si>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</si>
  <si>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</si>
  <si>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</si>
  <si>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</si>
  <si>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</si>
  <si>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</si>
  <si>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</si>
  <si>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</si>
  <si>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</si>
  <si>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</si>
  <si>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</si>
  <si>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</si>
  <si>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</si>
  <si>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</si>
  <si>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</si>
  <si>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</si>
  <si>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</si>
  <si>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</si>
  <si>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</si>
  <si>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</si>
  <si>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</si>
  <si>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</si>
  <si>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</si>
  <si>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</si>
  <si>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</si>
  <si>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</si>
  <si>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</si>
  <si>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</si>
  <si>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</si>
  <si>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</si>
  <si>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</si>
  <si>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</si>
  <si>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</si>
  <si>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</si>
  <si>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</si>
  <si>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</si>
  <si>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</si>
  <si>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</si>
  <si>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</si>
  <si>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</si>
  <si>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</si>
  <si>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</si>
  <si>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</si>
  <si>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</si>
  <si>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</si>
  <si>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</si>
  <si>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</si>
  <si>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</si>
  <si>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</si>
  <si>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</si>
  <si>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</si>
  <si>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</si>
  <si>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</si>
  <si>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</si>
  <si>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</si>
  <si>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</si>
  <si>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</si>
  <si>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</si>
  <si>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</si>
  <si>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</si>
  <si>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</si>
  <si>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</si>
  <si>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</si>
  <si>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</si>
  <si>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</si>
  <si>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</si>
  <si>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</si>
  <si>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</si>
  <si>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</si>
  <si>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</si>
  <si>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</si>
  <si>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</si>
  <si>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</si>
  <si>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</si>
  <si>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</si>
  <si>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</si>
  <si>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</si>
  <si>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</si>
  <si>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</si>
  <si>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</si>
  <si>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</si>
  <si>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</si>
  <si>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</si>
  <si>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</si>
  <si>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</si>
  <si>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</si>
  <si>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</si>
  <si>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</si>
  <si>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</si>
  <si>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</si>
  <si>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</si>
  <si>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</si>
  <si>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</si>
  <si>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</si>
  <si>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</si>
  <si>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</si>
  <si>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</si>
  <si>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</si>
  <si>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</si>
  <si>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</si>
  <si>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</si>
  <si>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</si>
  <si>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</si>
  <si>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</si>
  <si>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</si>
  <si>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</si>
  <si>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</si>
  <si>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</si>
  <si>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</si>
  <si>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</si>
  <si>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</si>
  <si>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</si>
  <si>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</si>
  <si>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</si>
  <si>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</si>
  <si>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</si>
  <si>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</si>
  <si>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</si>
  <si>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</si>
  <si>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</si>
  <si>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</si>
  <si>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</si>
  <si>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</si>
  <si>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</si>
  <si>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</si>
  <si>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</si>
  <si>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</si>
  <si>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</si>
  <si>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</si>
  <si>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</si>
  <si>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</si>
  <si>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</si>
  <si>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</si>
  <si>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</si>
  <si>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</si>
  <si>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</si>
  <si>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</si>
  <si>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</si>
  <si>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</si>
  <si>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</si>
  <si>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</si>
  <si>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</si>
  <si>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</si>
  <si>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</si>
  <si>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</si>
  <si>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</si>
  <si>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</si>
  <si>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</si>
  <si>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</si>
  <si>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</si>
  <si>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</si>
  <si>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</si>
  <si>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</si>
  <si>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</si>
  <si>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</si>
  <si>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</si>
  <si>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</si>
  <si>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</si>
  <si>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</si>
  <si>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</si>
  <si>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</si>
  <si>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</si>
  <si>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</si>
  <si>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</si>
  <si>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</si>
  <si>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</si>
  <si>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</si>
  <si>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</si>
  <si>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</si>
  <si>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</si>
  <si>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</si>
  <si>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</si>
  <si>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</si>
  <si>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</si>
  <si>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</si>
  <si>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</si>
  <si>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</si>
  <si>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</si>
  <si>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</si>
  <si>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</si>
  <si>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</si>
  <si>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</si>
  <si>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</si>
  <si>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</si>
  <si>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</si>
  <si>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</si>
  <si>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</si>
  <si>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</si>
  <si>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</si>
  <si>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</si>
  <si>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</si>
  <si>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</si>
  <si>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</si>
  <si>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</si>
  <si>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</si>
  <si>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</si>
  <si>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</si>
  <si>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</si>
  <si>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</si>
  <si>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</si>
  <si>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</si>
  <si>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</si>
  <si>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</si>
  <si>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</si>
  <si>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</si>
  <si>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</si>
  <si>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</si>
  <si>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</si>
  <si>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</si>
  <si>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</si>
  <si>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</si>
  <si>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</si>
  <si>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</si>
  <si>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</si>
  <si>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</si>
  <si>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</si>
  <si>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</si>
  <si>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</si>
  <si>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</si>
  <si>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</si>
  <si>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</si>
  <si>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</si>
  <si>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</si>
  <si>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</si>
  <si>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</si>
  <si>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</si>
  <si>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</si>
  <si>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</si>
  <si>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</si>
  <si>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</si>
  <si>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</si>
  <si>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</si>
  <si>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</si>
  <si>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</si>
  <si>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</si>
  <si>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</si>
  <si>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</si>
  <si>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</si>
  <si>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</si>
  <si>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</si>
  <si>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</si>
  <si>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</si>
  <si>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</si>
  <si>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</si>
  <si>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</si>
  <si>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</si>
  <si>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</si>
  <si>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</si>
  <si>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</si>
  <si>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</si>
  <si>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</si>
  <si>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</si>
  <si>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</si>
  <si>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</si>
  <si>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</si>
  <si>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</si>
  <si>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</si>
  <si>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</si>
  <si>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</si>
  <si>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</si>
  <si>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</si>
  <si>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</si>
  <si>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</si>
  <si>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</si>
  <si>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</si>
  <si>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</si>
  <si>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</si>
  <si>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</si>
  <si>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</si>
  <si>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</si>
  <si>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</si>
  <si>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</si>
  <si>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</si>
  <si>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</si>
  <si>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</si>
  <si>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</si>
  <si>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</si>
  <si>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</si>
  <si>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</si>
  <si>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</si>
  <si>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</si>
  <si>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</si>
  <si>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</si>
  <si>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</si>
  <si>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</si>
  <si>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</si>
  <si>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</si>
  <si>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</si>
  <si>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</si>
  <si>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</si>
  <si>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</si>
  <si>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</si>
  <si>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</si>
  <si>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</si>
  <si>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</si>
  <si>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</si>
  <si>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</si>
  <si>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</si>
  <si>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</si>
  <si>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</si>
  <si>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</si>
  <si>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</si>
  <si>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</si>
  <si>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</si>
  <si>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</si>
  <si>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</si>
  <si>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</si>
  <si>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</si>
  <si>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</si>
  <si>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</si>
  <si>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</si>
  <si>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</si>
  <si>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</si>
  <si>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</si>
  <si>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</si>
  <si>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</si>
  <si>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</si>
  <si>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</si>
  <si>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</si>
  <si>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</si>
  <si>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</si>
  <si>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</si>
  <si>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</si>
  <si>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</si>
  <si>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</si>
  <si>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</si>
  <si>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</si>
  <si>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</si>
  <si>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</si>
  <si>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</si>
  <si>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</si>
  <si>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</si>
  <si>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</si>
  <si>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</si>
  <si>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</si>
  <si>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</si>
  <si>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</si>
  <si>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</si>
  <si>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</si>
  <si>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</si>
  <si>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</si>
  <si>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</si>
  <si>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</si>
  <si>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</si>
  <si>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</si>
  <si>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</si>
  <si>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</si>
  <si>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</si>
  <si>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</si>
  <si>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</si>
  <si>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</si>
  <si>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</si>
  <si>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</si>
  <si>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</si>
  <si>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</si>
  <si>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</si>
  <si>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</si>
  <si>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</si>
  <si>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</si>
  <si>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</si>
  <si>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</si>
  <si>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</si>
  <si>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</si>
  <si>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</si>
  <si>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</si>
  <si>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</si>
  <si>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</si>
  <si>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</si>
  <si>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</si>
  <si>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</si>
  <si>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</si>
  <si>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</si>
  <si>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</si>
  <si>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</si>
  <si>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</si>
  <si>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</si>
  <si>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</si>
  <si>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</si>
  <si>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</si>
  <si>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</si>
  <si>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</si>
  <si>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</si>
  <si>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</si>
  <si>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</si>
  <si>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</si>
  <si>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</si>
  <si>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</si>
  <si>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</si>
  <si>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</si>
  <si>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</si>
  <si>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</si>
  <si>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</si>
  <si>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</si>
  <si>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</si>
  <si>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</si>
  <si>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</si>
  <si>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</si>
  <si>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</si>
  <si>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</si>
  <si>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</si>
  <si>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</si>
  <si>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</si>
  <si>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</si>
  <si>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</si>
  <si>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</si>
  <si>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</si>
  <si>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</si>
  <si>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</si>
  <si>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</si>
  <si>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</si>
  <si>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</si>
  <si>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</si>
  <si>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</si>
  <si>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</si>
  <si>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</si>
  <si>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</si>
  <si>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</si>
  <si>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</si>
  <si>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</si>
  <si>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</si>
  <si>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</si>
  <si>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</si>
  <si>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</si>
  <si>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</si>
  <si>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</si>
  <si>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</si>
  <si>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</si>
  <si>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</si>
  <si>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</si>
  <si>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</si>
  <si>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</si>
  <si>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</si>
  <si>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</si>
  <si>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</si>
  <si>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</si>
  <si>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</si>
  <si>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</si>
  <si>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</si>
  <si>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</si>
  <si>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</si>
  <si>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</si>
  <si>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</si>
  <si>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</si>
  <si>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</si>
  <si>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</si>
  <si>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</si>
  <si>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</si>
  <si>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</si>
  <si>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</si>
  <si>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</si>
  <si>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</si>
  <si>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</si>
  <si>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</si>
  <si>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</si>
  <si>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</si>
  <si>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</si>
  <si>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</si>
  <si>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</si>
  <si>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</si>
  <si>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</si>
  <si>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</si>
  <si>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</si>
  <si>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</si>
  <si>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</si>
  <si>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</si>
  <si>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</si>
  <si>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</si>
  <si>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</si>
  <si>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</si>
  <si>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</si>
  <si>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</si>
  <si>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</si>
  <si>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</si>
  <si>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</si>
  <si>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</si>
  <si>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</si>
  <si>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</si>
  <si>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</si>
  <si>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</si>
  <si>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</si>
  <si>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</si>
  <si>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</si>
  <si>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</si>
  <si>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</si>
  <si>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</si>
  <si>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</si>
  <si>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</si>
  <si>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</si>
  <si>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</si>
  <si>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</si>
  <si>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</si>
  <si>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</si>
  <si>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</si>
  <si>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</si>
  <si>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</si>
  <si>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</si>
  <si>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</si>
  <si>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</si>
  <si>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</si>
  <si>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</si>
  <si>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</si>
  <si>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</si>
  <si>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</si>
  <si>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</si>
  <si>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</si>
  <si>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</si>
  <si>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</si>
  <si>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</si>
  <si>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</si>
  <si>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</si>
  <si>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</si>
  <si>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</si>
  <si>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</si>
  <si>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</si>
  <si>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</si>
  <si>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</si>
  <si>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</si>
  <si>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</si>
  <si>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</si>
  <si>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</si>
  <si>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</si>
  <si>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</si>
  <si>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</si>
  <si>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</si>
  <si>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</si>
  <si>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</si>
  <si>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</si>
  <si>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</si>
  <si>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</si>
  <si>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</si>
  <si>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</si>
  <si>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</si>
  <si>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</si>
  <si>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</si>
  <si>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</si>
  <si>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</si>
  <si>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</si>
  <si>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</si>
  <si>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</si>
  <si>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</si>
  <si>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</si>
  <si>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</si>
  <si>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</si>
  <si>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</si>
  <si>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</si>
  <si>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</si>
  <si>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</si>
  <si>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</si>
  <si>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</si>
  <si>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</si>
  <si>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</si>
  <si>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</si>
  <si>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</si>
  <si>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</si>
  <si>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</si>
  <si>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</si>
  <si>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</si>
  <si>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</si>
  <si>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</si>
  <si>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</si>
  <si>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</si>
  <si>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</si>
  <si>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</si>
  <si>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</si>
  <si>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</si>
  <si>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</si>
  <si>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</si>
  <si>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</si>
  <si>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</si>
  <si>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</si>
  <si>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</si>
  <si>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</si>
  <si>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</si>
  <si>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</si>
  <si>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</si>
  <si>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</si>
  <si>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</si>
  <si>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</si>
  <si>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</si>
  <si>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</si>
  <si>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</si>
  <si>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</si>
  <si>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</si>
  <si>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</si>
  <si>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</si>
  <si>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</si>
  <si>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</si>
  <si>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</si>
  <si>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</si>
  <si>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</si>
  <si>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</si>
  <si>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</si>
  <si>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</si>
  <si>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</si>
  <si>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</si>
  <si>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</si>
  <si>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</si>
  <si>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</si>
  <si>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</si>
  <si>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</si>
  <si>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</si>
  <si>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</si>
  <si>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</si>
  <si>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</si>
  <si>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</si>
  <si>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</si>
  <si>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</si>
  <si>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</si>
  <si>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</si>
  <si>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</si>
  <si>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</si>
  <si>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</si>
  <si>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</si>
  <si>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</si>
  <si>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</si>
  <si>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</si>
  <si>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</si>
  <si>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</si>
  <si>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</si>
  <si>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</si>
  <si>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</si>
  <si>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</si>
  <si>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</si>
  <si>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</si>
  <si>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</si>
  <si>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</si>
  <si>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</si>
  <si>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</si>
  <si>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</si>
  <si>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</si>
  <si>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</si>
  <si>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</si>
  <si>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</si>
  <si>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</si>
  <si>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</si>
  <si>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</si>
  <si>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</si>
  <si>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</si>
  <si>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</si>
  <si>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</si>
  <si>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</si>
  <si>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</si>
  <si>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</si>
  <si>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</si>
  <si>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</si>
  <si>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</si>
  <si>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</si>
  <si>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</si>
  <si>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</si>
  <si>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</si>
  <si>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</si>
  <si>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</si>
  <si>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</si>
  <si>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</si>
  <si>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</si>
  <si>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</si>
  <si>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</si>
  <si>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</si>
  <si>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</si>
  <si>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</si>
  <si>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</si>
  <si>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</si>
  <si>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</si>
  <si>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</si>
  <si>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</si>
  <si>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</si>
  <si>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</si>
  <si>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</si>
  <si>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</si>
  <si>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</si>
  <si>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</si>
  <si>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</si>
  <si>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</si>
  <si>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</si>
  <si>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</si>
  <si>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</si>
  <si>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</si>
  <si>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</si>
  <si>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</si>
  <si>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</si>
  <si>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</si>
  <si>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</si>
  <si>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</si>
  <si>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</si>
  <si>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</si>
  <si>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</si>
  <si>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</si>
  <si>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</si>
  <si>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</si>
  <si>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</si>
  <si>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</si>
  <si>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</si>
  <si>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</si>
  <si>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</si>
  <si>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</si>
  <si>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</si>
  <si>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</si>
  <si>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</si>
  <si>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</si>
  <si>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</si>
  <si>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</si>
  <si>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</si>
  <si>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</si>
  <si>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</si>
  <si>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</si>
  <si>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</si>
  <si>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</si>
  <si>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</si>
  <si>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</si>
  <si>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</si>
  <si>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</si>
  <si>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</si>
  <si>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</si>
  <si>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</si>
  <si>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</si>
  <si>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</si>
  <si>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</si>
  <si>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</si>
  <si>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</si>
  <si>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</si>
  <si>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</si>
  <si>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</si>
  <si>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</si>
  <si>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</si>
  <si>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</si>
  <si>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</si>
  <si>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</si>
  <si>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</si>
  <si>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</si>
  <si>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</si>
  <si>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</si>
  <si>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</si>
  <si>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</si>
  <si>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</si>
  <si>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</si>
  <si>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</si>
  <si>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</si>
  <si>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</si>
  <si>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</si>
  <si>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</si>
  <si>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</si>
  <si>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</si>
  <si>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</si>
  <si>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</si>
  <si>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</si>
  <si>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</si>
  <si>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</si>
  <si>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</si>
  <si>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</si>
  <si>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</si>
  <si>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</si>
  <si>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</si>
  <si>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</si>
  <si>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</si>
  <si>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</si>
  <si>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</si>
  <si>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</si>
  <si>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</si>
  <si>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</si>
  <si>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</si>
  <si>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</si>
  <si>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</si>
  <si>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</si>
  <si>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</si>
  <si>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</si>
  <si>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</si>
  <si>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</si>
  <si>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</si>
  <si>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</si>
  <si>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</si>
  <si>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</si>
  <si>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</si>
  <si>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</si>
  <si>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</si>
  <si>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</si>
  <si>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</si>
  <si>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</si>
  <si>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</si>
  <si>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</si>
  <si>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</si>
  <si>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</si>
  <si>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</si>
  <si>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</si>
  <si>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</si>
  <si>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</si>
  <si>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</si>
  <si>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</si>
  <si>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</si>
  <si>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</si>
  <si>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</si>
  <si>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</si>
  <si>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</si>
  <si>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</si>
  <si>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</si>
  <si>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</si>
  <si>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</si>
  <si>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</si>
  <si>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</si>
  <si>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</si>
  <si>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</si>
  <si>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</si>
  <si>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</si>
  <si>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</si>
  <si>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</si>
  <si>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</si>
  <si>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</si>
  <si>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</si>
  <si>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</si>
  <si>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</si>
  <si>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</si>
  <si>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</si>
  <si>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</si>
  <si>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</si>
  <si>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</si>
  <si>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</si>
  <si>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</si>
  <si>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</si>
  <si>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</si>
  <si>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</si>
  <si>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</si>
  <si>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</si>
  <si>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</si>
  <si>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</si>
  <si>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</si>
  <si>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</si>
  <si>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</si>
  <si>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</si>
  <si>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</si>
  <si>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</si>
  <si>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</si>
  <si>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</si>
  <si>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</si>
  <si>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</si>
  <si>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</si>
  <si>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</si>
  <si>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</si>
  <si>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</si>
  <si>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</si>
  <si>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</si>
  <si>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</si>
  <si>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</si>
  <si>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</si>
  <si>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</si>
  <si>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</si>
  <si>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</si>
  <si>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</si>
  <si>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</si>
  <si>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</si>
  <si>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</si>
  <si>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</si>
  <si>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</si>
  <si>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</si>
  <si>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</si>
  <si>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</si>
  <si>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</si>
  <si>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</si>
  <si>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</si>
  <si>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</si>
  <si>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</si>
  <si>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</si>
  <si>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</si>
  <si>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</si>
  <si>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</si>
  <si>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</si>
  <si>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</si>
  <si>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</si>
  <si>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</si>
  <si>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</si>
  <si>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</si>
  <si>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</si>
  <si>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</si>
  <si>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</si>
  <si>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</si>
  <si>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</si>
  <si>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</si>
  <si>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</si>
  <si>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</si>
  <si>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</si>
  <si>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</si>
  <si>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</si>
  <si>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</si>
  <si>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</si>
  <si>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</si>
  <si>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</si>
  <si>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</si>
  <si>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</si>
  <si>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</si>
  <si>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</si>
  <si>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</si>
  <si>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</si>
  <si>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</si>
  <si>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</si>
  <si>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</si>
  <si>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</si>
  <si>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</si>
  <si>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</si>
  <si>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</si>
  <si>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</si>
  <si>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</si>
  <si>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</si>
  <si>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</si>
  <si>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</si>
  <si>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</si>
  <si>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</si>
  <si>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</si>
  <si>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</si>
  <si>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</si>
  <si>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</si>
  <si>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</si>
  <si>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</si>
  <si>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</si>
  <si>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</si>
  <si>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</si>
  <si>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</si>
  <si>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</si>
  <si>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</si>
  <si>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</si>
  <si>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</si>
  <si>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</si>
  <si>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</si>
  <si>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</si>
  <si>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X</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</si>
  <si>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</si>
  <si>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</si>
  <si>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</si>
  <si>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</si>
  <si>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</si>
  <si>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</si>
  <si>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</si>
  <si>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</si>
  <si>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</si>
  <si>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</si>
  <si>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</si>
  <si>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</si>
  <si>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</si>
  <si>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</si>
  <si>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</si>
  <si>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</si>
  <si>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</si>
  <si>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</si>
  <si>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</si>
  <si>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</si>
  <si>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</si>
  <si>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</si>
  <si>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</si>
  <si>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</si>
  <si>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</si>
  <si>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</si>
  <si>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</si>
  <si>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</si>
  <si>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</si>
  <si>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</si>
  <si>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</si>
  <si>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</si>
  <si>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</si>
  <si>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</si>
  <si>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</si>
  <si>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</si>
  <si>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</si>
  <si>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</si>
  <si>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</si>
  <si>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</si>
  <si>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</si>
  <si>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</si>
  <si>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</si>
  <si>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</si>
  <si>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</si>
  <si>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</si>
  <si>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</si>
  <si>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</si>
  <si>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</si>
  <si>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</si>
  <si>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=110+300+320+150+472.5+241.5+130
=3+16+20+8+18+21.75+7
=0+2+3+1+4.5+3+1
=2+4+4+2+11.25+3+2
=19+36+30+18+69.75+12.75+17
=1+2+2+1+2.25+13.5+1
=125+420+500+190+720+10.5+450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</si>
  <si>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t>
  </si>
  <si>
    <t>snack sz potato chips baked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</si>
</sst>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67"/>
  <sheetViews>
    <sheetView workbookViewId="0">
      <pane ySplit="1" topLeftCell="A555" activePane="bottomLeft" state="frozen"/>
      <selection pane="bottomLeft" activeCell="B563" sqref="B563:H56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1191</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1192</v>
      </c>
      <c r="B546">
        <v>410</v>
      </c>
      <c r="C546">
        <v>15</v>
      </c>
      <c r="D546">
        <v>9</v>
      </c>
      <c r="E546">
        <v>10</v>
      </c>
      <c r="F546">
        <v>55</v>
      </c>
      <c r="G546">
        <v>0</v>
      </c>
      <c r="H546">
        <v>650</v>
      </c>
    </row>
    <row r="547" spans="1:8" x14ac:dyDescent="0.3">
      <c r="A547" s="16" t="s">
        <v>1193</v>
      </c>
      <c r="B547">
        <v>100</v>
      </c>
      <c r="C547">
        <v>9</v>
      </c>
      <c r="D547">
        <v>6</v>
      </c>
      <c r="E547">
        <v>2</v>
      </c>
      <c r="F547">
        <v>2</v>
      </c>
      <c r="G547">
        <v>0</v>
      </c>
      <c r="H547">
        <v>150</v>
      </c>
    </row>
    <row r="548" spans="1:8" x14ac:dyDescent="0.3">
      <c r="A548" s="16" t="s">
        <v>1194</v>
      </c>
      <c r="B548">
        <v>70</v>
      </c>
      <c r="C548">
        <v>3.5</v>
      </c>
      <c r="D548">
        <v>0</v>
      </c>
      <c r="E548">
        <v>1</v>
      </c>
      <c r="F548">
        <v>9</v>
      </c>
      <c r="G548">
        <v>1</v>
      </c>
      <c r="H548">
        <v>110</v>
      </c>
    </row>
    <row r="549" spans="1:8" x14ac:dyDescent="0.3">
      <c r="A549" s="16" t="s">
        <v>1199</v>
      </c>
      <c r="B549">
        <v>1040</v>
      </c>
      <c r="C549">
        <v>32</v>
      </c>
      <c r="D549">
        <v>12</v>
      </c>
      <c r="E549">
        <v>44</v>
      </c>
      <c r="F549">
        <v>144</v>
      </c>
      <c r="G549">
        <v>16</v>
      </c>
      <c r="H549">
        <v>1360</v>
      </c>
    </row>
    <row r="550" spans="1:8" x14ac:dyDescent="0.3">
      <c r="A550" s="16" t="s">
        <v>1200</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1203</v>
      </c>
      <c r="B551">
        <f>4*350</f>
        <v>1400</v>
      </c>
      <c r="C551">
        <f>4*15</f>
        <v>60</v>
      </c>
      <c r="D551">
        <f>4*8</f>
        <v>32</v>
      </c>
      <c r="E551">
        <f>4*17</f>
        <v>68</v>
      </c>
      <c r="F551">
        <f>4*37</f>
        <v>148</v>
      </c>
      <c r="G551">
        <f>4*3</f>
        <v>12</v>
      </c>
      <c r="H551">
        <f>4*780</f>
        <v>3120</v>
      </c>
    </row>
    <row r="552" spans="1:8" x14ac:dyDescent="0.3">
      <c r="A552" s="16" t="s">
        <v>1208</v>
      </c>
      <c r="B552">
        <v>150</v>
      </c>
      <c r="C552">
        <v>11</v>
      </c>
      <c r="D552">
        <v>4.5</v>
      </c>
      <c r="E552">
        <v>2</v>
      </c>
      <c r="F552">
        <v>14</v>
      </c>
      <c r="G552">
        <v>1</v>
      </c>
      <c r="H552">
        <v>220</v>
      </c>
    </row>
    <row r="553" spans="1:8" x14ac:dyDescent="0.3">
      <c r="A553" s="16" t="s">
        <v>1209</v>
      </c>
      <c r="B553">
        <v>100</v>
      </c>
      <c r="C553">
        <v>1</v>
      </c>
      <c r="D553">
        <v>0</v>
      </c>
      <c r="E553">
        <v>16</v>
      </c>
      <c r="F553">
        <v>6</v>
      </c>
      <c r="G553">
        <v>4</v>
      </c>
      <c r="H553">
        <v>320</v>
      </c>
    </row>
    <row r="554" spans="1:8" x14ac:dyDescent="0.3">
      <c r="A554" s="16" t="s">
        <v>1210</v>
      </c>
      <c r="B554">
        <v>160</v>
      </c>
      <c r="C554">
        <v>9</v>
      </c>
      <c r="D554">
        <v>2</v>
      </c>
      <c r="E554">
        <v>2</v>
      </c>
      <c r="F554">
        <v>15</v>
      </c>
      <c r="G554">
        <v>1</v>
      </c>
      <c r="H554">
        <v>180</v>
      </c>
    </row>
    <row r="555" spans="1:8" x14ac:dyDescent="0.3">
      <c r="A555" s="16" t="s">
        <v>1217</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1218</v>
      </c>
      <c r="B556">
        <v>130</v>
      </c>
      <c r="C556">
        <v>7</v>
      </c>
      <c r="D556">
        <v>1</v>
      </c>
      <c r="E556">
        <v>2</v>
      </c>
      <c r="F556">
        <v>17</v>
      </c>
      <c r="G556">
        <v>1</v>
      </c>
      <c r="H556">
        <v>450</v>
      </c>
    </row>
    <row r="557" spans="1:8" x14ac:dyDescent="0.3">
      <c r="A557" s="16" t="s">
        <v>1219</v>
      </c>
      <c r="B557">
        <v>80</v>
      </c>
      <c r="C557">
        <v>0</v>
      </c>
      <c r="D557">
        <v>0</v>
      </c>
      <c r="E557">
        <v>0</v>
      </c>
      <c r="F557">
        <v>19</v>
      </c>
      <c r="G557">
        <v>0</v>
      </c>
      <c r="H557">
        <v>30</v>
      </c>
    </row>
    <row r="558" spans="1:8" x14ac:dyDescent="0.3">
      <c r="A558" s="16" t="s">
        <v>1220</v>
      </c>
      <c r="B558">
        <v>120</v>
      </c>
      <c r="C558">
        <v>4</v>
      </c>
      <c r="D558">
        <v>0.5</v>
      </c>
      <c r="E558">
        <v>2</v>
      </c>
      <c r="F558">
        <v>18</v>
      </c>
      <c r="G558">
        <v>1</v>
      </c>
      <c r="H558">
        <v>210</v>
      </c>
    </row>
    <row r="559" spans="1:8" x14ac:dyDescent="0.3">
      <c r="A559" s="16" t="s">
        <v>1221</v>
      </c>
      <c r="B559">
        <v>80</v>
      </c>
      <c r="C559">
        <v>5</v>
      </c>
      <c r="D559">
        <v>1</v>
      </c>
      <c r="E559">
        <v>2</v>
      </c>
      <c r="F559">
        <v>7</v>
      </c>
      <c r="G559">
        <v>1</v>
      </c>
      <c r="H559">
        <v>120</v>
      </c>
    </row>
    <row r="560" spans="1:8" x14ac:dyDescent="0.3">
      <c r="A560" s="16" t="s">
        <v>1223</v>
      </c>
      <c r="B560" s="17">
        <v>140</v>
      </c>
      <c r="C560" s="17">
        <v>9</v>
      </c>
      <c r="D560" s="17">
        <v>1.5</v>
      </c>
      <c r="E560" s="17">
        <v>2</v>
      </c>
      <c r="F560" s="17">
        <v>14</v>
      </c>
      <c r="G560" s="17">
        <v>1</v>
      </c>
      <c r="H560" s="17">
        <v>230</v>
      </c>
    </row>
    <row r="561" spans="1:8" x14ac:dyDescent="0.3">
      <c r="A561" s="16" t="s">
        <v>1224</v>
      </c>
      <c r="B561">
        <v>150</v>
      </c>
      <c r="C561">
        <v>8</v>
      </c>
      <c r="D561">
        <v>1</v>
      </c>
      <c r="E561">
        <v>2</v>
      </c>
      <c r="F561">
        <v>18</v>
      </c>
      <c r="G561">
        <v>1</v>
      </c>
      <c r="H561">
        <v>190</v>
      </c>
    </row>
    <row r="562" spans="1:8" x14ac:dyDescent="0.3">
      <c r="A562" s="16" t="s">
        <v>1225</v>
      </c>
      <c r="B562">
        <v>150</v>
      </c>
      <c r="C562">
        <v>8</v>
      </c>
      <c r="D562">
        <v>1</v>
      </c>
      <c r="E562">
        <v>2</v>
      </c>
      <c r="F562">
        <v>18</v>
      </c>
      <c r="G562">
        <v>1</v>
      </c>
      <c r="H562">
        <v>210</v>
      </c>
    </row>
    <row r="563" spans="1:8" x14ac:dyDescent="0.3">
      <c r="A563" s="16" t="s">
        <v>1230</v>
      </c>
      <c r="B563">
        <v>110</v>
      </c>
      <c r="C563">
        <v>3</v>
      </c>
      <c r="D563">
        <v>0</v>
      </c>
      <c r="E563">
        <v>2</v>
      </c>
      <c r="F563">
        <v>19</v>
      </c>
      <c r="G563">
        <v>1</v>
      </c>
      <c r="H563">
        <v>125</v>
      </c>
    </row>
    <row r="564" spans="1:8" x14ac:dyDescent="0.3">
      <c r="A564" s="16" t="s">
        <v>1231</v>
      </c>
      <c r="B564">
        <v>110</v>
      </c>
      <c r="C564">
        <v>3</v>
      </c>
      <c r="D564">
        <v>0</v>
      </c>
      <c r="E564">
        <v>2</v>
      </c>
      <c r="F564">
        <v>19</v>
      </c>
      <c r="G564">
        <v>1</v>
      </c>
      <c r="H564">
        <v>220</v>
      </c>
    </row>
    <row r="565" spans="1:8" x14ac:dyDescent="0.3">
      <c r="A565" s="16" t="s">
        <v>1232</v>
      </c>
      <c r="B565">
        <v>160</v>
      </c>
      <c r="C565">
        <v>10</v>
      </c>
      <c r="D565">
        <v>1.5</v>
      </c>
      <c r="E565">
        <v>2</v>
      </c>
      <c r="F565">
        <v>15</v>
      </c>
      <c r="G565">
        <v>1</v>
      </c>
      <c r="H565">
        <v>250</v>
      </c>
    </row>
    <row r="566" spans="1:8" x14ac:dyDescent="0.3">
      <c r="A566" s="16" t="s">
        <v>1236</v>
      </c>
      <c r="B566">
        <v>150</v>
      </c>
      <c r="C566">
        <v>1.5</v>
      </c>
      <c r="D566">
        <v>0.5</v>
      </c>
      <c r="E566">
        <v>5</v>
      </c>
      <c r="F566">
        <v>30</v>
      </c>
      <c r="G566">
        <v>1</v>
      </c>
      <c r="H566">
        <v>200</v>
      </c>
    </row>
    <row r="567" spans="1:8" x14ac:dyDescent="0.3">
      <c r="B567">
        <f>B562*2</f>
        <v>300</v>
      </c>
      <c r="C567">
        <f t="shared" ref="C567:H567" si="126">C562*2</f>
        <v>16</v>
      </c>
      <c r="D567">
        <f t="shared" si="126"/>
        <v>2</v>
      </c>
      <c r="E567">
        <f t="shared" si="126"/>
        <v>4</v>
      </c>
      <c r="F567">
        <f t="shared" si="126"/>
        <v>36</v>
      </c>
      <c r="G567">
        <f t="shared" si="126"/>
        <v>2</v>
      </c>
      <c r="H567">
        <f t="shared" si="126"/>
        <v>420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37"/>
  <sheetViews>
    <sheetView tabSelected="1" topLeftCell="V1" zoomScale="85" zoomScaleNormal="85" workbookViewId="0">
      <pane ySplit="1" topLeftCell="A227" activePane="bottomLeft" state="frozen"/>
      <selection activeCell="O1" sqref="O1"/>
      <selection pane="bottomLeft" activeCell="AA235" sqref="AA235"/>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10">
        <v>0</v>
      </c>
      <c r="AS214" s="7">
        <v>0</v>
      </c>
      <c r="AT214" s="7">
        <v>0</v>
      </c>
      <c r="AU214" s="7">
        <v>0</v>
      </c>
      <c r="AV214" s="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3">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33" si="400">$AC215/$AB215</f>
        <v>4.5635805911879532E-2</v>
      </c>
      <c r="AJ215" s="6">
        <f t="shared" ref="AJ215:AJ233" si="401">$AD215/$AB215</f>
        <v>1.1503067484662576E-2</v>
      </c>
      <c r="AK215" s="6">
        <f t="shared" ref="AK215:AK233" si="402">$AE215/$AB215</f>
        <v>3.1999442275515898E-2</v>
      </c>
      <c r="AL215" s="6">
        <f t="shared" ref="AL215:AL233" si="403">$AF215/$AB215</f>
        <v>0.12529280535415505</v>
      </c>
      <c r="AM215" s="6">
        <f t="shared" ref="AM215:AM233" si="404">$AG215/$AB215</f>
        <v>1.5184049079754602E-2</v>
      </c>
      <c r="AN215" s="6">
        <f t="shared" ref="AN215:AN233" si="405">$AH215/$AB215</f>
        <v>1.6907417735638595</v>
      </c>
      <c r="AO215" s="7">
        <v>5</v>
      </c>
      <c r="AP215" s="7">
        <v>2</v>
      </c>
      <c r="AQ215" s="7">
        <v>0</v>
      </c>
      <c r="AR215" s="10">
        <v>0</v>
      </c>
      <c r="AS215" s="7">
        <v>0</v>
      </c>
      <c r="AT215" s="7">
        <v>0</v>
      </c>
      <c r="AU215" s="7">
        <v>0</v>
      </c>
      <c r="AV215" s="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7">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10">
        <v>0</v>
      </c>
      <c r="AS216" s="7">
        <v>0</v>
      </c>
      <c r="AT216" s="7">
        <v>0</v>
      </c>
      <c r="AU216" s="7">
        <v>0</v>
      </c>
      <c r="AV216" s="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7">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10">
        <v>0</v>
      </c>
      <c r="AS217" s="7">
        <v>0</v>
      </c>
      <c r="AT217" s="7">
        <v>0</v>
      </c>
      <c r="AU217" s="7">
        <v>0</v>
      </c>
      <c r="AV217" s="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7">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10">
        <v>0</v>
      </c>
      <c r="AS218" s="7">
        <v>0</v>
      </c>
      <c r="AT218" s="7">
        <v>0</v>
      </c>
      <c r="AU218" s="7">
        <v>0</v>
      </c>
      <c r="AV218" s="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7">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10">
        <v>0</v>
      </c>
      <c r="AS219" s="7">
        <v>0</v>
      </c>
      <c r="AT219" s="7">
        <v>0</v>
      </c>
      <c r="AU219" s="7">
        <v>0</v>
      </c>
      <c r="AV219" s="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7">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10">
        <v>0</v>
      </c>
      <c r="AS220" s="7">
        <v>0</v>
      </c>
      <c r="AT220" s="7">
        <v>0</v>
      </c>
      <c r="AU220" s="7">
        <v>0</v>
      </c>
      <c r="AV220" s="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7">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10">
        <v>0</v>
      </c>
      <c r="AS221" s="7">
        <v>0</v>
      </c>
      <c r="AT221" s="7">
        <v>0</v>
      </c>
      <c r="AU221" s="7">
        <v>0</v>
      </c>
      <c r="AV221" s="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7">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1189</v>
      </c>
      <c r="AA222" s="10" t="s">
        <v>1190</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10">
        <v>0</v>
      </c>
      <c r="AS222" s="7">
        <v>0</v>
      </c>
      <c r="AT222" s="7">
        <v>0</v>
      </c>
      <c r="AU222" s="7">
        <v>0</v>
      </c>
      <c r="AV222" s="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7">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1197</v>
      </c>
      <c r="AA223" s="10" t="s">
        <v>1195</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10">
        <v>0</v>
      </c>
      <c r="AS223" s="7">
        <v>0</v>
      </c>
      <c r="AT223" s="7">
        <v>0</v>
      </c>
      <c r="AU223" s="7">
        <v>0</v>
      </c>
      <c r="AV223" s="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1196</v>
      </c>
      <c r="BM223" s="7">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1198</v>
      </c>
      <c r="AA224" s="10" t="s">
        <v>1201</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10">
        <v>0</v>
      </c>
      <c r="AS224" s="7">
        <v>0</v>
      </c>
      <c r="AT224" s="7">
        <v>0</v>
      </c>
      <c r="AU224" s="7">
        <v>0</v>
      </c>
      <c r="AV224" s="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1202</v>
      </c>
      <c r="BM224" s="7">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1205</v>
      </c>
      <c r="AA225" s="10" t="s">
        <v>1206</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10">
        <v>0</v>
      </c>
      <c r="AS225" s="7">
        <v>0</v>
      </c>
      <c r="AT225" s="7">
        <v>0</v>
      </c>
      <c r="AU225" s="7">
        <v>0</v>
      </c>
      <c r="AV225" s="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1204</v>
      </c>
      <c r="BM225" s="7">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1207</v>
      </c>
      <c r="AA226" s="10" t="s">
        <v>1211</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10">
        <v>0</v>
      </c>
      <c r="AS226" s="7">
        <v>0</v>
      </c>
      <c r="AT226" s="7">
        <v>0</v>
      </c>
      <c r="AU226" s="7">
        <v>0</v>
      </c>
      <c r="AV226" s="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1202</v>
      </c>
      <c r="BM226" s="7">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1213</v>
      </c>
      <c r="AA227" s="10" t="s">
        <v>1212</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10">
        <v>0</v>
      </c>
      <c r="AS227" s="7">
        <v>0</v>
      </c>
      <c r="AT227" s="7">
        <v>0</v>
      </c>
      <c r="AU227" s="7">
        <v>0</v>
      </c>
      <c r="AV227" s="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1202</v>
      </c>
      <c r="BM227" s="7">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1214</v>
      </c>
      <c r="AA228" s="10" t="s">
        <v>1215</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10">
        <v>0</v>
      </c>
      <c r="AS228" s="7">
        <v>0</v>
      </c>
      <c r="AT228" s="7">
        <v>0</v>
      </c>
      <c r="AU228" s="7">
        <v>0</v>
      </c>
      <c r="AV228" s="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1216</v>
      </c>
      <c r="BM228" s="7">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1222</v>
      </c>
      <c r="AA229" s="10" t="s">
        <v>1226</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10">
        <v>0</v>
      </c>
      <c r="AS229" s="7">
        <v>0</v>
      </c>
      <c r="AT229" s="7">
        <v>0</v>
      </c>
      <c r="AU229" s="7">
        <v>0</v>
      </c>
      <c r="AV229" s="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1216</v>
      </c>
      <c r="BM229" s="7">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1228</v>
      </c>
      <c r="AA230" s="10" t="s">
        <v>1227</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10">
        <v>0</v>
      </c>
      <c r="AS230" s="7">
        <v>0</v>
      </c>
      <c r="AT230" s="7">
        <v>0</v>
      </c>
      <c r="AU230" s="7">
        <v>0</v>
      </c>
      <c r="AV230" s="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1216</v>
      </c>
      <c r="BM230" s="7">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1234</v>
      </c>
      <c r="AA231" s="10" t="s">
        <v>1233</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10">
        <v>0</v>
      </c>
      <c r="AS231" s="7">
        <v>0</v>
      </c>
      <c r="AT231" s="7">
        <v>0</v>
      </c>
      <c r="AU231" s="7">
        <v>0</v>
      </c>
      <c r="AV231" s="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1229</v>
      </c>
      <c r="BM231" s="7">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1235</v>
      </c>
      <c r="AA232" s="10" t="s">
        <v>1237</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10">
        <v>0</v>
      </c>
      <c r="AS232" s="7">
        <v>0</v>
      </c>
      <c r="AT232" s="7">
        <v>0</v>
      </c>
      <c r="AU232" s="7">
        <v>0</v>
      </c>
      <c r="AV232" s="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1229</v>
      </c>
      <c r="BM232" s="7">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1238</v>
      </c>
      <c r="AA233" s="10" t="s">
        <v>1239</v>
      </c>
      <c r="AB233" s="5">
        <f>110+300+320+150+472.5+241.5+130</f>
        <v>1724</v>
      </c>
      <c r="AC233" s="6">
        <f>3+16+20+8+18+21.75+7</f>
        <v>93.75</v>
      </c>
      <c r="AD233" s="6">
        <f>0+2+3+1+4.5+3+1</f>
        <v>14.5</v>
      </c>
      <c r="AE233" s="6">
        <f>2+4+4+2+11.25+3+2</f>
        <v>28.25</v>
      </c>
      <c r="AF233" s="6">
        <f>19+36+30+18+69.75+12.75+17</f>
        <v>202.5</v>
      </c>
      <c r="AG233" s="6">
        <f>1+2+2+1+2.25+13.5+1</f>
        <v>22.75</v>
      </c>
      <c r="AH233" s="6">
        <f>125+420+500+190+720+10.5+450</f>
        <v>2415.5</v>
      </c>
      <c r="AI233" s="6">
        <f t="shared" si="400"/>
        <v>5.4379350348027843E-2</v>
      </c>
      <c r="AJ233" s="6">
        <f t="shared" si="401"/>
        <v>8.4106728538283059E-3</v>
      </c>
      <c r="AK233" s="6">
        <f t="shared" si="402"/>
        <v>1.638631090487239E-2</v>
      </c>
      <c r="AL233" s="6">
        <f t="shared" si="403"/>
        <v>0.11745939675174014</v>
      </c>
      <c r="AM233" s="6">
        <f t="shared" si="404"/>
        <v>1.3196055684454757E-2</v>
      </c>
      <c r="AN233" s="6">
        <f t="shared" si="405"/>
        <v>1.4011020881670533</v>
      </c>
      <c r="AO233" s="7">
        <v>4</v>
      </c>
      <c r="AP233" s="7">
        <v>1</v>
      </c>
      <c r="AQ233" s="7">
        <v>1</v>
      </c>
      <c r="AR233" s="10">
        <v>0</v>
      </c>
      <c r="AS233" s="7">
        <v>0</v>
      </c>
      <c r="AT233" s="7">
        <v>0</v>
      </c>
      <c r="AU233" s="7">
        <v>0</v>
      </c>
      <c r="AV233" s="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1229</v>
      </c>
      <c r="BM233" s="7">
        <v>1</v>
      </c>
    </row>
    <row r="234" spans="1:65" ht="30" customHeight="1" x14ac:dyDescent="0.3">
      <c r="A234" s="3" t="s">
        <v>19</v>
      </c>
      <c r="B234" s="3">
        <v>5</v>
      </c>
      <c r="C234" s="8">
        <v>44443</v>
      </c>
      <c r="D234" s="9">
        <v>0.25416666666666665</v>
      </c>
      <c r="E234" s="4">
        <v>66</v>
      </c>
      <c r="F234" s="3">
        <v>0</v>
      </c>
      <c r="G234" s="3">
        <v>0</v>
      </c>
      <c r="H234" s="3">
        <v>0</v>
      </c>
      <c r="I234" s="3">
        <v>0</v>
      </c>
      <c r="J234" s="9">
        <v>0.28194444444444444</v>
      </c>
      <c r="K234" s="3">
        <v>144.6</v>
      </c>
      <c r="L234" s="11">
        <f t="shared" ref="L234" si="441">K234-K233</f>
        <v>1.7999999999999829</v>
      </c>
      <c r="M234" s="5">
        <f t="shared" ref="M234" si="442">AB233</f>
        <v>1724</v>
      </c>
      <c r="Z234" s="3" t="s">
        <v>1240</v>
      </c>
      <c r="AA234" s="10" t="s">
        <v>1241</v>
      </c>
      <c r="AR234" s="10">
        <v>0</v>
      </c>
      <c r="AS234" s="7">
        <v>0</v>
      </c>
      <c r="AT234" s="7">
        <v>0</v>
      </c>
      <c r="AU234" s="7">
        <v>0</v>
      </c>
      <c r="AV234" s="7">
        <v>0</v>
      </c>
      <c r="AW234" s="7">
        <v>31</v>
      </c>
      <c r="AX234" s="7">
        <v>1</v>
      </c>
      <c r="AY234" s="5">
        <v>5.5</v>
      </c>
      <c r="AZ234" s="7">
        <v>0</v>
      </c>
      <c r="BA234" s="7">
        <v>1</v>
      </c>
      <c r="BB234" s="7">
        <v>0</v>
      </c>
      <c r="BC234" s="7">
        <v>1</v>
      </c>
      <c r="BD234" s="7">
        <v>1</v>
      </c>
      <c r="BE234" s="7">
        <v>0</v>
      </c>
      <c r="BF234" s="7">
        <v>0</v>
      </c>
      <c r="BG234" s="7">
        <v>0</v>
      </c>
      <c r="BH234" s="7">
        <v>0</v>
      </c>
      <c r="BI234" s="7">
        <v>0</v>
      </c>
      <c r="BJ234" s="7">
        <v>1</v>
      </c>
      <c r="BK234" s="11">
        <v>0</v>
      </c>
      <c r="BL234" s="7">
        <v>0</v>
      </c>
      <c r="BM234" s="7">
        <v>1</v>
      </c>
    </row>
    <row r="235" spans="1:65" ht="30" customHeight="1" x14ac:dyDescent="0.3"/>
    <row r="236" spans="1:65" ht="30" customHeight="1" x14ac:dyDescent="0.3"/>
    <row r="237" spans="1:65" ht="30"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5087D-762F-4B12-B905-BA55329DE4CE}">
  <dimension ref="A1:C24"/>
  <sheetViews>
    <sheetView topLeftCell="A5" workbookViewId="0">
      <selection activeCell="C24" sqref="C24"/>
    </sheetView>
  </sheetViews>
  <sheetFormatPr defaultRowHeight="14.4" x14ac:dyDescent="0.3"/>
  <sheetData>
    <row r="1" spans="1:3" x14ac:dyDescent="0.3">
      <c r="A1">
        <v>12</v>
      </c>
    </row>
    <row r="2" spans="1:3" x14ac:dyDescent="0.3">
      <c r="A2">
        <v>1</v>
      </c>
    </row>
    <row r="3" spans="1:3" x14ac:dyDescent="0.3">
      <c r="A3">
        <v>2</v>
      </c>
    </row>
    <row r="4" spans="1:3" x14ac:dyDescent="0.3">
      <c r="A4">
        <v>3</v>
      </c>
    </row>
    <row r="5" spans="1:3" x14ac:dyDescent="0.3">
      <c r="A5">
        <v>4</v>
      </c>
    </row>
    <row r="6" spans="1:3" x14ac:dyDescent="0.3">
      <c r="A6">
        <v>5</v>
      </c>
    </row>
    <row r="7" spans="1:3" x14ac:dyDescent="0.3">
      <c r="A7">
        <v>6</v>
      </c>
      <c r="B7" t="s">
        <v>1188</v>
      </c>
      <c r="C7" t="s">
        <v>1188</v>
      </c>
    </row>
    <row r="8" spans="1:3" x14ac:dyDescent="0.3">
      <c r="A8">
        <v>7</v>
      </c>
    </row>
    <row r="9" spans="1:3" x14ac:dyDescent="0.3">
      <c r="A9">
        <v>8</v>
      </c>
    </row>
    <row r="10" spans="1:3" x14ac:dyDescent="0.3">
      <c r="A10">
        <v>9</v>
      </c>
    </row>
    <row r="11" spans="1:3" x14ac:dyDescent="0.3">
      <c r="A11">
        <v>10</v>
      </c>
    </row>
    <row r="12" spans="1:3" x14ac:dyDescent="0.3">
      <c r="A12">
        <v>11</v>
      </c>
    </row>
    <row r="13" spans="1:3" x14ac:dyDescent="0.3">
      <c r="A13">
        <v>12</v>
      </c>
    </row>
    <row r="14" spans="1:3" x14ac:dyDescent="0.3">
      <c r="A14">
        <v>1</v>
      </c>
    </row>
    <row r="15" spans="1:3" x14ac:dyDescent="0.3">
      <c r="A15">
        <v>2</v>
      </c>
      <c r="B15" t="s">
        <v>1188</v>
      </c>
      <c r="C15" t="s">
        <v>1188</v>
      </c>
    </row>
    <row r="16" spans="1:3" x14ac:dyDescent="0.3">
      <c r="A16">
        <v>3</v>
      </c>
    </row>
    <row r="17" spans="1:3" x14ac:dyDescent="0.3">
      <c r="A17">
        <v>4</v>
      </c>
    </row>
    <row r="18" spans="1:3" x14ac:dyDescent="0.3">
      <c r="A18">
        <v>5</v>
      </c>
    </row>
    <row r="19" spans="1:3" x14ac:dyDescent="0.3">
      <c r="A19">
        <v>6</v>
      </c>
    </row>
    <row r="20" spans="1:3" x14ac:dyDescent="0.3">
      <c r="A20">
        <v>7</v>
      </c>
    </row>
    <row r="21" spans="1:3" x14ac:dyDescent="0.3">
      <c r="A21">
        <v>8</v>
      </c>
    </row>
    <row r="22" spans="1:3" x14ac:dyDescent="0.3">
      <c r="A22">
        <v>9</v>
      </c>
    </row>
    <row r="23" spans="1:3" x14ac:dyDescent="0.3">
      <c r="A23">
        <v>10</v>
      </c>
      <c r="B23" t="s">
        <v>1188</v>
      </c>
      <c r="C23" t="s">
        <v>1188</v>
      </c>
    </row>
    <row r="24" spans="1:3" x14ac:dyDescent="0.3">
      <c r="A24">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NutritionalData</vt:lpstr>
      <vt:lpstr>researchMeasures</vt:lpstr>
      <vt:lpstr>Sheet1</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2021-09-04T13:48:12Z</dcterms:modified>
</cp:coreProperties>
</file>