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80A6A1B4-3533-4601-BF1D-7612160CF13D}"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9" i="1" l="1"/>
  <c r="AJ79" i="1"/>
  <c r="AK79" i="1"/>
  <c r="AL79" i="1"/>
  <c r="AM79" i="1"/>
  <c r="AN79" i="1"/>
  <c r="AH79" i="1"/>
  <c r="AG79" i="1"/>
  <c r="AF79" i="1"/>
  <c r="AE79" i="1"/>
  <c r="AD79" i="1"/>
  <c r="AC79" i="1"/>
  <c r="AB79" i="1"/>
  <c r="C212" i="4"/>
  <c r="D212" i="4"/>
  <c r="E212" i="4"/>
  <c r="F212" i="4"/>
  <c r="G212" i="4"/>
  <c r="H212" i="4"/>
  <c r="B212" i="4"/>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<sst xmlns="http://schemas.openxmlformats.org/spreadsheetml/2006/main" count="4167" uniqueCount="512">
  <si>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</si>
  <si>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</si>
  <si>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</si>
  <si>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</si>
  <si>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</si>
  <si>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</si>
  <si>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</si>
  <si>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</si>
  <si>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</si>
  <si>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</si>
  <si>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</si>
  <si>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</si>
  <si>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</si>
  <si>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</si>
  <si>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</si>
  <si>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</si>
  <si>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</si>
  <si>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</si>
  <si>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</si>
  <si>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</si>
  <si>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</si>
  <si>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</si>
  <si>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</si>
  <si>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</si>
  <si>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</si>
  <si>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</si>
  <si>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</si>
  <si>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</si>
  <si>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</si>
  <si>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</si>
  <si>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</si>
  <si>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</si>
  <si>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</si>
  <si>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</si>
  <si>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</si>
  <si>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</si>
  <si>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</si>
  <si>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</si>
  <si>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</si>
  <si>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</si>
  <si>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</si>
  <si>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</si>
  <si>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</si>
  <si>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</si>
  <si>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</si>
  <si>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</si>
  <si>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</si>
  <si>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</si>
  <si>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</si>
  <si>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</si>
  <si>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</si>
  <si>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</si>
  <si>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</si>
  <si>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</si>
  <si>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</si>
  <si>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</si>
  <si>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</si>
  <si>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</si>
  <si>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</si>
  <si>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</si>
  <si>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</si>
  <si>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</si>
  <si>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</si>
  <si>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</si>
  <si>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</si>
  <si>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</si>
  <si>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</si>
  <si>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</si>
  <si>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</si>
  <si>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</si>
  <si>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</si>
  <si>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</si>
  <si>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</si>
  <si>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</si>
  <si>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</si>
  <si>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</si>
  <si>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</si>
  <si>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</si>
  <si>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</si>
  <si>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</si>
  <si>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</si>
  <si>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</si>
  <si>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</si>
  <si>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</si>
  <si>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</si>
  <si>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</si>
  <si>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</si>
  <si>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</si>
  <si>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</si>
  <si>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</si>
  <si>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</si>
  <si>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</si>
  <si>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</si>
  <si>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</si>
  <si>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</si>
  <si>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</si>
  <si>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</si>
  <si>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</si>
  <si>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</si>
  <si>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</si>
  <si>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</si>
  <si>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</si>
  <si>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</si>
  <si>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</si>
  <si>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</si>
  <si>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</si>
  <si>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</si>
  <si>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</si>
  <si>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</si>
  <si>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</si>
  <si>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</si>
  <si>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</si>
  <si>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</si>
  <si>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</si>
  <si>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</si>
  <si>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</si>
  <si>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</si>
  <si>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</si>
  <si>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</si>
  <si>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</si>
  <si>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</si>
  <si>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</si>
  <si>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</si>
  <si>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</si>
  <si>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</si>
  <si>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</si>
  <si>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</si>
  <si>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</si>
  <si>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</si>
  <si>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</si>
  <si>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</si>
  <si>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</si>
  <si>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</si>
  <si>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</si>
  <si>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</si>
  <si>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</si>
  <si>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</si>
  <si>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</si>
  <si>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</si>
  <si>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</si>
  <si>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</si>
  <si>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</si>
  <si>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</si>
  <si>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</si>
  <si>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</si>
  <si>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</si>
  <si>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</si>
  <si>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</si>
  <si>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</si>
  <si>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</si>
  <si>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</si>
  <si>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</si>
  <si>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</si>
  <si>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</si>
  <si>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</si>
  <si>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</si>
  <si>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</si>
  <si>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</si>
  <si>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</si>
  <si>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</si>
  <si>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</si>
  <si>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</si>
  <si>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</si>
  <si>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</si>
  <si>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</si>
  <si>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</si>
  <si>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</si>
  <si>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</si>
  <si>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</si>
  <si>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</si>
  <si>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</si>
  <si>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</si>
  <si>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</si>
  <si>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</si>
  <si>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</si>
  <si>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</si>
  <si>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</si>
  <si>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</si>
  <si>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</si>
  <si>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</si>
  <si>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</si>
  <si>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</si>
  <si>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</si>
  <si>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</si>
  <si>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</si>
  <si>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</si>
  <si>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</si>
  <si>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</si>
  <si>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</si>
  <si>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</si>
  <si>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</si>
  <si>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</si>
  <si>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</si>
  <si>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</si>
  <si>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</si>
  <si>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</si>
  <si>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</si>
  <si>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</si>
  <si>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</si>
  <si>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</si>
  <si>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</si>
  <si>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</si>
  <si>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</si>
  <si>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</si>
  <si>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</si>
  <si>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</si>
  <si>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</si>
  <si>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</si>
  <si>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</si>
  <si>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</si>
  <si>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</si>
  <si>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</si>
  <si>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</si>
  <si>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</si>
  <si>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</si>
  <si>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</si>
  <si>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</si>
  <si>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</si>
  <si>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</si>
  <si>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</si>
  <si>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</si>
  <si>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</si>
  <si>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</si>
  <si>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</si>
  <si>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</si>
  <si>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</si>
  <si>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</si>
  <si>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</si>
  <si>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</si>
  <si>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</si>
  <si>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</si>
  <si>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</si>
  <si>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</si>
  <si>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</si>
  <si>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</si>
  <si>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</si>
  <si>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</si>
  <si>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</si>
  <si>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</si>
  <si>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</si>
  <si>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</si>
  <si>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</si>
  <si>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</si>
  <si>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</si>
  <si>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</si>
  <si>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</si>
  <si>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</si>
  <si>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</si>
  <si>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</si>
  <si>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</si>
  <si>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</si>
  <si>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</si>
  <si>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</si>
  <si>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</si>
  <si>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</si>
  <si>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</si>
  <si>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</si>
  <si>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</si>
  <si>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</si>
  <si>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</si>
  <si>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</si>
  <si>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</si>
  <si>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</si>
  <si>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</si>
  <si>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</si>
  <si>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</si>
  <si>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</si>
  <si>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</si>
  <si>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</si>
  <si>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</si>
  <si>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</si>
  <si>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</si>
  <si>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</si>
  <si>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</si>
  <si>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</si>
  <si>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</si>
  <si>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</si>
  <si>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</si>
  <si>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</si>
  <si>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</si>
  <si>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</si>
  <si>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</si>
  <si>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</si>
  <si>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</si>
  <si>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</si>
  <si>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</si>
  <si>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</si>
  <si>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</si>
  <si>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</si>
  <si>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</si>
  <si>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</si>
  <si>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</si>
  <si>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</si>
  <si>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</si>
  <si>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</si>
  <si>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</si>
  <si>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</si>
  <si>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</si>
  <si>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</si>
  <si>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</si>
  <si>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</si>
  <si>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</si>
  <si>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</si>
  <si>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</si>
  <si>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</si>
  <si>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</si>
  <si>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</si>
  <si>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</si>
  <si>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</si>
  <si>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</si>
  <si>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</si>
  <si>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</si>
  <si>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</si>
  <si>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</si>
  <si>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</si>
  <si>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</si>
  <si>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</si>
  <si>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</si>
  <si>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</si>
  <si>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</si>
  <si>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</si>
  <si>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</si>
  <si>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</si>
  <si>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</si>
  <si>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</si>
  <si>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</si>
  <si>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</si>
  <si>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</si>
  <si>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</si>
  <si>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</si>
  <si>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</si>
  <si>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</si>
  <si>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</si>
  <si>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</si>
  <si>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</si>
  <si>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</si>
  <si>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</si>
  <si>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</si>
  <si>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</si>
  <si>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</si>
  <si>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</si>
  <si>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</si>
  <si>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</si>
  <si>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</si>
  <si>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</si>
  <si>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</si>
  <si>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</si>
  <si>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</si>
  <si>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</si>
  <si>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</si>
  <si>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</si>
  <si>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</si>
  <si>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</si>
  <si>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</si>
  <si>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</si>
  <si>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</si>
  <si>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</si>
  <si>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</si>
  <si>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</si>
  <si>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</si>
  <si>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</si>
  <si>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</si>
  <si>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</si>
  <si>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</si>
  <si>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</si>
  <si>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</si>
  <si>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</si>
  <si>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</si>
  <si>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</si>
  <si>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</si>
  <si>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</si>
  <si>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</si>
  <si>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</si>
  <si>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</si>
  <si>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</si>
  <si>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</si>
  <si>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</si>
  <si>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</si>
  <si>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</si>
  <si>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</si>
  <si>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</si>
  <si>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</si>
  <si>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</si>
  <si>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</si>
  <si>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</si>
  <si>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</si>
  <si>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</si>
  <si>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</si>
  <si>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</si>
  <si>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</si>
  <si>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</si>
  <si>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</si>
  <si>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</si>
  <si>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</si>
  <si>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</si>
  <si>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</si>
  <si>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</si>
  <si>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</si>
  <si>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</si>
  <si>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</si>
  <si>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</si>
  <si>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</si>
  <si>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</si>
  <si>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</si>
  <si>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</si>
  <si>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</si>
  <si>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</si>
  <si>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</si>
  <si>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</si>
  <si>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</si>
  <si>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</si>
  <si>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</si>
  <si>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</si>
  <si>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</si>
  <si>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</si>
  <si>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</si>
  <si>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</si>
  <si>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</si>
  <si>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</si>
  <si>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</si>
  <si>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</si>
  <si>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</si>
  <si>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</si>
  <si>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</si>
  <si>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</si>
  <si>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</si>
  <si>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</si>
  <si>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</si>
  <si>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</si>
  <si>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</si>
  <si>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</si>
  <si>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</si>
  <si>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</si>
  <si>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</si>
  <si>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</si>
  <si>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</si>
  <si>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</si>
  <si>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</si>
  <si>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</si>
  <si>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</si>
  <si>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</si>
  <si>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</si>
  <si>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</si>
  <si>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</si>
  <si>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</si>
  <si>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</si>
  <si>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</si>
  <si>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</si>
  <si>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</si>
  <si>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</si>
  <si>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</si>
  <si>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</si>
  <si>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</si>
  <si>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</si>
  <si>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</si>
  <si>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</si>
  <si>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</si>
  <si>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</si>
  <si>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</si>
  <si>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</si>
  <si>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</si>
  <si>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</si>
  <si>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</si>
  <si>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</si>
  <si>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</si>
  <si>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</si>
  <si>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</si>
  <si>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</si>
  <si>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</si>
  <si>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</si>
  <si>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</si>
  <si>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</si>
  <si>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</si>
  <si>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</si>
  <si>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</si>
  <si>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</si>
  <si>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</si>
  <si>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</si>
  <si>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mozzarella cheese Stater Bros brand</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</si>
  <si>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</si>
  <si>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</si>
  <si>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</si>
  <si>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</si>
  <si>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</si>
  <si>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</si>
  <si>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</si>
  <si>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</si>
  <si>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</si>
  <si>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</si>
  <si>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</si>
  <si>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</si>
  <si>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</si>
  <si>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</si>
  <si>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</si>
  <si>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</si>
  <si>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</si>
  <si>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</si>
  <si>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</si>
  <si>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</si>
  <si>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</si>
  <si>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</si>
  <si>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</si>
  <si>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</si>
  <si>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</si>
  <si>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</si>
  <si>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</si>
  <si>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</si>
  <si>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</si>
  <si>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</si>
  <si>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=1494+320+130+45+105+105+246
=57.6+24+2+3.75+0+4.5+0
=16.4+12+0+0+0+0+0
=90.2+24+18+1.5+1+0+0
=162.2+8+9+1.5+27+15+8
=34.4+0+2+0+3+0+0
=1850+720+320+172.5+1+45+12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</si>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</sst>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12"/>
  <sheetViews>
    <sheetView workbookViewId="0">
      <pane ySplit="1" topLeftCell="A34" activePane="bottomLeft" state="frozen"/>
      <selection pane="bottomLeft" activeCell="B42" sqref="B42:H42"/>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478</v>
      </c>
      <c r="B192">
        <v>80</v>
      </c>
      <c r="C192">
        <v>6</v>
      </c>
      <c r="D192">
        <v>3</v>
      </c>
      <c r="E192">
        <v>6</v>
      </c>
      <c r="F192">
        <v>2</v>
      </c>
      <c r="G192">
        <v>0</v>
      </c>
      <c r="H192">
        <v>180</v>
      </c>
    </row>
    <row r="193" spans="1:8" x14ac:dyDescent="0.25">
      <c r="A193" s="16" t="s">
        <v>483</v>
      </c>
      <c r="B193">
        <v>51</v>
      </c>
      <c r="C193">
        <v>5.0999999999999996</v>
      </c>
      <c r="D193">
        <v>3.2</v>
      </c>
      <c r="E193">
        <v>1.1000000000000001</v>
      </c>
      <c r="F193">
        <v>0.4</v>
      </c>
      <c r="G193">
        <v>0</v>
      </c>
      <c r="H193">
        <v>43</v>
      </c>
    </row>
    <row r="194" spans="1:8" x14ac:dyDescent="0.25">
      <c r="A194" s="16" t="s">
        <v>481</v>
      </c>
      <c r="B194">
        <v>100</v>
      </c>
      <c r="C194">
        <v>10</v>
      </c>
      <c r="D194">
        <v>8</v>
      </c>
      <c r="E194">
        <v>5</v>
      </c>
      <c r="F194">
        <v>0</v>
      </c>
      <c r="G194">
        <v>0</v>
      </c>
      <c r="H194">
        <v>210</v>
      </c>
    </row>
    <row r="195" spans="1:8" x14ac:dyDescent="0.25">
      <c r="A195" s="16" t="s">
        <v>482</v>
      </c>
      <c r="B195">
        <v>120</v>
      </c>
      <c r="C195">
        <v>13.6</v>
      </c>
      <c r="D195">
        <v>1.9</v>
      </c>
      <c r="E195">
        <v>0</v>
      </c>
      <c r="F195">
        <v>0</v>
      </c>
      <c r="G195">
        <v>0</v>
      </c>
      <c r="H195">
        <v>0</v>
      </c>
    </row>
    <row r="196" spans="1:8" x14ac:dyDescent="0.25">
      <c r="A196" s="16" t="s">
        <v>484</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485</v>
      </c>
      <c r="B197">
        <v>460</v>
      </c>
      <c r="C197">
        <v>33</v>
      </c>
      <c r="D197">
        <v>20</v>
      </c>
      <c r="E197">
        <v>6</v>
      </c>
      <c r="F197">
        <v>39</v>
      </c>
      <c r="G197">
        <v>2</v>
      </c>
      <c r="H197">
        <v>210</v>
      </c>
    </row>
    <row r="198" spans="1:8" x14ac:dyDescent="0.25">
      <c r="A198" s="16" t="s">
        <v>487</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488</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490</v>
      </c>
      <c r="B200">
        <v>35</v>
      </c>
      <c r="C200">
        <v>1.5</v>
      </c>
      <c r="D200">
        <v>0</v>
      </c>
      <c r="E200">
        <v>0</v>
      </c>
      <c r="F200">
        <v>5</v>
      </c>
      <c r="G200">
        <v>0</v>
      </c>
      <c r="H200">
        <v>15</v>
      </c>
    </row>
    <row r="201" spans="1:8" x14ac:dyDescent="0.25">
      <c r="A201" s="16" t="s">
        <v>493</v>
      </c>
      <c r="B201">
        <v>190</v>
      </c>
      <c r="C201">
        <v>7</v>
      </c>
      <c r="D201">
        <v>1.5</v>
      </c>
      <c r="E201">
        <v>4</v>
      </c>
      <c r="F201">
        <v>29</v>
      </c>
      <c r="G201">
        <v>2</v>
      </c>
      <c r="H201">
        <v>340</v>
      </c>
    </row>
    <row r="202" spans="1:8" x14ac:dyDescent="0.25">
      <c r="A202" s="16" t="s">
        <v>494</v>
      </c>
      <c r="B202">
        <f>240*3</f>
        <v>720</v>
      </c>
      <c r="C202">
        <f>14*3</f>
        <v>42</v>
      </c>
      <c r="D202">
        <f>8*3</f>
        <v>24</v>
      </c>
      <c r="E202">
        <f>19*3</f>
        <v>57</v>
      </c>
      <c r="F202">
        <f>9*3</f>
        <v>27</v>
      </c>
      <c r="G202">
        <f>3*3</f>
        <v>9</v>
      </c>
      <c r="H202">
        <f>370</f>
        <v>370</v>
      </c>
    </row>
    <row r="203" spans="1:8" x14ac:dyDescent="0.25">
      <c r="A203" s="16" t="s">
        <v>495</v>
      </c>
      <c r="B203">
        <f>200*6</f>
        <v>1200</v>
      </c>
      <c r="C203">
        <f>1*6</f>
        <v>6</v>
      </c>
      <c r="D203">
        <f>0*6</f>
        <v>0</v>
      </c>
      <c r="E203">
        <f>3*6</f>
        <v>18</v>
      </c>
      <c r="F203">
        <f>45*3</f>
        <v>135</v>
      </c>
      <c r="G203">
        <f>1*3</f>
        <v>3</v>
      </c>
      <c r="H203">
        <f>0*6</f>
        <v>0</v>
      </c>
    </row>
    <row r="204" spans="1:8" x14ac:dyDescent="0.25">
      <c r="A204" s="16" t="s">
        <v>497</v>
      </c>
      <c r="B204">
        <f>90*5</f>
        <v>450</v>
      </c>
      <c r="C204">
        <f>2.5*5</f>
        <v>12.5</v>
      </c>
      <c r="D204">
        <f>1*5</f>
        <v>5</v>
      </c>
      <c r="E204">
        <f>3*5</f>
        <v>15</v>
      </c>
      <c r="F204">
        <f>12*5</f>
        <v>60</v>
      </c>
      <c r="G204">
        <f>3*5</f>
        <v>15</v>
      </c>
      <c r="H204">
        <f>590*5</f>
        <v>2950</v>
      </c>
    </row>
    <row r="205" spans="1:8" x14ac:dyDescent="0.25">
      <c r="A205" s="16" t="s">
        <v>498</v>
      </c>
      <c r="B205">
        <v>100</v>
      </c>
      <c r="C205">
        <v>6</v>
      </c>
      <c r="D205">
        <v>4</v>
      </c>
      <c r="E205">
        <v>8</v>
      </c>
      <c r="F205">
        <v>2</v>
      </c>
      <c r="G205">
        <v>0</v>
      </c>
      <c r="H205">
        <v>280</v>
      </c>
    </row>
    <row r="206" spans="1:8" x14ac:dyDescent="0.25">
      <c r="A206" s="16" t="s">
        <v>496</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499</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504</v>
      </c>
      <c r="B208">
        <f>30*3.5</f>
        <v>105</v>
      </c>
      <c r="C208">
        <f>0</f>
        <v>0</v>
      </c>
      <c r="D208">
        <v>0</v>
      </c>
      <c r="E208">
        <f>1*3.5</f>
        <v>3.5</v>
      </c>
      <c r="F208">
        <f>4*3.5</f>
        <v>14</v>
      </c>
      <c r="G208">
        <f>2*3.5</f>
        <v>7</v>
      </c>
      <c r="H208">
        <f>20*3.5</f>
        <v>70</v>
      </c>
    </row>
    <row r="209" spans="1:8" x14ac:dyDescent="0.25">
      <c r="A209" s="16" t="s">
        <v>506</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505</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507</v>
      </c>
      <c r="B211">
        <v>70</v>
      </c>
      <c r="C211">
        <v>5</v>
      </c>
      <c r="D211">
        <v>3.5</v>
      </c>
      <c r="E211">
        <v>1</v>
      </c>
      <c r="F211">
        <v>4</v>
      </c>
      <c r="G211">
        <v>0</v>
      </c>
      <c r="H211">
        <v>20</v>
      </c>
    </row>
    <row r="212" spans="1:8" x14ac:dyDescent="0.25">
      <c r="B212">
        <f>B124*1.5</f>
        <v>45</v>
      </c>
      <c r="C212">
        <f t="shared" ref="C212:H212" si="47">C124*1.5</f>
        <v>3.75</v>
      </c>
      <c r="D212">
        <f t="shared" si="47"/>
        <v>0</v>
      </c>
      <c r="E212">
        <f t="shared" si="47"/>
        <v>1.5</v>
      </c>
      <c r="F212">
        <f t="shared" si="47"/>
        <v>1.5</v>
      </c>
      <c r="G212">
        <f t="shared" si="47"/>
        <v>0</v>
      </c>
      <c r="H212">
        <f t="shared" si="47"/>
        <v>172.5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W1" zoomScale="85" zoomScaleNormal="85" workbookViewId="0">
      <pane ySplit="1" topLeftCell="A72" activePane="bottomLeft" state="frozen"/>
      <selection activeCell="O1" sqref="O1"/>
      <selection pane="bottomLeft" activeCell="Z80" sqref="Z80"/>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9" si="1">$AC3/$AB3</f>
        <v>1.8795539033457251E-2</v>
      </c>
      <c r="AJ3" s="6">
        <f t="shared" ref="AJ3:AJ79" si="2">$AD3/$AB3</f>
        <v>1.3085501858736059E-2</v>
      </c>
      <c r="AK3" s="6">
        <f t="shared" ref="AK3:AK79" si="3">$AE3/$AB3</f>
        <v>3.0810408921933083E-2</v>
      </c>
      <c r="AL3" s="6">
        <f t="shared" ref="AL3:AL79" si="4">$AF3/$AB3</f>
        <v>0.16981412639405205</v>
      </c>
      <c r="AM3" s="6">
        <f t="shared" ref="AM3:AM79" si="5">$AG3/$AB3</f>
        <v>1.6773234200743493E-2</v>
      </c>
      <c r="AN3" s="6">
        <f t="shared" ref="AN3:AN79"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480</v>
      </c>
      <c r="AA73" s="10" t="s">
        <v>479</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486</v>
      </c>
      <c r="AA74" s="10" t="s">
        <v>489</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492</v>
      </c>
      <c r="AA75" s="10" t="s">
        <v>491</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501</v>
      </c>
      <c r="AA76" s="10" t="s">
        <v>500</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503</v>
      </c>
      <c r="AA77" s="10" t="s">
        <v>502</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510</v>
      </c>
      <c r="AA78" s="10" t="s">
        <v>508</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511</v>
      </c>
      <c r="AA79" s="10" t="s">
        <v>509</v>
      </c>
      <c r="AB79" s="5">
        <f>1494+320+130+45+105+105+246</f>
        <v>2445</v>
      </c>
      <c r="AC79" s="6">
        <f>57.6+24+2+3.75+0+4.5+0</f>
        <v>91.85</v>
      </c>
      <c r="AD79" s="6">
        <f>16.4+12+0+0+0+0+0</f>
        <v>28.4</v>
      </c>
      <c r="AE79" s="6">
        <f>90.2+24+18+1.5+1+0+0</f>
        <v>134.69999999999999</v>
      </c>
      <c r="AF79" s="6">
        <f>162.2+8+9+1.5+27+15+8</f>
        <v>230.7</v>
      </c>
      <c r="AG79" s="6">
        <f>34.4+0+2+0+3+0+0</f>
        <v>39.4</v>
      </c>
      <c r="AH79" s="6">
        <f>1850+720+320+172.5+1+45+12</f>
        <v>3120.5</v>
      </c>
      <c r="AI79" s="6">
        <f t="shared" si="1"/>
        <v>3.7566462167689156E-2</v>
      </c>
      <c r="AJ79" s="6">
        <f t="shared" si="2"/>
        <v>1.1615541922290388E-2</v>
      </c>
      <c r="AK79" s="6">
        <f t="shared" si="3"/>
        <v>5.5092024539877299E-2</v>
      </c>
      <c r="AL79" s="6">
        <f t="shared" si="4"/>
        <v>9.4355828220858889E-2</v>
      </c>
      <c r="AM79" s="6">
        <f t="shared" si="5"/>
        <v>1.6114519427402864E-2</v>
      </c>
      <c r="AN79" s="6">
        <f t="shared" si="6"/>
        <v>1.276278118609407</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2021-04-03T04:25:49Z</dcterms:modified>
</cp:coreProperties>
</file>