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ka\OneDrive\Namizje\SŠ - MAT\Matematika-v-srednjem-strokovnem-izobrazevanju\Delovni listi\"/>
    </mc:Choice>
  </mc:AlternateContent>
  <xr:revisionPtr revIDLastSave="0" documentId="13_ncr:1_{813E79BA-0FA6-4BF1-BBB0-3C1EBA7A4FFD}" xr6:coauthVersionLast="47" xr6:coauthVersionMax="47" xr10:uidLastSave="{00000000-0000-0000-0000-000000000000}"/>
  <bookViews>
    <workbookView xWindow="-28920" yWindow="-3405" windowWidth="29040" windowHeight="15720" xr2:uid="{9E657715-4B84-4354-8AB0-542D4006503C}"/>
  </bookViews>
  <sheets>
    <sheet name="Podatk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0" i="1" l="1"/>
  <c r="M119" i="1"/>
  <c r="L119" i="1"/>
  <c r="K119" i="1"/>
  <c r="J119" i="1"/>
  <c r="I119" i="1"/>
  <c r="H119" i="1"/>
  <c r="G119" i="1"/>
  <c r="F119" i="1"/>
  <c r="E119" i="1"/>
  <c r="D119" i="1"/>
  <c r="P117" i="1"/>
  <c r="Q117" i="1" s="1"/>
  <c r="R117" i="1" s="1"/>
  <c r="S117" i="1" s="1"/>
  <c r="R116" i="1"/>
  <c r="S116" i="1" s="1"/>
  <c r="Q116" i="1"/>
  <c r="P116" i="1"/>
  <c r="R115" i="1"/>
  <c r="S115" i="1" s="1"/>
  <c r="Q115" i="1"/>
  <c r="P115" i="1"/>
  <c r="P114" i="1"/>
  <c r="P113" i="1"/>
  <c r="Q113" i="1" s="1"/>
  <c r="R113" i="1" s="1"/>
  <c r="S113" i="1" s="1"/>
  <c r="R112" i="1"/>
  <c r="S112" i="1" s="1"/>
  <c r="Q112" i="1"/>
  <c r="P112" i="1"/>
  <c r="Q111" i="1"/>
  <c r="P111" i="1"/>
  <c r="R111" i="1" s="1"/>
  <c r="S111" i="1" s="1"/>
  <c r="P110" i="1"/>
  <c r="Q110" i="1" s="1"/>
  <c r="R110" i="1" s="1"/>
  <c r="S110" i="1" s="1"/>
  <c r="Q109" i="1"/>
  <c r="R109" i="1" s="1"/>
  <c r="S109" i="1" s="1"/>
  <c r="P109" i="1"/>
  <c r="Q108" i="1"/>
  <c r="P108" i="1"/>
  <c r="R108" i="1" s="1"/>
  <c r="S108" i="1" s="1"/>
  <c r="Q107" i="1"/>
  <c r="P107" i="1"/>
  <c r="R107" i="1" s="1"/>
  <c r="S107" i="1" s="1"/>
  <c r="P106" i="1"/>
  <c r="Q106" i="1" s="1"/>
  <c r="R106" i="1" s="1"/>
  <c r="S106" i="1" s="1"/>
  <c r="Q105" i="1"/>
  <c r="R105" i="1" s="1"/>
  <c r="S105" i="1" s="1"/>
  <c r="P105" i="1"/>
  <c r="Q104" i="1"/>
  <c r="P104" i="1"/>
  <c r="R104" i="1" s="1"/>
  <c r="S104" i="1" s="1"/>
  <c r="Q103" i="1"/>
  <c r="P103" i="1"/>
  <c r="R103" i="1" s="1"/>
  <c r="S103" i="1" s="1"/>
  <c r="Q102" i="1"/>
  <c r="R102" i="1" s="1"/>
  <c r="S102" i="1" s="1"/>
  <c r="P102" i="1"/>
  <c r="R101" i="1"/>
  <c r="S101" i="1" s="1"/>
  <c r="Q101" i="1"/>
  <c r="P101" i="1"/>
  <c r="R100" i="1"/>
  <c r="S100" i="1" s="1"/>
  <c r="Q100" i="1"/>
  <c r="P100" i="1"/>
  <c r="Q99" i="1"/>
  <c r="P99" i="1"/>
  <c r="R99" i="1" s="1"/>
  <c r="S99" i="1" s="1"/>
  <c r="Q98" i="1"/>
  <c r="R98" i="1" s="1"/>
  <c r="S98" i="1" s="1"/>
  <c r="P98" i="1"/>
  <c r="Q97" i="1"/>
  <c r="R97" i="1" s="1"/>
  <c r="S97" i="1" s="1"/>
  <c r="P97" i="1"/>
  <c r="Q96" i="1"/>
  <c r="P96" i="1"/>
  <c r="R96" i="1" s="1"/>
  <c r="S96" i="1" s="1"/>
  <c r="R95" i="1"/>
  <c r="S95" i="1" s="1"/>
  <c r="Q95" i="1"/>
  <c r="P95" i="1"/>
  <c r="Q94" i="1"/>
  <c r="P94" i="1"/>
  <c r="R94" i="1" s="1"/>
  <c r="S94" i="1" s="1"/>
  <c r="Q93" i="1"/>
  <c r="R93" i="1" s="1"/>
  <c r="S93" i="1" s="1"/>
  <c r="P93" i="1"/>
  <c r="Q92" i="1"/>
  <c r="P92" i="1"/>
  <c r="R92" i="1" s="1"/>
  <c r="S92" i="1" s="1"/>
  <c r="Q91" i="1"/>
  <c r="P91" i="1"/>
  <c r="R91" i="1" s="1"/>
  <c r="S91" i="1" s="1"/>
  <c r="Q90" i="1"/>
  <c r="P90" i="1"/>
  <c r="R90" i="1" s="1"/>
  <c r="S90" i="1" s="1"/>
  <c r="R89" i="1"/>
  <c r="S89" i="1" s="1"/>
  <c r="Q89" i="1"/>
  <c r="P89" i="1"/>
  <c r="Q88" i="1"/>
  <c r="P88" i="1"/>
  <c r="R88" i="1" s="1"/>
  <c r="S88" i="1" s="1"/>
  <c r="R87" i="1"/>
  <c r="S87" i="1" s="1"/>
  <c r="Q87" i="1"/>
  <c r="P87" i="1"/>
  <c r="Q86" i="1"/>
  <c r="P86" i="1"/>
  <c r="R86" i="1" s="1"/>
  <c r="S86" i="1" s="1"/>
  <c r="Q85" i="1"/>
  <c r="R85" i="1" s="1"/>
  <c r="S85" i="1" s="1"/>
  <c r="P85" i="1"/>
  <c r="Q84" i="1"/>
  <c r="P84" i="1"/>
  <c r="R84" i="1" s="1"/>
  <c r="S84" i="1" s="1"/>
  <c r="Q83" i="1"/>
  <c r="R83" i="1" s="1"/>
  <c r="S83" i="1" s="1"/>
  <c r="P82" i="1"/>
  <c r="P81" i="1"/>
  <c r="S80" i="1"/>
  <c r="R80" i="1"/>
  <c r="P80" i="1"/>
  <c r="P79" i="1"/>
  <c r="Q79" i="1" s="1"/>
  <c r="R79" i="1" s="1"/>
  <c r="S79" i="1" s="1"/>
  <c r="S78" i="1"/>
  <c r="R78" i="1"/>
  <c r="P78" i="1"/>
  <c r="Q78" i="1" s="1"/>
  <c r="P77" i="1"/>
  <c r="Q77" i="1" s="1"/>
  <c r="S76" i="1"/>
  <c r="R76" i="1"/>
  <c r="Q76" i="1"/>
  <c r="P76" i="1"/>
  <c r="P75" i="1"/>
  <c r="Q75" i="1" s="1"/>
  <c r="R75" i="1" s="1"/>
  <c r="S75" i="1" s="1"/>
  <c r="P74" i="1"/>
  <c r="Q74" i="1" s="1"/>
  <c r="R74" i="1" s="1"/>
  <c r="S74" i="1" s="1"/>
  <c r="P73" i="1"/>
  <c r="Q73" i="1" s="1"/>
  <c r="Q72" i="1"/>
  <c r="R72" i="1" s="1"/>
  <c r="S72" i="1" s="1"/>
  <c r="P72" i="1"/>
  <c r="P71" i="1"/>
  <c r="Q71" i="1" s="1"/>
  <c r="R71" i="1" s="1"/>
  <c r="S71" i="1" s="1"/>
  <c r="P70" i="1"/>
  <c r="Q70" i="1" s="1"/>
  <c r="R70" i="1" s="1"/>
  <c r="S70" i="1" s="1"/>
  <c r="P69" i="1"/>
  <c r="Q69" i="1" s="1"/>
  <c r="S68" i="1"/>
  <c r="R68" i="1"/>
  <c r="Q68" i="1"/>
  <c r="P68" i="1"/>
  <c r="S67" i="1"/>
  <c r="R67" i="1"/>
  <c r="P67" i="1"/>
  <c r="Q67" i="1" s="1"/>
  <c r="P66" i="1"/>
  <c r="Q66" i="1" s="1"/>
  <c r="R66" i="1" s="1"/>
  <c r="S66" i="1" s="1"/>
  <c r="P65" i="1"/>
  <c r="Q65" i="1" s="1"/>
  <c r="Q64" i="1"/>
  <c r="R64" i="1" s="1"/>
  <c r="S64" i="1" s="1"/>
  <c r="P64" i="1"/>
  <c r="S63" i="1"/>
  <c r="R63" i="1"/>
  <c r="Q63" i="1"/>
  <c r="P63" i="1"/>
  <c r="S62" i="1"/>
  <c r="R62" i="1"/>
  <c r="Q62" i="1"/>
  <c r="P62" i="1"/>
  <c r="S61" i="1"/>
  <c r="R61" i="1"/>
  <c r="P61" i="1"/>
  <c r="Q61" i="1" s="1"/>
  <c r="Q60" i="1"/>
  <c r="R60" i="1" s="1"/>
  <c r="S60" i="1" s="1"/>
  <c r="P60" i="1"/>
  <c r="P59" i="1"/>
  <c r="Q59" i="1" s="1"/>
  <c r="R59" i="1" s="1"/>
  <c r="S59" i="1" s="1"/>
  <c r="S58" i="1"/>
  <c r="R58" i="1"/>
  <c r="P58" i="1"/>
  <c r="Q58" i="1" s="1"/>
  <c r="S57" i="1"/>
  <c r="R57" i="1"/>
  <c r="Q57" i="1"/>
  <c r="P57" i="1"/>
  <c r="S56" i="1"/>
  <c r="R56" i="1"/>
  <c r="Q56" i="1"/>
  <c r="P56" i="1"/>
  <c r="P55" i="1"/>
  <c r="Q55" i="1" s="1"/>
  <c r="R55" i="1" s="1"/>
  <c r="S55" i="1" s="1"/>
  <c r="P54" i="1"/>
  <c r="Q54" i="1" s="1"/>
  <c r="R54" i="1" s="1"/>
  <c r="S54" i="1" s="1"/>
  <c r="S53" i="1"/>
  <c r="R53" i="1"/>
  <c r="Q53" i="1"/>
  <c r="P53" i="1"/>
  <c r="Q52" i="1"/>
  <c r="R52" i="1" s="1"/>
  <c r="S52" i="1" s="1"/>
  <c r="P52" i="1"/>
  <c r="P51" i="1"/>
  <c r="Q51" i="1" s="1"/>
  <c r="R51" i="1" s="1"/>
  <c r="S51" i="1" s="1"/>
  <c r="P50" i="1"/>
  <c r="Q50" i="1" s="1"/>
  <c r="R50" i="1" s="1"/>
  <c r="S50" i="1" s="1"/>
  <c r="P49" i="1"/>
  <c r="Q49" i="1" s="1"/>
  <c r="S48" i="1"/>
  <c r="R48" i="1"/>
  <c r="Q48" i="1"/>
  <c r="P48" i="1"/>
  <c r="P47" i="1"/>
  <c r="Q47" i="1" s="1"/>
  <c r="R47" i="1" s="1"/>
  <c r="S47" i="1" s="1"/>
  <c r="P46" i="1"/>
  <c r="Q46" i="1" s="1"/>
  <c r="R46" i="1" s="1"/>
  <c r="S46" i="1" s="1"/>
  <c r="P45" i="1"/>
  <c r="Q45" i="1" s="1"/>
  <c r="Q44" i="1"/>
  <c r="R44" i="1" s="1"/>
  <c r="S44" i="1" s="1"/>
  <c r="P44" i="1"/>
  <c r="P43" i="1"/>
  <c r="Q43" i="1" s="1"/>
  <c r="R43" i="1" s="1"/>
  <c r="S43" i="1" s="1"/>
  <c r="P42" i="1"/>
  <c r="Q42" i="1" s="1"/>
  <c r="R42" i="1" s="1"/>
  <c r="S42" i="1" s="1"/>
  <c r="S41" i="1"/>
  <c r="R41" i="1"/>
  <c r="P41" i="1"/>
  <c r="Q41" i="1" s="1"/>
  <c r="S40" i="1"/>
  <c r="R40" i="1"/>
  <c r="Q40" i="1"/>
  <c r="P40" i="1"/>
  <c r="S39" i="1"/>
  <c r="R39" i="1"/>
  <c r="Q39" i="1"/>
  <c r="P39" i="1"/>
  <c r="S38" i="1"/>
  <c r="R38" i="1"/>
  <c r="Q38" i="1"/>
  <c r="P38" i="1"/>
  <c r="P37" i="1"/>
  <c r="Q37" i="1" s="1"/>
  <c r="Q36" i="1"/>
  <c r="R36" i="1" s="1"/>
  <c r="S36" i="1" s="1"/>
  <c r="P36" i="1"/>
  <c r="P35" i="1"/>
  <c r="Q35" i="1" s="1"/>
  <c r="R35" i="1" s="1"/>
  <c r="S35" i="1" s="1"/>
  <c r="P34" i="1"/>
  <c r="Q34" i="1" s="1"/>
  <c r="R34" i="1" s="1"/>
  <c r="S34" i="1" s="1"/>
  <c r="P33" i="1"/>
  <c r="Q33" i="1" s="1"/>
  <c r="Q32" i="1"/>
  <c r="R32" i="1" s="1"/>
  <c r="S32" i="1" s="1"/>
  <c r="P32" i="1"/>
  <c r="P31" i="1"/>
  <c r="Q31" i="1" s="1"/>
  <c r="R31" i="1" s="1"/>
  <c r="S31" i="1" s="1"/>
  <c r="P30" i="1"/>
  <c r="Q30" i="1" s="1"/>
  <c r="R30" i="1" s="1"/>
  <c r="S30" i="1" s="1"/>
  <c r="P29" i="1"/>
  <c r="Q29" i="1" s="1"/>
  <c r="S28" i="1"/>
  <c r="R28" i="1"/>
  <c r="Q28" i="1"/>
  <c r="P28" i="1"/>
  <c r="P27" i="1"/>
  <c r="Q27" i="1" s="1"/>
  <c r="R27" i="1" s="1"/>
  <c r="S27" i="1" s="1"/>
  <c r="S26" i="1"/>
  <c r="R26" i="1"/>
  <c r="Q26" i="1"/>
  <c r="P26" i="1"/>
  <c r="P25" i="1"/>
  <c r="Q25" i="1" s="1"/>
  <c r="Q24" i="1"/>
  <c r="R24" i="1" s="1"/>
  <c r="S24" i="1" s="1"/>
  <c r="P24" i="1"/>
  <c r="P23" i="1"/>
  <c r="Q23" i="1" s="1"/>
  <c r="R23" i="1" s="1"/>
  <c r="S23" i="1" s="1"/>
  <c r="P22" i="1"/>
  <c r="Q22" i="1" s="1"/>
  <c r="R22" i="1" s="1"/>
  <c r="S22" i="1" s="1"/>
  <c r="P21" i="1"/>
  <c r="Q20" i="1"/>
  <c r="P20" i="1"/>
  <c r="R20" i="1" s="1"/>
  <c r="S20" i="1" s="1"/>
  <c r="R19" i="1"/>
  <c r="S19" i="1" s="1"/>
  <c r="Q19" i="1"/>
  <c r="P19" i="1"/>
  <c r="S18" i="1"/>
  <c r="R18" i="1"/>
  <c r="P18" i="1"/>
  <c r="Q18" i="1" s="1"/>
  <c r="Q17" i="1"/>
  <c r="P17" i="1"/>
  <c r="R17" i="1" s="1"/>
  <c r="S17" i="1" s="1"/>
  <c r="R16" i="1"/>
  <c r="S16" i="1" s="1"/>
  <c r="P16" i="1"/>
  <c r="Q16" i="1" s="1"/>
  <c r="P15" i="1"/>
  <c r="P14" i="1"/>
  <c r="Q14" i="1" s="1"/>
  <c r="R14" i="1" s="1"/>
  <c r="S14" i="1" s="1"/>
  <c r="Q13" i="1"/>
  <c r="R13" i="1" s="1"/>
  <c r="S13" i="1" s="1"/>
  <c r="P13" i="1"/>
  <c r="R12" i="1"/>
  <c r="S12" i="1" s="1"/>
  <c r="Q12" i="1"/>
  <c r="P12" i="1"/>
  <c r="S11" i="1"/>
  <c r="R11" i="1"/>
  <c r="P11" i="1"/>
  <c r="Q11" i="1" s="1"/>
  <c r="Q10" i="1"/>
  <c r="R10" i="1" s="1"/>
  <c r="S10" i="1" s="1"/>
  <c r="Q9" i="1"/>
  <c r="R9" i="1" s="1"/>
  <c r="S9" i="1" s="1"/>
  <c r="P9" i="1"/>
  <c r="R8" i="1"/>
  <c r="S8" i="1" s="1"/>
  <c r="P8" i="1"/>
  <c r="Q8" i="1" s="1"/>
  <c r="P7" i="1"/>
  <c r="Q7" i="1" s="1"/>
  <c r="S6" i="1"/>
  <c r="R6" i="1"/>
  <c r="Q6" i="1"/>
  <c r="P6" i="1"/>
  <c r="Q5" i="1"/>
  <c r="R5" i="1" s="1"/>
  <c r="S5" i="1" s="1"/>
  <c r="P5" i="1"/>
  <c r="P4" i="1"/>
  <c r="Q3" i="1"/>
  <c r="P3" i="1"/>
  <c r="R4" i="1" l="1"/>
  <c r="S4" i="1" s="1"/>
  <c r="Q4" i="1"/>
  <c r="R7" i="1"/>
  <c r="S7" i="1" s="1"/>
  <c r="R25" i="1"/>
  <c r="S25" i="1" s="1"/>
  <c r="R29" i="1"/>
  <c r="S29" i="1" s="1"/>
  <c r="R33" i="1"/>
  <c r="S33" i="1" s="1"/>
  <c r="R37" i="1"/>
  <c r="S37" i="1" s="1"/>
  <c r="R45" i="1"/>
  <c r="S45" i="1" s="1"/>
  <c r="R49" i="1"/>
  <c r="S49" i="1" s="1"/>
  <c r="R65" i="1"/>
  <c r="S65" i="1" s="1"/>
  <c r="R69" i="1"/>
  <c r="S69" i="1" s="1"/>
  <c r="R73" i="1"/>
  <c r="S73" i="1" s="1"/>
  <c r="R77" i="1"/>
  <c r="S77" i="1" s="1"/>
  <c r="Q114" i="1"/>
  <c r="R114" i="1" s="1"/>
  <c r="S114" i="1" s="1"/>
  <c r="Q82" i="1"/>
  <c r="R82" i="1" s="1"/>
  <c r="S82" i="1" s="1"/>
  <c r="Q15" i="1"/>
  <c r="R15" i="1" s="1"/>
  <c r="S15" i="1" s="1"/>
  <c r="R3" i="1"/>
  <c r="Q21" i="1"/>
  <c r="R21" i="1" s="1"/>
  <c r="S21" i="1" s="1"/>
  <c r="Q81" i="1"/>
  <c r="R81" i="1" s="1"/>
  <c r="S81" i="1" s="1"/>
  <c r="S3" i="1" l="1"/>
  <c r="Y18" i="1" l="1"/>
  <c r="AC18" i="1" l="1"/>
  <c r="Z18" i="1"/>
</calcChain>
</file>

<file path=xl/sharedStrings.xml><?xml version="1.0" encoding="utf-8"?>
<sst xmlns="http://schemas.openxmlformats.org/spreadsheetml/2006/main" count="288" uniqueCount="137">
  <si>
    <t>Študent</t>
  </si>
  <si>
    <t>Domače naloge</t>
  </si>
  <si>
    <t>Izpiti</t>
  </si>
  <si>
    <t>Izkupiček</t>
  </si>
  <si>
    <t>Kriterij</t>
  </si>
  <si>
    <t>Vpisna številka</t>
  </si>
  <si>
    <t>Ime</t>
  </si>
  <si>
    <t>Program</t>
  </si>
  <si>
    <t>Naloga 1</t>
  </si>
  <si>
    <t>Naloga 2</t>
  </si>
  <si>
    <t>Naloga 3</t>
  </si>
  <si>
    <t>Naloga 4</t>
  </si>
  <si>
    <t>Naloga 5</t>
  </si>
  <si>
    <t>Naloga 6</t>
  </si>
  <si>
    <t>Naloga 7</t>
  </si>
  <si>
    <t>Naloga 8</t>
  </si>
  <si>
    <t>Naloga 9</t>
  </si>
  <si>
    <t>Naloga 10</t>
  </si>
  <si>
    <t>1. izpit</t>
  </si>
  <si>
    <t>2. izpit</t>
  </si>
  <si>
    <t>Izpit + domače naloge</t>
  </si>
  <si>
    <t>Skupaj</t>
  </si>
  <si>
    <t>Končna ocena</t>
  </si>
  <si>
    <t>&lt;50,00%</t>
  </si>
  <si>
    <t>negativno</t>
  </si>
  <si>
    <t>Število vseh študentov:</t>
  </si>
  <si>
    <t>Alen</t>
  </si>
  <si>
    <t>matematika</t>
  </si>
  <si>
    <t>Alenka</t>
  </si>
  <si>
    <t>pedagoška matematika</t>
  </si>
  <si>
    <t>Povprečno število doseženih točk:</t>
  </si>
  <si>
    <t>Alja</t>
  </si>
  <si>
    <t>Največkrat doseženo število točk:</t>
  </si>
  <si>
    <t>Aljaž</t>
  </si>
  <si>
    <t>Število doseženih točk, ki razpolavlja podatke:</t>
  </si>
  <si>
    <t>Amir</t>
  </si>
  <si>
    <t>Največje število doseženih točk:</t>
  </si>
  <si>
    <t>Ana</t>
  </si>
  <si>
    <t>Najmanjše število doseženih točk:</t>
  </si>
  <si>
    <t>Andrej</t>
  </si>
  <si>
    <t>Razred</t>
  </si>
  <si>
    <t>Ocena</t>
  </si>
  <si>
    <t>Absolutna frekvenca</t>
  </si>
  <si>
    <t>Relativna frekvenca</t>
  </si>
  <si>
    <t>Kumulativna frekvenca</t>
  </si>
  <si>
    <t>Relativna kumulativna frekvenca</t>
  </si>
  <si>
    <t>Središčni kot</t>
  </si>
  <si>
    <t>Andreja</t>
  </si>
  <si>
    <t>Anja</t>
  </si>
  <si>
    <t>Barbara</t>
  </si>
  <si>
    <t>Borut</t>
  </si>
  <si>
    <t>ni opravljal izpita</t>
  </si>
  <si>
    <t>Boštjan</t>
  </si>
  <si>
    <t>Darko</t>
  </si>
  <si>
    <t>Povprečna ocena:</t>
  </si>
  <si>
    <t>David</t>
  </si>
  <si>
    <t>Najpogostejša ocena:</t>
  </si>
  <si>
    <t>Denis</t>
  </si>
  <si>
    <t>Diana</t>
  </si>
  <si>
    <t>Dolores</t>
  </si>
  <si>
    <t>Dragana</t>
  </si>
  <si>
    <t>Erik</t>
  </si>
  <si>
    <t>Erika</t>
  </si>
  <si>
    <t>Eva</t>
  </si>
  <si>
    <t>Filip</t>
  </si>
  <si>
    <t>Gloria</t>
  </si>
  <si>
    <t>Grega</t>
  </si>
  <si>
    <t>Gregor</t>
  </si>
  <si>
    <t>Ines</t>
  </si>
  <si>
    <t>Irena</t>
  </si>
  <si>
    <t>Jakob</t>
  </si>
  <si>
    <t>Jan</t>
  </si>
  <si>
    <t>Jana</t>
  </si>
  <si>
    <t>Jernej</t>
  </si>
  <si>
    <t>Jerneja</t>
  </si>
  <si>
    <t>Josip Urban</t>
  </si>
  <si>
    <t>Jure</t>
  </si>
  <si>
    <t>Karin</t>
  </si>
  <si>
    <t>Katarina</t>
  </si>
  <si>
    <t>Katja</t>
  </si>
  <si>
    <t>Klemen</t>
  </si>
  <si>
    <t>Lara</t>
  </si>
  <si>
    <t>Larisa</t>
  </si>
  <si>
    <t>Laura</t>
  </si>
  <si>
    <t>Lina</t>
  </si>
  <si>
    <t>Luka</t>
  </si>
  <si>
    <t>Maja</t>
  </si>
  <si>
    <t>Marko</t>
  </si>
  <si>
    <t>Maša</t>
  </si>
  <si>
    <t>Matej</t>
  </si>
  <si>
    <t>Mateja</t>
  </si>
  <si>
    <t>Matija</t>
  </si>
  <si>
    <t>Mihael</t>
  </si>
  <si>
    <t>Mija</t>
  </si>
  <si>
    <t>Mina</t>
  </si>
  <si>
    <t>Monika</t>
  </si>
  <si>
    <t>Naja</t>
  </si>
  <si>
    <t>Neja</t>
  </si>
  <si>
    <t>Nejc</t>
  </si>
  <si>
    <t>Neža</t>
  </si>
  <si>
    <t>Nika</t>
  </si>
  <si>
    <t>Nina</t>
  </si>
  <si>
    <t>Nuša</t>
  </si>
  <si>
    <t>Pia</t>
  </si>
  <si>
    <t>Rok</t>
  </si>
  <si>
    <t>Samo</t>
  </si>
  <si>
    <t>Sandi</t>
  </si>
  <si>
    <t>Sanja</t>
  </si>
  <si>
    <t>Sara</t>
  </si>
  <si>
    <t>Selena</t>
  </si>
  <si>
    <t>Simon</t>
  </si>
  <si>
    <t>Sinja</t>
  </si>
  <si>
    <t>Staša</t>
  </si>
  <si>
    <t>Teja</t>
  </si>
  <si>
    <t>Tilen</t>
  </si>
  <si>
    <t>Timotej</t>
  </si>
  <si>
    <t>Tjaša</t>
  </si>
  <si>
    <t>Tomaž</t>
  </si>
  <si>
    <t>Toni</t>
  </si>
  <si>
    <t>Uroš</t>
  </si>
  <si>
    <t>Urška</t>
  </si>
  <si>
    <t>Vasilija</t>
  </si>
  <si>
    <t>Veronika</t>
  </si>
  <si>
    <t>Žan</t>
  </si>
  <si>
    <t>Željka</t>
  </si>
  <si>
    <t>Žiga</t>
  </si>
  <si>
    <t>Povprečje:</t>
  </si>
  <si>
    <r>
      <t>s</t>
    </r>
    <r>
      <rPr>
        <vertAlign val="subscript"/>
        <sz val="11"/>
        <color theme="1"/>
        <rFont val="Aptos Narrow"/>
        <family val="2"/>
        <scheme val="minor"/>
      </rPr>
      <t>k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</si>
  <si>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k</t>
    </r>
  </si>
  <si>
    <t>Frekvenca</t>
  </si>
  <si>
    <t>Podatki o 1. izpitnem roku</t>
  </si>
  <si>
    <r>
      <t>d</t>
    </r>
    <r>
      <rPr>
        <vertAlign val="subscript"/>
        <sz val="11"/>
        <color theme="1"/>
        <rFont val="Aptos Narrow"/>
        <family val="2"/>
        <charset val="238"/>
        <scheme val="minor"/>
      </rPr>
      <t>k</t>
    </r>
  </si>
  <si>
    <r>
      <t>x</t>
    </r>
    <r>
      <rPr>
        <vertAlign val="subscript"/>
        <sz val="11"/>
        <color theme="1"/>
        <rFont val="Aptos Narrow"/>
        <family val="2"/>
        <charset val="238"/>
        <scheme val="minor"/>
      </rPr>
      <t>k</t>
    </r>
  </si>
  <si>
    <t>Kvartil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</si>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</sst>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vertAlign val="sub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1" xfId="0" applyFill="1" applyBorder="1"/>
    <xf numFmtId="0" fontId="0" fillId="3" borderId="3" xfId="0" applyFill="1" applyBorder="1"/>
    <xf numFmtId="0" fontId="0" fillId="0" borderId="3" xfId="0" applyBorder="1"/>
    <xf numFmtId="9" fontId="0" fillId="0" borderId="3" xfId="1" applyFont="1" applyBorder="1"/>
    <xf numFmtId="10" fontId="0" fillId="0" borderId="1" xfId="0" applyNumberFormat="1" applyBorder="1"/>
    <xf numFmtId="1" fontId="0" fillId="3" borderId="1" xfId="0" applyNumberFormat="1" applyFill="1" applyBorder="1"/>
    <xf numFmtId="0" fontId="0" fillId="3" borderId="1" xfId="0" applyFill="1" applyBorder="1"/>
    <xf numFmtId="1" fontId="0" fillId="0" borderId="1" xfId="0" applyNumberFormat="1" applyBorder="1"/>
    <xf numFmtId="10" fontId="0" fillId="3" borderId="1" xfId="0" applyNumberFormat="1" applyFill="1" applyBorder="1"/>
    <xf numFmtId="0" fontId="0" fillId="0" borderId="6" xfId="0" applyBorder="1"/>
    <xf numFmtId="10" fontId="0" fillId="0" borderId="7" xfId="0" applyNumberFormat="1" applyBorder="1"/>
    <xf numFmtId="49" fontId="0" fillId="0" borderId="0" xfId="0" applyNumberFormat="1"/>
    <xf numFmtId="0" fontId="0" fillId="2" borderId="4" xfId="0" applyFill="1" applyBorder="1"/>
    <xf numFmtId="9" fontId="0" fillId="3" borderId="1" xfId="1" applyFont="1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2">
    <cellStyle name="Navadno" xfId="0" builtinId="0"/>
    <cellStyle name="Odstote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3DC8-2AE6-4313-98A8-BB7EE125CB0A}">
  <dimension ref="A1:AC119"/>
  <sheetViews>
    <sheetView tabSelected="1" zoomScale="80" zoomScaleNormal="80" workbookViewId="0">
      <selection activeCell="AB31" sqref="AB31"/>
    </sheetView>
  </sheetViews>
  <sheetFormatPr defaultRowHeight="15" x14ac:dyDescent="0.25"/>
  <cols>
    <col min="1" max="1" width="18.140625" bestFit="1" customWidth="1"/>
    <col min="2" max="2" width="11.85546875" bestFit="1" customWidth="1"/>
    <col min="3" max="3" width="23.28515625" customWidth="1"/>
    <col min="4" max="6" width="12.28515625" hidden="1" customWidth="1"/>
    <col min="7" max="7" width="12.85546875" hidden="1" customWidth="1"/>
    <col min="8" max="12" width="12.28515625" hidden="1" customWidth="1"/>
    <col min="13" max="13" width="12.85546875" hidden="1" customWidth="1"/>
    <col min="14" max="15" width="12.28515625" bestFit="1" customWidth="1"/>
    <col min="16" max="16" width="18.28515625" bestFit="1" customWidth="1"/>
    <col min="17" max="17" width="24.5703125" bestFit="1" customWidth="1"/>
    <col min="18" max="18" width="9.85546875" bestFit="1" customWidth="1"/>
    <col min="19" max="19" width="17.5703125" bestFit="1" customWidth="1"/>
    <col min="21" max="21" width="8.140625" bestFit="1" customWidth="1"/>
    <col min="22" max="22" width="10.28515625" bestFit="1" customWidth="1"/>
    <col min="23" max="23" width="7.28515625" bestFit="1" customWidth="1"/>
    <col min="24" max="24" width="21.28515625" bestFit="1" customWidth="1"/>
    <col min="25" max="25" width="19.140625" bestFit="1" customWidth="1"/>
    <col min="26" max="26" width="18.42578125" bestFit="1" customWidth="1"/>
    <col min="27" max="27" width="21.42578125" bestFit="1" customWidth="1"/>
    <col min="28" max="28" width="30.140625" bestFit="1" customWidth="1"/>
    <col min="29" max="29" width="12.42578125" bestFit="1" customWidth="1"/>
  </cols>
  <sheetData>
    <row r="1" spans="1:29" x14ac:dyDescent="0.25">
      <c r="A1" s="20" t="s">
        <v>0</v>
      </c>
      <c r="B1" s="20"/>
      <c r="C1" s="20"/>
      <c r="D1" s="20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 t="s">
        <v>2</v>
      </c>
      <c r="O1" s="20"/>
      <c r="P1" s="20" t="s">
        <v>3</v>
      </c>
      <c r="Q1" s="20"/>
      <c r="R1" s="20"/>
      <c r="S1" s="20"/>
      <c r="U1" s="19" t="s">
        <v>4</v>
      </c>
      <c r="V1" s="19"/>
    </row>
    <row r="2" spans="1:29" ht="15.75" thickBo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1</v>
      </c>
      <c r="Q2" s="1" t="s">
        <v>20</v>
      </c>
      <c r="R2" s="1" t="s">
        <v>21</v>
      </c>
      <c r="S2" s="1" t="s">
        <v>22</v>
      </c>
      <c r="U2" s="2" t="s">
        <v>23</v>
      </c>
      <c r="V2" s="2" t="s">
        <v>24</v>
      </c>
      <c r="X2" s="3" t="s">
        <v>25</v>
      </c>
      <c r="Y2" s="2"/>
    </row>
    <row r="3" spans="1:29" x14ac:dyDescent="0.25">
      <c r="A3" s="4">
        <v>27101465</v>
      </c>
      <c r="B3" s="4" t="s">
        <v>26</v>
      </c>
      <c r="C3" s="4" t="s">
        <v>27</v>
      </c>
      <c r="D3" s="5">
        <v>2</v>
      </c>
      <c r="E3" s="5">
        <v>0</v>
      </c>
      <c r="F3" s="5">
        <v>0</v>
      </c>
      <c r="G3" s="5">
        <v>0</v>
      </c>
      <c r="H3" s="5">
        <v>0</v>
      </c>
      <c r="I3" s="5"/>
      <c r="J3" s="5"/>
      <c r="K3" s="5"/>
      <c r="L3" s="5"/>
      <c r="M3" s="5"/>
      <c r="N3" s="5">
        <v>5</v>
      </c>
      <c r="O3" s="5">
        <v>5</v>
      </c>
      <c r="P3" s="5">
        <f t="shared" ref="P3:P9" si="0">IF(COUNTBLANK(D3:M3)=10,"",SUM(D3:M3))</f>
        <v>2</v>
      </c>
      <c r="Q3" s="5">
        <f t="shared" ref="Q3:Q66" si="1">IF(COUNTBLANK(D3:O3)=12,"",MAX(N3+P3,O3+0.5*P3))</f>
        <v>7</v>
      </c>
      <c r="R3" s="6">
        <f t="shared" ref="R3:R66" si="2">IF(COUNTBLANK(N3:O3)=2,"",IF(AND(SUM(N3:O3)=0,P3&lt;0),0,Q3/100))</f>
        <v>7.0000000000000007E-2</v>
      </c>
      <c r="S3" s="5" t="str">
        <f t="shared" ref="S3:S66" si="3">IF(R3="","ni opravljal izpita",IF(R3&lt;$U$3,"negativno",LOOKUP(R3,$U$3:$U$7,$V$3:$V$7)))</f>
        <v>negativno</v>
      </c>
      <c r="U3" s="7">
        <v>0.5</v>
      </c>
      <c r="V3" s="2">
        <v>6</v>
      </c>
    </row>
    <row r="4" spans="1:29" x14ac:dyDescent="0.25">
      <c r="A4" s="8">
        <v>27041948.960000001</v>
      </c>
      <c r="B4" s="9" t="s">
        <v>28</v>
      </c>
      <c r="C4" s="9" t="s">
        <v>29</v>
      </c>
      <c r="D4" s="2">
        <v>1</v>
      </c>
      <c r="E4" s="2">
        <v>0</v>
      </c>
      <c r="F4" s="2">
        <v>0</v>
      </c>
      <c r="G4" s="2"/>
      <c r="H4" s="2"/>
      <c r="I4" s="2"/>
      <c r="J4" s="2"/>
      <c r="K4" s="2"/>
      <c r="L4" s="2">
        <v>0</v>
      </c>
      <c r="M4" s="2"/>
      <c r="N4" s="2">
        <v>65</v>
      </c>
      <c r="O4" s="2"/>
      <c r="P4" s="5">
        <f t="shared" si="0"/>
        <v>1</v>
      </c>
      <c r="Q4" s="5">
        <f t="shared" si="1"/>
        <v>66</v>
      </c>
      <c r="R4" s="6">
        <f t="shared" si="2"/>
        <v>0.66</v>
      </c>
      <c r="S4" s="5">
        <f t="shared" si="3"/>
        <v>7</v>
      </c>
      <c r="U4" s="7">
        <v>0.6</v>
      </c>
      <c r="V4" s="2">
        <v>7</v>
      </c>
      <c r="X4" s="17" t="s">
        <v>30</v>
      </c>
      <c r="Y4" s="18"/>
      <c r="Z4" s="2"/>
    </row>
    <row r="5" spans="1:29" x14ac:dyDescent="0.25">
      <c r="A5" s="9">
        <v>28100112</v>
      </c>
      <c r="B5" s="9" t="s">
        <v>31</v>
      </c>
      <c r="C5" s="9" t="s">
        <v>27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100</v>
      </c>
      <c r="O5" s="2"/>
      <c r="P5" s="5">
        <f t="shared" si="0"/>
        <v>20</v>
      </c>
      <c r="Q5" s="5">
        <f t="shared" si="1"/>
        <v>120</v>
      </c>
      <c r="R5" s="6">
        <f t="shared" si="2"/>
        <v>1.2</v>
      </c>
      <c r="S5" s="5">
        <f t="shared" si="3"/>
        <v>10</v>
      </c>
      <c r="U5" s="7">
        <v>0.7</v>
      </c>
      <c r="V5" s="2">
        <v>8</v>
      </c>
      <c r="X5" s="17" t="s">
        <v>32</v>
      </c>
      <c r="Y5" s="18"/>
      <c r="Z5" s="2"/>
    </row>
    <row r="6" spans="1:29" x14ac:dyDescent="0.25">
      <c r="A6" s="9">
        <v>26994210</v>
      </c>
      <c r="B6" s="9" t="s">
        <v>33</v>
      </c>
      <c r="C6" s="9" t="s">
        <v>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5" t="str">
        <f t="shared" si="0"/>
        <v/>
      </c>
      <c r="Q6" s="5" t="str">
        <f t="shared" si="1"/>
        <v/>
      </c>
      <c r="R6" s="6" t="str">
        <f t="shared" si="2"/>
        <v/>
      </c>
      <c r="S6" s="5" t="str">
        <f t="shared" si="3"/>
        <v>ni opravljal izpita</v>
      </c>
      <c r="U6" s="7">
        <v>0.8</v>
      </c>
      <c r="V6" s="2">
        <v>9</v>
      </c>
      <c r="X6" s="17" t="s">
        <v>34</v>
      </c>
      <c r="Y6" s="18"/>
      <c r="Z6" s="2"/>
    </row>
    <row r="7" spans="1:29" x14ac:dyDescent="0.25">
      <c r="A7" s="9">
        <v>27101566</v>
      </c>
      <c r="B7" s="9" t="s">
        <v>35</v>
      </c>
      <c r="C7" s="9" t="s">
        <v>27</v>
      </c>
      <c r="D7" s="2">
        <v>1</v>
      </c>
      <c r="E7" s="2">
        <v>0</v>
      </c>
      <c r="F7" s="2">
        <v>1</v>
      </c>
      <c r="G7" s="2">
        <v>1</v>
      </c>
      <c r="H7" s="2"/>
      <c r="I7" s="2"/>
      <c r="J7" s="2"/>
      <c r="K7" s="2"/>
      <c r="L7" s="2"/>
      <c r="M7" s="2"/>
      <c r="N7" s="2">
        <v>43</v>
      </c>
      <c r="O7" s="2">
        <v>60</v>
      </c>
      <c r="P7" s="5">
        <f t="shared" si="0"/>
        <v>3</v>
      </c>
      <c r="Q7" s="5">
        <f t="shared" si="1"/>
        <v>61.5</v>
      </c>
      <c r="R7" s="6">
        <f t="shared" si="2"/>
        <v>0.61499999999999999</v>
      </c>
      <c r="S7" s="5">
        <f t="shared" si="3"/>
        <v>7</v>
      </c>
      <c r="U7" s="7">
        <v>0.9</v>
      </c>
      <c r="V7" s="2">
        <v>10</v>
      </c>
      <c r="X7" s="17" t="s">
        <v>36</v>
      </c>
      <c r="Y7" s="18"/>
      <c r="Z7" s="2"/>
    </row>
    <row r="8" spans="1:29" x14ac:dyDescent="0.25">
      <c r="A8" s="9">
        <v>27090322</v>
      </c>
      <c r="B8" s="9" t="s">
        <v>37</v>
      </c>
      <c r="C8" s="9" t="s">
        <v>27</v>
      </c>
      <c r="D8" s="2">
        <v>1</v>
      </c>
      <c r="E8" s="2">
        <v>2</v>
      </c>
      <c r="F8" s="2">
        <v>1</v>
      </c>
      <c r="G8" s="2">
        <v>1</v>
      </c>
      <c r="H8" s="2">
        <v>2</v>
      </c>
      <c r="I8" s="2">
        <v>1</v>
      </c>
      <c r="J8" s="2">
        <v>0</v>
      </c>
      <c r="K8" s="2">
        <v>1</v>
      </c>
      <c r="L8" s="2">
        <v>1</v>
      </c>
      <c r="M8" s="2">
        <v>0</v>
      </c>
      <c r="N8" s="2"/>
      <c r="O8" s="2"/>
      <c r="P8" s="5">
        <f t="shared" si="0"/>
        <v>10</v>
      </c>
      <c r="Q8" s="5">
        <f t="shared" si="1"/>
        <v>10</v>
      </c>
      <c r="R8" s="6" t="str">
        <f t="shared" si="2"/>
        <v/>
      </c>
      <c r="S8" s="5" t="str">
        <f t="shared" si="3"/>
        <v>ni opravljal izpita</v>
      </c>
      <c r="X8" s="17" t="s">
        <v>38</v>
      </c>
      <c r="Y8" s="18"/>
      <c r="Z8" s="2"/>
    </row>
    <row r="9" spans="1:29" x14ac:dyDescent="0.25">
      <c r="A9" s="9">
        <v>27101882</v>
      </c>
      <c r="B9" s="9" t="s">
        <v>37</v>
      </c>
      <c r="C9" s="9" t="s">
        <v>27</v>
      </c>
      <c r="D9" s="2">
        <v>1</v>
      </c>
      <c r="E9" s="2">
        <v>0</v>
      </c>
      <c r="F9" s="2">
        <v>1</v>
      </c>
      <c r="G9" s="2">
        <v>1</v>
      </c>
      <c r="H9" s="2">
        <v>2</v>
      </c>
      <c r="I9" s="2"/>
      <c r="J9" s="2"/>
      <c r="K9" s="2"/>
      <c r="L9" s="2">
        <v>2</v>
      </c>
      <c r="M9" s="2">
        <v>1</v>
      </c>
      <c r="N9" s="2">
        <v>50</v>
      </c>
      <c r="O9" s="2"/>
      <c r="P9" s="5">
        <f t="shared" si="0"/>
        <v>8</v>
      </c>
      <c r="Q9" s="5">
        <f t="shared" si="1"/>
        <v>58</v>
      </c>
      <c r="R9" s="6">
        <f t="shared" si="2"/>
        <v>0.57999999999999996</v>
      </c>
      <c r="S9" s="5">
        <f t="shared" si="3"/>
        <v>6</v>
      </c>
    </row>
    <row r="10" spans="1:29" x14ac:dyDescent="0.25">
      <c r="A10" s="9">
        <v>26987137</v>
      </c>
      <c r="B10" s="9" t="s">
        <v>39</v>
      </c>
      <c r="C10" s="9" t="s">
        <v>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20</v>
      </c>
      <c r="P10" s="5"/>
      <c r="Q10" s="5">
        <f t="shared" si="1"/>
        <v>20</v>
      </c>
      <c r="R10" s="6">
        <f t="shared" si="2"/>
        <v>0.2</v>
      </c>
      <c r="S10" s="5" t="str">
        <f t="shared" si="3"/>
        <v>negativno</v>
      </c>
      <c r="W10" s="3" t="s">
        <v>40</v>
      </c>
      <c r="X10" s="3" t="s">
        <v>41</v>
      </c>
      <c r="Y10" s="3" t="s">
        <v>42</v>
      </c>
      <c r="Z10" s="3" t="s">
        <v>43</v>
      </c>
      <c r="AA10" s="3" t="s">
        <v>44</v>
      </c>
      <c r="AB10" s="3" t="s">
        <v>45</v>
      </c>
      <c r="AC10" s="3" t="s">
        <v>46</v>
      </c>
    </row>
    <row r="11" spans="1:29" x14ac:dyDescent="0.25">
      <c r="A11" s="9">
        <v>26997746</v>
      </c>
      <c r="B11" s="9" t="s">
        <v>39</v>
      </c>
      <c r="C11" s="9" t="s">
        <v>29</v>
      </c>
      <c r="D11" s="2">
        <v>1</v>
      </c>
      <c r="E11" s="2">
        <v>2</v>
      </c>
      <c r="F11" s="2">
        <v>2</v>
      </c>
      <c r="G11" s="2">
        <v>0</v>
      </c>
      <c r="H11" s="2">
        <v>1</v>
      </c>
      <c r="I11" s="2"/>
      <c r="J11" s="2"/>
      <c r="K11" s="2"/>
      <c r="L11" s="2">
        <v>1</v>
      </c>
      <c r="M11" s="2">
        <v>2</v>
      </c>
      <c r="N11" s="2"/>
      <c r="O11" s="2"/>
      <c r="P11" s="5">
        <f t="shared" ref="P11:P74" si="4">IF(COUNTBLANK(D11:M11)=10,"",SUM(D11:M11))</f>
        <v>9</v>
      </c>
      <c r="Q11" s="5">
        <f t="shared" si="1"/>
        <v>9</v>
      </c>
      <c r="R11" s="6" t="str">
        <f t="shared" si="2"/>
        <v/>
      </c>
      <c r="S11" s="5" t="str">
        <f t="shared" si="3"/>
        <v>ni opravljal izpita</v>
      </c>
      <c r="W11" s="9">
        <v>1</v>
      </c>
      <c r="X11" s="9" t="s">
        <v>24</v>
      </c>
      <c r="Y11" s="2"/>
      <c r="Z11" s="7"/>
      <c r="AA11" s="2"/>
      <c r="AB11" s="7"/>
      <c r="AC11" s="10"/>
    </row>
    <row r="12" spans="1:29" x14ac:dyDescent="0.25">
      <c r="A12" s="8">
        <v>27066702.440000001</v>
      </c>
      <c r="B12" s="9" t="s">
        <v>39</v>
      </c>
      <c r="C12" s="9" t="s">
        <v>27</v>
      </c>
      <c r="D12" s="2">
        <v>2</v>
      </c>
      <c r="E12" s="2">
        <v>2</v>
      </c>
      <c r="F12" s="2">
        <v>2</v>
      </c>
      <c r="G12" s="2">
        <v>1</v>
      </c>
      <c r="H12" s="2">
        <v>2</v>
      </c>
      <c r="I12" s="2">
        <v>1</v>
      </c>
      <c r="J12" s="2">
        <v>0</v>
      </c>
      <c r="K12" s="2">
        <v>1</v>
      </c>
      <c r="L12" s="2">
        <v>2</v>
      </c>
      <c r="M12" s="2"/>
      <c r="N12" s="2"/>
      <c r="O12" s="2"/>
      <c r="P12" s="5">
        <f t="shared" si="4"/>
        <v>13</v>
      </c>
      <c r="Q12" s="5">
        <f t="shared" si="1"/>
        <v>13</v>
      </c>
      <c r="R12" s="6" t="str">
        <f t="shared" si="2"/>
        <v/>
      </c>
      <c r="S12" s="5" t="str">
        <f t="shared" si="3"/>
        <v>ni opravljal izpita</v>
      </c>
      <c r="W12" s="9">
        <v>2</v>
      </c>
      <c r="X12" s="9">
        <v>6</v>
      </c>
      <c r="Y12" s="2"/>
      <c r="Z12" s="7"/>
      <c r="AA12" s="2"/>
      <c r="AB12" s="7"/>
      <c r="AC12" s="10"/>
    </row>
    <row r="13" spans="1:29" x14ac:dyDescent="0.25">
      <c r="A13" s="9">
        <v>27008354</v>
      </c>
      <c r="B13" s="9" t="s">
        <v>47</v>
      </c>
      <c r="C13" s="9" t="s">
        <v>29</v>
      </c>
      <c r="D13" s="2">
        <v>2</v>
      </c>
      <c r="E13" s="2">
        <v>2</v>
      </c>
      <c r="F13" s="2">
        <v>2</v>
      </c>
      <c r="G13" s="2">
        <v>1</v>
      </c>
      <c r="H13" s="2">
        <v>2</v>
      </c>
      <c r="I13" s="2">
        <v>1</v>
      </c>
      <c r="J13" s="2">
        <v>1</v>
      </c>
      <c r="K13" s="2">
        <v>1</v>
      </c>
      <c r="L13" s="2">
        <v>2</v>
      </c>
      <c r="M13" s="2">
        <v>2</v>
      </c>
      <c r="N13" s="2">
        <v>15</v>
      </c>
      <c r="O13" s="2"/>
      <c r="P13" s="5">
        <f t="shared" si="4"/>
        <v>16</v>
      </c>
      <c r="Q13" s="5">
        <f t="shared" si="1"/>
        <v>31</v>
      </c>
      <c r="R13" s="6">
        <f t="shared" si="2"/>
        <v>0.31</v>
      </c>
      <c r="S13" s="5" t="str">
        <f t="shared" si="3"/>
        <v>negativno</v>
      </c>
      <c r="W13" s="9">
        <v>3</v>
      </c>
      <c r="X13" s="9">
        <v>7</v>
      </c>
      <c r="Y13" s="2"/>
      <c r="Z13" s="7"/>
      <c r="AA13" s="2"/>
      <c r="AB13" s="7"/>
      <c r="AC13" s="10"/>
    </row>
    <row r="14" spans="1:29" x14ac:dyDescent="0.25">
      <c r="A14" s="9">
        <v>27101388</v>
      </c>
      <c r="B14" s="9" t="s">
        <v>48</v>
      </c>
      <c r="C14" s="9" t="s">
        <v>27</v>
      </c>
      <c r="D14" s="2">
        <v>2</v>
      </c>
      <c r="E14" s="2">
        <v>2</v>
      </c>
      <c r="F14" s="2">
        <v>1</v>
      </c>
      <c r="G14" s="2">
        <v>2</v>
      </c>
      <c r="H14" s="2"/>
      <c r="I14" s="2"/>
      <c r="J14" s="2"/>
      <c r="K14" s="2">
        <v>2</v>
      </c>
      <c r="L14" s="2">
        <v>2</v>
      </c>
      <c r="M14" s="2">
        <v>2</v>
      </c>
      <c r="N14" s="2">
        <v>0</v>
      </c>
      <c r="O14" s="2">
        <v>13</v>
      </c>
      <c r="P14" s="5">
        <f t="shared" si="4"/>
        <v>13</v>
      </c>
      <c r="Q14" s="5">
        <f t="shared" si="1"/>
        <v>19.5</v>
      </c>
      <c r="R14" s="6">
        <f t="shared" si="2"/>
        <v>0.19500000000000001</v>
      </c>
      <c r="S14" s="5" t="str">
        <f t="shared" si="3"/>
        <v>negativno</v>
      </c>
      <c r="W14" s="9">
        <v>4</v>
      </c>
      <c r="X14" s="9">
        <v>8</v>
      </c>
      <c r="Y14" s="2"/>
      <c r="Z14" s="7"/>
      <c r="AA14" s="2"/>
      <c r="AB14" s="7"/>
      <c r="AC14" s="10"/>
    </row>
    <row r="15" spans="1:29" x14ac:dyDescent="0.25">
      <c r="A15" s="8">
        <v>27040180.850000001</v>
      </c>
      <c r="B15" s="9" t="s">
        <v>49</v>
      </c>
      <c r="C15" s="9" t="s">
        <v>29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0</v>
      </c>
      <c r="J15" s="2">
        <v>2</v>
      </c>
      <c r="K15" s="2">
        <v>2</v>
      </c>
      <c r="L15" s="2">
        <v>2</v>
      </c>
      <c r="M15" s="2">
        <v>2</v>
      </c>
      <c r="N15" s="2">
        <v>64</v>
      </c>
      <c r="O15" s="2"/>
      <c r="P15" s="5">
        <f t="shared" si="4"/>
        <v>18</v>
      </c>
      <c r="Q15" s="5">
        <f t="shared" si="1"/>
        <v>82</v>
      </c>
      <c r="R15" s="6">
        <f t="shared" si="2"/>
        <v>0.82</v>
      </c>
      <c r="S15" s="5">
        <f t="shared" si="3"/>
        <v>9</v>
      </c>
      <c r="W15" s="9">
        <v>5</v>
      </c>
      <c r="X15" s="9">
        <v>9</v>
      </c>
      <c r="Y15" s="2"/>
      <c r="Z15" s="7"/>
      <c r="AA15" s="2"/>
      <c r="AB15" s="7"/>
      <c r="AC15" s="10"/>
    </row>
    <row r="16" spans="1:29" x14ac:dyDescent="0.25">
      <c r="A16" s="9">
        <v>26992442</v>
      </c>
      <c r="B16" s="9" t="s">
        <v>50</v>
      </c>
      <c r="C16" s="9" t="s">
        <v>29</v>
      </c>
      <c r="D16" s="2">
        <v>1</v>
      </c>
      <c r="E16" s="2">
        <v>1</v>
      </c>
      <c r="F16" s="2">
        <v>2</v>
      </c>
      <c r="G16" s="2">
        <v>1</v>
      </c>
      <c r="H16" s="2">
        <v>2</v>
      </c>
      <c r="I16" s="2">
        <v>2</v>
      </c>
      <c r="J16" s="2">
        <v>2</v>
      </c>
      <c r="K16" s="2">
        <v>1</v>
      </c>
      <c r="L16" s="2">
        <v>2</v>
      </c>
      <c r="M16" s="2">
        <v>2</v>
      </c>
      <c r="N16" s="2"/>
      <c r="O16" s="2"/>
      <c r="P16" s="5">
        <f t="shared" si="4"/>
        <v>16</v>
      </c>
      <c r="Q16" s="5">
        <f t="shared" si="1"/>
        <v>16</v>
      </c>
      <c r="R16" s="6" t="str">
        <f t="shared" si="2"/>
        <v/>
      </c>
      <c r="S16" s="5" t="str">
        <f t="shared" si="3"/>
        <v>ni opravljal izpita</v>
      </c>
      <c r="W16" s="9">
        <v>6</v>
      </c>
      <c r="X16" s="9">
        <v>10</v>
      </c>
      <c r="Y16" s="2"/>
      <c r="Z16" s="7"/>
      <c r="AA16" s="2"/>
      <c r="AB16" s="7"/>
      <c r="AC16" s="10"/>
    </row>
    <row r="17" spans="1:29" x14ac:dyDescent="0.25">
      <c r="A17" s="8">
        <v>27031340.329999998</v>
      </c>
      <c r="B17" s="9" t="s">
        <v>50</v>
      </c>
      <c r="C17" s="9" t="s">
        <v>29</v>
      </c>
      <c r="D17" s="2">
        <v>1</v>
      </c>
      <c r="E17" s="2">
        <v>1</v>
      </c>
      <c r="F17" s="2">
        <v>1</v>
      </c>
      <c r="G17" s="2">
        <v>1</v>
      </c>
      <c r="H17" s="2">
        <v>2</v>
      </c>
      <c r="I17" s="2"/>
      <c r="J17" s="2">
        <v>0</v>
      </c>
      <c r="K17" s="2"/>
      <c r="L17" s="2">
        <v>2</v>
      </c>
      <c r="M17" s="2"/>
      <c r="N17" s="2">
        <v>47</v>
      </c>
      <c r="O17" s="2"/>
      <c r="P17" s="5">
        <f t="shared" si="4"/>
        <v>8</v>
      </c>
      <c r="Q17" s="5">
        <f t="shared" si="1"/>
        <v>55</v>
      </c>
      <c r="R17" s="6">
        <f t="shared" si="2"/>
        <v>0.55000000000000004</v>
      </c>
      <c r="S17" s="5">
        <f t="shared" si="3"/>
        <v>6</v>
      </c>
      <c r="W17" s="9">
        <v>7</v>
      </c>
      <c r="X17" s="9" t="s">
        <v>51</v>
      </c>
      <c r="Y17" s="2"/>
      <c r="Z17" s="7"/>
      <c r="AA17" s="2"/>
      <c r="AB17" s="7"/>
      <c r="AC17" s="10"/>
    </row>
    <row r="18" spans="1:29" x14ac:dyDescent="0.25">
      <c r="A18" s="8">
        <v>27059630.02</v>
      </c>
      <c r="B18" s="9" t="s">
        <v>50</v>
      </c>
      <c r="C18" s="9" t="s">
        <v>27</v>
      </c>
      <c r="D18" s="2">
        <v>1</v>
      </c>
      <c r="E18" s="2"/>
      <c r="F18" s="2">
        <v>1</v>
      </c>
      <c r="G18" s="2">
        <v>1</v>
      </c>
      <c r="H18" s="2"/>
      <c r="I18" s="2">
        <v>0</v>
      </c>
      <c r="J18" s="2"/>
      <c r="K18" s="2"/>
      <c r="L18" s="2"/>
      <c r="M18" s="2"/>
      <c r="N18" s="2"/>
      <c r="O18" s="2"/>
      <c r="P18" s="5">
        <f t="shared" si="4"/>
        <v>3</v>
      </c>
      <c r="Q18" s="5">
        <f t="shared" si="1"/>
        <v>3</v>
      </c>
      <c r="R18" s="6" t="str">
        <f t="shared" si="2"/>
        <v/>
      </c>
      <c r="S18" s="5" t="str">
        <f t="shared" si="3"/>
        <v>ni opravljal izpita</v>
      </c>
      <c r="X18" s="3" t="s">
        <v>21</v>
      </c>
      <c r="Y18" s="9">
        <f>SUM(Y11:Y17)</f>
        <v>0</v>
      </c>
      <c r="Z18" s="11">
        <f t="shared" ref="Z18" si="5">SUM(Z11:Z17)</f>
        <v>0</v>
      </c>
      <c r="AA18" s="12"/>
      <c r="AB18" s="13"/>
      <c r="AC18" s="9">
        <f>SUM(AC11:AC17)</f>
        <v>0</v>
      </c>
    </row>
    <row r="19" spans="1:29" x14ac:dyDescent="0.25">
      <c r="A19" s="9">
        <v>26985369</v>
      </c>
      <c r="B19" s="9" t="s">
        <v>52</v>
      </c>
      <c r="C19" s="9" t="s">
        <v>29</v>
      </c>
      <c r="D19" s="2">
        <v>0</v>
      </c>
      <c r="E19" s="2">
        <v>0</v>
      </c>
      <c r="F19" s="2">
        <v>1</v>
      </c>
      <c r="G19" s="2">
        <v>0</v>
      </c>
      <c r="H19" s="2">
        <v>2</v>
      </c>
      <c r="I19" s="2"/>
      <c r="J19" s="2"/>
      <c r="K19" s="2"/>
      <c r="L19" s="2"/>
      <c r="M19" s="2"/>
      <c r="N19" s="2"/>
      <c r="O19" s="2"/>
      <c r="P19" s="5">
        <f t="shared" si="4"/>
        <v>3</v>
      </c>
      <c r="Q19" s="5">
        <f t="shared" si="1"/>
        <v>3</v>
      </c>
      <c r="R19" s="6" t="str">
        <f t="shared" si="2"/>
        <v/>
      </c>
      <c r="S19" s="5" t="str">
        <f t="shared" si="3"/>
        <v>ni opravljal izpita</v>
      </c>
      <c r="U19" s="14"/>
    </row>
    <row r="20" spans="1:29" x14ac:dyDescent="0.25">
      <c r="A20" s="9">
        <v>27091376</v>
      </c>
      <c r="B20" s="9" t="s">
        <v>53</v>
      </c>
      <c r="C20" s="9" t="s">
        <v>27</v>
      </c>
      <c r="D20" s="2">
        <v>1</v>
      </c>
      <c r="E20" s="2"/>
      <c r="F20" s="2"/>
      <c r="G20" s="2"/>
      <c r="H20" s="2">
        <v>1</v>
      </c>
      <c r="I20" s="2"/>
      <c r="J20" s="2">
        <v>2</v>
      </c>
      <c r="K20" s="2"/>
      <c r="L20" s="2"/>
      <c r="M20" s="2">
        <v>2</v>
      </c>
      <c r="N20" s="2">
        <v>39</v>
      </c>
      <c r="O20" s="2">
        <v>31</v>
      </c>
      <c r="P20" s="5">
        <f t="shared" si="4"/>
        <v>6</v>
      </c>
      <c r="Q20" s="5">
        <f t="shared" si="1"/>
        <v>45</v>
      </c>
      <c r="R20" s="6">
        <f t="shared" si="2"/>
        <v>0.45</v>
      </c>
      <c r="S20" s="5" t="str">
        <f t="shared" si="3"/>
        <v>negativno</v>
      </c>
      <c r="U20" s="14"/>
      <c r="X20" s="3" t="s">
        <v>54</v>
      </c>
      <c r="Y20" s="2"/>
    </row>
    <row r="21" spans="1:29" x14ac:dyDescent="0.25">
      <c r="A21" s="9">
        <v>27090944</v>
      </c>
      <c r="B21" s="9" t="s">
        <v>55</v>
      </c>
      <c r="C21" s="9" t="s">
        <v>27</v>
      </c>
      <c r="D21" s="2">
        <v>1</v>
      </c>
      <c r="E21" s="2">
        <v>0</v>
      </c>
      <c r="F21" s="2">
        <v>1</v>
      </c>
      <c r="G21" s="2"/>
      <c r="H21" s="2"/>
      <c r="I21" s="2"/>
      <c r="J21" s="2"/>
      <c r="K21" s="2"/>
      <c r="L21" s="2"/>
      <c r="M21" s="2"/>
      <c r="N21" s="2">
        <v>5</v>
      </c>
      <c r="O21" s="2"/>
      <c r="P21" s="5">
        <f t="shared" si="4"/>
        <v>2</v>
      </c>
      <c r="Q21" s="5">
        <f t="shared" si="1"/>
        <v>7</v>
      </c>
      <c r="R21" s="6">
        <f t="shared" si="2"/>
        <v>7.0000000000000007E-2</v>
      </c>
      <c r="S21" s="5" t="str">
        <f t="shared" si="3"/>
        <v>negativno</v>
      </c>
      <c r="U21" s="14"/>
      <c r="X21" s="3" t="s">
        <v>56</v>
      </c>
      <c r="Y21" s="2"/>
    </row>
    <row r="22" spans="1:29" x14ac:dyDescent="0.25">
      <c r="A22" s="9">
        <v>27101870</v>
      </c>
      <c r="B22" s="9" t="s">
        <v>57</v>
      </c>
      <c r="C22" s="9" t="s">
        <v>27</v>
      </c>
      <c r="D22" s="2">
        <v>2</v>
      </c>
      <c r="E22" s="2">
        <v>2</v>
      </c>
      <c r="F22" s="2">
        <v>2</v>
      </c>
      <c r="G22" s="2">
        <v>2</v>
      </c>
      <c r="H22" s="2">
        <v>2</v>
      </c>
      <c r="I22" s="2">
        <v>0</v>
      </c>
      <c r="J22" s="2">
        <v>2</v>
      </c>
      <c r="K22" s="2">
        <v>1</v>
      </c>
      <c r="L22" s="2">
        <v>1</v>
      </c>
      <c r="M22" s="2">
        <v>2</v>
      </c>
      <c r="N22" s="2">
        <v>53</v>
      </c>
      <c r="O22" s="2"/>
      <c r="P22" s="5">
        <f t="shared" si="4"/>
        <v>16</v>
      </c>
      <c r="Q22" s="5">
        <f t="shared" si="1"/>
        <v>69</v>
      </c>
      <c r="R22" s="6">
        <f t="shared" si="2"/>
        <v>0.69</v>
      </c>
      <c r="S22" s="5">
        <f t="shared" si="3"/>
        <v>7</v>
      </c>
      <c r="U22" s="14"/>
    </row>
    <row r="23" spans="1:29" x14ac:dyDescent="0.25">
      <c r="A23" s="9">
        <v>27101958</v>
      </c>
      <c r="B23" s="9" t="s">
        <v>58</v>
      </c>
      <c r="C23" s="9" t="s">
        <v>27</v>
      </c>
      <c r="D23" s="2">
        <v>2</v>
      </c>
      <c r="E23" s="2">
        <v>2</v>
      </c>
      <c r="F23" s="2"/>
      <c r="G23" s="2">
        <v>1</v>
      </c>
      <c r="H23" s="2">
        <v>2</v>
      </c>
      <c r="I23" s="2">
        <v>0</v>
      </c>
      <c r="J23" s="2"/>
      <c r="K23" s="2">
        <v>2</v>
      </c>
      <c r="L23" s="2">
        <v>1</v>
      </c>
      <c r="M23" s="2">
        <v>2</v>
      </c>
      <c r="N23" s="2">
        <v>55</v>
      </c>
      <c r="O23" s="2"/>
      <c r="P23" s="5">
        <f t="shared" si="4"/>
        <v>12</v>
      </c>
      <c r="Q23" s="5">
        <f t="shared" si="1"/>
        <v>67</v>
      </c>
      <c r="R23" s="6">
        <f t="shared" si="2"/>
        <v>0.67</v>
      </c>
      <c r="S23" s="5">
        <f t="shared" si="3"/>
        <v>7</v>
      </c>
      <c r="W23" s="19" t="s">
        <v>130</v>
      </c>
      <c r="X23" s="19"/>
      <c r="Y23" s="19"/>
      <c r="Z23" s="19"/>
      <c r="AA23" s="19"/>
      <c r="AB23" s="19"/>
      <c r="AC23" s="19"/>
    </row>
    <row r="24" spans="1:29" ht="18" x14ac:dyDescent="0.35">
      <c r="A24" s="9">
        <v>27101679</v>
      </c>
      <c r="B24" s="9" t="s">
        <v>59</v>
      </c>
      <c r="C24" s="9" t="s">
        <v>27</v>
      </c>
      <c r="D24" s="2">
        <v>2</v>
      </c>
      <c r="E24" s="2"/>
      <c r="F24" s="2"/>
      <c r="G24" s="2"/>
      <c r="H24" s="2"/>
      <c r="I24" s="2"/>
      <c r="J24" s="2"/>
      <c r="K24" s="2"/>
      <c r="L24" s="2"/>
      <c r="M24" s="2"/>
      <c r="N24" s="2">
        <v>30</v>
      </c>
      <c r="O24" s="2"/>
      <c r="P24" s="5">
        <f t="shared" si="4"/>
        <v>2</v>
      </c>
      <c r="Q24" s="5">
        <f t="shared" si="1"/>
        <v>32</v>
      </c>
      <c r="R24" s="6">
        <f t="shared" si="2"/>
        <v>0.32</v>
      </c>
      <c r="S24" s="5" t="str">
        <f t="shared" si="3"/>
        <v>negativno</v>
      </c>
      <c r="W24" s="3" t="s">
        <v>40</v>
      </c>
      <c r="X24" s="3" t="s">
        <v>127</v>
      </c>
      <c r="Y24" s="3" t="s">
        <v>128</v>
      </c>
      <c r="Z24" s="3" t="s">
        <v>131</v>
      </c>
      <c r="AA24" s="3" t="s">
        <v>132</v>
      </c>
      <c r="AB24" s="3" t="s">
        <v>129</v>
      </c>
      <c r="AC24" s="3" t="s">
        <v>41</v>
      </c>
    </row>
    <row r="25" spans="1:29" x14ac:dyDescent="0.25">
      <c r="A25" s="9">
        <v>27101909</v>
      </c>
      <c r="B25" s="9" t="s">
        <v>60</v>
      </c>
      <c r="C25" s="9" t="s">
        <v>27</v>
      </c>
      <c r="D25" s="2">
        <v>2</v>
      </c>
      <c r="E25" s="2">
        <v>2</v>
      </c>
      <c r="F25" s="2">
        <v>2</v>
      </c>
      <c r="G25" s="2">
        <v>1</v>
      </c>
      <c r="H25" s="2">
        <v>2</v>
      </c>
      <c r="I25" s="2">
        <v>1</v>
      </c>
      <c r="J25" s="2">
        <v>1</v>
      </c>
      <c r="K25" s="2">
        <v>2</v>
      </c>
      <c r="L25" s="2">
        <v>2</v>
      </c>
      <c r="M25" s="2">
        <v>2</v>
      </c>
      <c r="N25" s="2">
        <v>50</v>
      </c>
      <c r="O25" s="2"/>
      <c r="P25" s="5">
        <f t="shared" si="4"/>
        <v>17</v>
      </c>
      <c r="Q25" s="5">
        <f t="shared" si="1"/>
        <v>67</v>
      </c>
      <c r="R25" s="6">
        <f t="shared" si="2"/>
        <v>0.67</v>
      </c>
      <c r="S25" s="5">
        <f t="shared" si="3"/>
        <v>7</v>
      </c>
      <c r="W25" s="9">
        <v>1</v>
      </c>
      <c r="X25" s="2"/>
      <c r="Y25" s="2"/>
      <c r="Z25" s="2"/>
      <c r="AA25" s="2"/>
      <c r="AB25" s="2"/>
      <c r="AC25" s="2">
        <v>1</v>
      </c>
    </row>
    <row r="26" spans="1:29" x14ac:dyDescent="0.25">
      <c r="A26" s="8">
        <v>27057861.91</v>
      </c>
      <c r="B26" s="9" t="s">
        <v>61</v>
      </c>
      <c r="C26" s="9" t="s">
        <v>27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 t="str">
        <f t="shared" si="4"/>
        <v/>
      </c>
      <c r="Q26" s="5" t="str">
        <f t="shared" si="1"/>
        <v/>
      </c>
      <c r="R26" s="6" t="str">
        <f t="shared" si="2"/>
        <v/>
      </c>
      <c r="S26" s="5" t="str">
        <f t="shared" si="3"/>
        <v>ni opravljal izpita</v>
      </c>
      <c r="W26" s="9">
        <v>2</v>
      </c>
      <c r="X26" s="2"/>
      <c r="Y26" s="2"/>
      <c r="Z26" s="2"/>
      <c r="AA26" s="2"/>
      <c r="AB26" s="2"/>
      <c r="AC26" s="2">
        <v>2</v>
      </c>
    </row>
    <row r="27" spans="1:29" x14ac:dyDescent="0.25">
      <c r="A27" s="9">
        <v>27201150</v>
      </c>
      <c r="B27" s="9" t="s">
        <v>61</v>
      </c>
      <c r="C27" s="9" t="s">
        <v>29</v>
      </c>
      <c r="D27" s="2">
        <v>1</v>
      </c>
      <c r="E27" s="2">
        <v>1</v>
      </c>
      <c r="F27" s="2">
        <v>2</v>
      </c>
      <c r="G27" s="2">
        <v>1</v>
      </c>
      <c r="H27" s="2"/>
      <c r="I27" s="2">
        <v>0</v>
      </c>
      <c r="J27" s="2">
        <v>0</v>
      </c>
      <c r="K27" s="2">
        <v>1</v>
      </c>
      <c r="L27" s="2"/>
      <c r="M27" s="2">
        <v>1</v>
      </c>
      <c r="N27" s="2">
        <v>31</v>
      </c>
      <c r="O27" s="2"/>
      <c r="P27" s="5">
        <f t="shared" si="4"/>
        <v>7</v>
      </c>
      <c r="Q27" s="5">
        <f t="shared" si="1"/>
        <v>38</v>
      </c>
      <c r="R27" s="6">
        <f t="shared" si="2"/>
        <v>0.38</v>
      </c>
      <c r="S27" s="5" t="str">
        <f t="shared" si="3"/>
        <v>negativno</v>
      </c>
      <c r="W27" s="9">
        <v>3</v>
      </c>
      <c r="X27" s="2"/>
      <c r="Y27" s="2"/>
      <c r="Z27" s="2"/>
      <c r="AA27" s="2"/>
      <c r="AB27" s="2"/>
      <c r="AC27" s="2">
        <v>3</v>
      </c>
    </row>
    <row r="28" spans="1:29" x14ac:dyDescent="0.25">
      <c r="A28" s="8">
        <v>27047253.280000001</v>
      </c>
      <c r="B28" s="9" t="s">
        <v>62</v>
      </c>
      <c r="C28" s="9" t="s">
        <v>27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 t="str">
        <f t="shared" si="4"/>
        <v/>
      </c>
      <c r="Q28" s="5" t="str">
        <f t="shared" si="1"/>
        <v/>
      </c>
      <c r="R28" s="6" t="str">
        <f t="shared" si="2"/>
        <v/>
      </c>
      <c r="S28" s="5" t="str">
        <f t="shared" si="3"/>
        <v>ni opravljal izpita</v>
      </c>
      <c r="W28" s="9">
        <v>4</v>
      </c>
      <c r="X28" s="2"/>
      <c r="Y28" s="2"/>
      <c r="Z28" s="2"/>
      <c r="AA28" s="2"/>
      <c r="AB28" s="2"/>
      <c r="AC28" s="2">
        <v>4</v>
      </c>
    </row>
    <row r="29" spans="1:29" x14ac:dyDescent="0.25">
      <c r="A29" s="8">
        <v>27029572.219999999</v>
      </c>
      <c r="B29" s="9" t="s">
        <v>63</v>
      </c>
      <c r="C29" s="9" t="s">
        <v>29</v>
      </c>
      <c r="D29" s="2">
        <v>2</v>
      </c>
      <c r="E29" s="2">
        <v>1</v>
      </c>
      <c r="F29" s="2">
        <v>1</v>
      </c>
      <c r="G29" s="2">
        <v>1</v>
      </c>
      <c r="H29" s="2">
        <v>2</v>
      </c>
      <c r="I29" s="2">
        <v>0</v>
      </c>
      <c r="J29" s="2"/>
      <c r="K29" s="2">
        <v>2</v>
      </c>
      <c r="L29" s="2">
        <v>2</v>
      </c>
      <c r="M29" s="2">
        <v>2</v>
      </c>
      <c r="N29" s="2">
        <v>38</v>
      </c>
      <c r="O29" s="2"/>
      <c r="P29" s="5">
        <f t="shared" si="4"/>
        <v>13</v>
      </c>
      <c r="Q29" s="5">
        <f t="shared" si="1"/>
        <v>51</v>
      </c>
      <c r="R29" s="6">
        <f t="shared" si="2"/>
        <v>0.51</v>
      </c>
      <c r="S29" s="5">
        <f t="shared" si="3"/>
        <v>6</v>
      </c>
      <c r="W29" s="9">
        <v>5</v>
      </c>
      <c r="X29" s="2"/>
      <c r="Y29" s="2"/>
      <c r="Z29" s="2"/>
      <c r="AA29" s="2"/>
      <c r="AB29" s="2"/>
      <c r="AC29" s="2">
        <v>5</v>
      </c>
    </row>
    <row r="30" spans="1:29" x14ac:dyDescent="0.25">
      <c r="A30" s="9">
        <v>27101606</v>
      </c>
      <c r="B30" s="9" t="s">
        <v>63</v>
      </c>
      <c r="C30" s="9" t="s">
        <v>27</v>
      </c>
      <c r="D30" s="2"/>
      <c r="E30" s="2">
        <v>1</v>
      </c>
      <c r="F30" s="2">
        <v>1</v>
      </c>
      <c r="G30" s="2">
        <v>1</v>
      </c>
      <c r="H30" s="2"/>
      <c r="I30" s="2"/>
      <c r="J30" s="2"/>
      <c r="K30" s="2">
        <v>1</v>
      </c>
      <c r="L30" s="2">
        <v>0</v>
      </c>
      <c r="M30" s="2">
        <v>1</v>
      </c>
      <c r="N30" s="2">
        <v>20</v>
      </c>
      <c r="O30" s="2">
        <v>33</v>
      </c>
      <c r="P30" s="5">
        <f t="shared" si="4"/>
        <v>5</v>
      </c>
      <c r="Q30" s="5">
        <f t="shared" si="1"/>
        <v>35.5</v>
      </c>
      <c r="R30" s="6">
        <f t="shared" si="2"/>
        <v>0.35499999999999998</v>
      </c>
      <c r="S30" s="5" t="str">
        <f t="shared" si="3"/>
        <v>negativno</v>
      </c>
      <c r="AA30" s="3" t="s">
        <v>21</v>
      </c>
      <c r="AB30" s="9">
        <f>SUM(AB25:AB29)</f>
        <v>0</v>
      </c>
    </row>
    <row r="31" spans="1:29" x14ac:dyDescent="0.25">
      <c r="A31" s="9">
        <v>27101643</v>
      </c>
      <c r="B31" s="9" t="s">
        <v>63</v>
      </c>
      <c r="C31" s="9" t="s">
        <v>27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0</v>
      </c>
      <c r="J31" s="2"/>
      <c r="K31" s="2"/>
      <c r="L31" s="2">
        <v>2</v>
      </c>
      <c r="M31" s="2">
        <v>2</v>
      </c>
      <c r="N31" s="2">
        <v>25</v>
      </c>
      <c r="O31" s="2">
        <v>30</v>
      </c>
      <c r="P31" s="5">
        <f t="shared" si="4"/>
        <v>12</v>
      </c>
      <c r="Q31" s="5">
        <f t="shared" si="1"/>
        <v>37</v>
      </c>
      <c r="R31" s="6">
        <f t="shared" si="2"/>
        <v>0.37</v>
      </c>
      <c r="S31" s="5" t="str">
        <f t="shared" si="3"/>
        <v>negativno</v>
      </c>
      <c r="W31" s="3" t="s">
        <v>133</v>
      </c>
    </row>
    <row r="32" spans="1:29" x14ac:dyDescent="0.25">
      <c r="A32" s="9">
        <v>27101995</v>
      </c>
      <c r="B32" s="9" t="s">
        <v>63</v>
      </c>
      <c r="C32" s="9" t="s">
        <v>27</v>
      </c>
      <c r="D32" s="2">
        <v>2</v>
      </c>
      <c r="E32" s="2">
        <v>2</v>
      </c>
      <c r="F32" s="2">
        <v>2</v>
      </c>
      <c r="G32" s="2">
        <v>0</v>
      </c>
      <c r="H32" s="2">
        <v>2</v>
      </c>
      <c r="I32" s="2">
        <v>2</v>
      </c>
      <c r="J32" s="2"/>
      <c r="K32" s="2">
        <v>1</v>
      </c>
      <c r="L32" s="2">
        <v>2</v>
      </c>
      <c r="M32" s="2">
        <v>1</v>
      </c>
      <c r="N32" s="2">
        <v>68</v>
      </c>
      <c r="O32" s="2"/>
      <c r="P32" s="5">
        <f t="shared" si="4"/>
        <v>14</v>
      </c>
      <c r="Q32" s="5">
        <f t="shared" si="1"/>
        <v>82</v>
      </c>
      <c r="R32" s="6">
        <f t="shared" si="2"/>
        <v>0.82</v>
      </c>
      <c r="S32" s="5">
        <f t="shared" si="3"/>
        <v>9</v>
      </c>
      <c r="W32" s="9" t="s">
        <v>134</v>
      </c>
      <c r="X32" s="2"/>
    </row>
    <row r="33" spans="1:24" x14ac:dyDescent="0.25">
      <c r="A33" s="9">
        <v>27102186</v>
      </c>
      <c r="B33" s="9" t="s">
        <v>63</v>
      </c>
      <c r="C33" s="9" t="s">
        <v>27</v>
      </c>
      <c r="D33" s="2">
        <v>2</v>
      </c>
      <c r="E33" s="2">
        <v>1</v>
      </c>
      <c r="F33" s="2">
        <v>2</v>
      </c>
      <c r="G33" s="2">
        <v>2</v>
      </c>
      <c r="H33" s="2">
        <v>2</v>
      </c>
      <c r="I33" s="2">
        <v>0</v>
      </c>
      <c r="J33" s="2">
        <v>0</v>
      </c>
      <c r="K33" s="2">
        <v>0</v>
      </c>
      <c r="L33" s="2">
        <v>1</v>
      </c>
      <c r="M33" s="2">
        <v>1</v>
      </c>
      <c r="N33" s="2">
        <v>75</v>
      </c>
      <c r="O33" s="2"/>
      <c r="P33" s="5">
        <f t="shared" si="4"/>
        <v>11</v>
      </c>
      <c r="Q33" s="5">
        <f t="shared" si="1"/>
        <v>86</v>
      </c>
      <c r="R33" s="6">
        <f t="shared" si="2"/>
        <v>0.86</v>
      </c>
      <c r="S33" s="5">
        <f t="shared" si="3"/>
        <v>9</v>
      </c>
      <c r="W33" s="9" t="s">
        <v>135</v>
      </c>
      <c r="X33" s="2"/>
    </row>
    <row r="34" spans="1:24" x14ac:dyDescent="0.25">
      <c r="A34" s="9">
        <v>27020731</v>
      </c>
      <c r="B34" s="9" t="s">
        <v>64</v>
      </c>
      <c r="C34" s="9" t="s">
        <v>29</v>
      </c>
      <c r="D34" s="2">
        <v>1</v>
      </c>
      <c r="E34" s="2">
        <v>1</v>
      </c>
      <c r="F34" s="2">
        <v>2</v>
      </c>
      <c r="G34" s="2">
        <v>2</v>
      </c>
      <c r="H34" s="2">
        <v>1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37</v>
      </c>
      <c r="O34" s="2"/>
      <c r="P34" s="5">
        <f t="shared" si="4"/>
        <v>8</v>
      </c>
      <c r="Q34" s="5">
        <f t="shared" si="1"/>
        <v>45</v>
      </c>
      <c r="R34" s="6">
        <f t="shared" si="2"/>
        <v>0.45</v>
      </c>
      <c r="S34" s="5" t="str">
        <f t="shared" si="3"/>
        <v>negativno</v>
      </c>
      <c r="W34" s="9" t="s">
        <v>136</v>
      </c>
      <c r="X34" s="2"/>
    </row>
    <row r="35" spans="1:24" x14ac:dyDescent="0.25">
      <c r="A35" s="9">
        <v>27101808</v>
      </c>
      <c r="B35" s="9" t="s">
        <v>65</v>
      </c>
      <c r="C35" s="9" t="s">
        <v>27</v>
      </c>
      <c r="D35" s="2">
        <v>2</v>
      </c>
      <c r="E35" s="2">
        <v>2</v>
      </c>
      <c r="F35" s="2">
        <v>2</v>
      </c>
      <c r="G35" s="2">
        <v>2</v>
      </c>
      <c r="H35" s="2">
        <v>2</v>
      </c>
      <c r="I35" s="2">
        <v>1</v>
      </c>
      <c r="J35" s="2">
        <v>2</v>
      </c>
      <c r="K35" s="2">
        <v>1</v>
      </c>
      <c r="L35" s="2">
        <v>2</v>
      </c>
      <c r="M35" s="2">
        <v>2</v>
      </c>
      <c r="N35" s="2">
        <v>48</v>
      </c>
      <c r="O35" s="2"/>
      <c r="P35" s="5">
        <f t="shared" si="4"/>
        <v>18</v>
      </c>
      <c r="Q35" s="5">
        <f t="shared" si="1"/>
        <v>66</v>
      </c>
      <c r="R35" s="6">
        <f t="shared" si="2"/>
        <v>0.66</v>
      </c>
      <c r="S35" s="5">
        <f t="shared" si="3"/>
        <v>7</v>
      </c>
    </row>
    <row r="36" spans="1:24" x14ac:dyDescent="0.25">
      <c r="A36" s="9">
        <v>27004818</v>
      </c>
      <c r="B36" s="9" t="s">
        <v>66</v>
      </c>
      <c r="C36" s="9" t="s">
        <v>29</v>
      </c>
      <c r="D36" s="2">
        <v>2</v>
      </c>
      <c r="E36" s="2">
        <v>2</v>
      </c>
      <c r="F36" s="2">
        <v>2</v>
      </c>
      <c r="G36" s="2">
        <v>1</v>
      </c>
      <c r="H36" s="2">
        <v>2</v>
      </c>
      <c r="I36" s="2">
        <v>1</v>
      </c>
      <c r="J36" s="2"/>
      <c r="K36" s="2">
        <v>1</v>
      </c>
      <c r="L36" s="2">
        <v>2</v>
      </c>
      <c r="M36" s="2">
        <v>2</v>
      </c>
      <c r="N36" s="2">
        <v>23</v>
      </c>
      <c r="O36" s="2">
        <v>45</v>
      </c>
      <c r="P36" s="5">
        <f t="shared" si="4"/>
        <v>15</v>
      </c>
      <c r="Q36" s="5">
        <f t="shared" si="1"/>
        <v>52.5</v>
      </c>
      <c r="R36" s="6">
        <f t="shared" si="2"/>
        <v>0.52500000000000002</v>
      </c>
      <c r="S36" s="5">
        <f t="shared" si="3"/>
        <v>6</v>
      </c>
    </row>
    <row r="37" spans="1:24" x14ac:dyDescent="0.25">
      <c r="A37" s="9">
        <v>27022499</v>
      </c>
      <c r="B37" s="9" t="s">
        <v>67</v>
      </c>
      <c r="C37" s="9" t="s">
        <v>29</v>
      </c>
      <c r="D37" s="2">
        <v>2</v>
      </c>
      <c r="E37" s="2">
        <v>2</v>
      </c>
      <c r="F37" s="2">
        <v>2</v>
      </c>
      <c r="G37" s="2">
        <v>1</v>
      </c>
      <c r="H37" s="2">
        <v>2</v>
      </c>
      <c r="I37" s="2">
        <v>0</v>
      </c>
      <c r="J37" s="2">
        <v>1</v>
      </c>
      <c r="K37" s="2">
        <v>2</v>
      </c>
      <c r="L37" s="2">
        <v>2</v>
      </c>
      <c r="M37" s="2">
        <v>2</v>
      </c>
      <c r="N37" s="2">
        <v>26</v>
      </c>
      <c r="O37" s="2"/>
      <c r="P37" s="5">
        <f t="shared" si="4"/>
        <v>16</v>
      </c>
      <c r="Q37" s="5">
        <f t="shared" si="1"/>
        <v>42</v>
      </c>
      <c r="R37" s="6">
        <f t="shared" si="2"/>
        <v>0.42</v>
      </c>
      <c r="S37" s="5" t="str">
        <f t="shared" si="3"/>
        <v>negativno</v>
      </c>
    </row>
    <row r="38" spans="1:24" x14ac:dyDescent="0.25">
      <c r="A38" s="9">
        <v>27054325</v>
      </c>
      <c r="B38" s="9" t="s">
        <v>67</v>
      </c>
      <c r="C38" s="9" t="s">
        <v>27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 t="str">
        <f t="shared" si="4"/>
        <v/>
      </c>
      <c r="Q38" s="5" t="str">
        <f t="shared" si="1"/>
        <v/>
      </c>
      <c r="R38" s="6" t="str">
        <f t="shared" si="2"/>
        <v/>
      </c>
      <c r="S38" s="5" t="str">
        <f t="shared" si="3"/>
        <v>ni opravljal izpita</v>
      </c>
    </row>
    <row r="39" spans="1:24" x14ac:dyDescent="0.25">
      <c r="A39" s="8">
        <v>27061398.120000001</v>
      </c>
      <c r="B39" s="9" t="s">
        <v>67</v>
      </c>
      <c r="C39" s="9" t="s">
        <v>27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 t="str">
        <f t="shared" si="4"/>
        <v/>
      </c>
      <c r="Q39" s="5" t="str">
        <f t="shared" si="1"/>
        <v/>
      </c>
      <c r="R39" s="6" t="str">
        <f t="shared" si="2"/>
        <v/>
      </c>
      <c r="S39" s="5" t="str">
        <f t="shared" si="3"/>
        <v>ni opravljal izpita</v>
      </c>
    </row>
    <row r="40" spans="1:24" x14ac:dyDescent="0.25">
      <c r="A40" s="9">
        <v>27090177</v>
      </c>
      <c r="B40" s="9" t="s">
        <v>68</v>
      </c>
      <c r="C40" s="9" t="s">
        <v>27</v>
      </c>
      <c r="D40" s="2">
        <v>1</v>
      </c>
      <c r="E40" s="2">
        <v>0</v>
      </c>
      <c r="F40" s="2">
        <v>0</v>
      </c>
      <c r="G40" s="2">
        <v>1</v>
      </c>
      <c r="H40" s="2">
        <v>2</v>
      </c>
      <c r="I40" s="2">
        <v>0</v>
      </c>
      <c r="J40" s="2"/>
      <c r="K40" s="2"/>
      <c r="L40" s="2"/>
      <c r="M40" s="2"/>
      <c r="N40" s="2"/>
      <c r="O40" s="2"/>
      <c r="P40" s="5">
        <f t="shared" si="4"/>
        <v>4</v>
      </c>
      <c r="Q40" s="5">
        <f t="shared" si="1"/>
        <v>4</v>
      </c>
      <c r="R40" s="6" t="str">
        <f t="shared" si="2"/>
        <v/>
      </c>
      <c r="S40" s="5" t="str">
        <f t="shared" si="3"/>
        <v>ni opravljal izpita</v>
      </c>
    </row>
    <row r="41" spans="1:24" x14ac:dyDescent="0.25">
      <c r="A41" s="9">
        <v>27101251</v>
      </c>
      <c r="B41" s="9" t="s">
        <v>69</v>
      </c>
      <c r="C41" s="9" t="s">
        <v>27</v>
      </c>
      <c r="D41" s="2"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>
        <f t="shared" si="4"/>
        <v>0</v>
      </c>
      <c r="Q41" s="5">
        <f t="shared" si="1"/>
        <v>0</v>
      </c>
      <c r="R41" s="6" t="str">
        <f t="shared" si="2"/>
        <v/>
      </c>
      <c r="S41" s="5" t="str">
        <f t="shared" si="3"/>
        <v>ni opravljal izpita</v>
      </c>
    </row>
    <row r="42" spans="1:24" x14ac:dyDescent="0.25">
      <c r="A42" s="9">
        <v>27101971</v>
      </c>
      <c r="B42" s="9" t="s">
        <v>70</v>
      </c>
      <c r="C42" s="9" t="s">
        <v>27</v>
      </c>
      <c r="D42" s="2">
        <v>2</v>
      </c>
      <c r="E42" s="2">
        <v>2</v>
      </c>
      <c r="F42" s="2">
        <v>1</v>
      </c>
      <c r="G42" s="2">
        <v>2</v>
      </c>
      <c r="H42" s="2">
        <v>2</v>
      </c>
      <c r="I42" s="2">
        <v>0</v>
      </c>
      <c r="J42" s="2">
        <v>2</v>
      </c>
      <c r="K42" s="2">
        <v>0</v>
      </c>
      <c r="L42" s="2">
        <v>2</v>
      </c>
      <c r="M42" s="2">
        <v>2</v>
      </c>
      <c r="N42" s="2">
        <v>64</v>
      </c>
      <c r="O42" s="2"/>
      <c r="P42" s="5">
        <f t="shared" si="4"/>
        <v>15</v>
      </c>
      <c r="Q42" s="5">
        <f t="shared" si="1"/>
        <v>79</v>
      </c>
      <c r="R42" s="6">
        <f t="shared" si="2"/>
        <v>0.79</v>
      </c>
      <c r="S42" s="5">
        <f t="shared" si="3"/>
        <v>8</v>
      </c>
    </row>
    <row r="43" spans="1:24" x14ac:dyDescent="0.25">
      <c r="A43" s="8">
        <v>27027804.109999999</v>
      </c>
      <c r="B43" s="9" t="s">
        <v>71</v>
      </c>
      <c r="C43" s="9" t="s">
        <v>29</v>
      </c>
      <c r="D43" s="2">
        <v>1</v>
      </c>
      <c r="E43" s="2">
        <v>0</v>
      </c>
      <c r="F43" s="2">
        <v>1</v>
      </c>
      <c r="G43" s="2">
        <v>0</v>
      </c>
      <c r="H43" s="2">
        <v>2</v>
      </c>
      <c r="I43" s="2">
        <v>0</v>
      </c>
      <c r="J43" s="2"/>
      <c r="K43" s="2">
        <v>1</v>
      </c>
      <c r="L43" s="2"/>
      <c r="M43" s="2">
        <v>1</v>
      </c>
      <c r="N43" s="2">
        <v>31</v>
      </c>
      <c r="O43" s="2"/>
      <c r="P43" s="5">
        <f t="shared" si="4"/>
        <v>6</v>
      </c>
      <c r="Q43" s="5">
        <f t="shared" si="1"/>
        <v>37</v>
      </c>
      <c r="R43" s="6">
        <f t="shared" si="2"/>
        <v>0.37</v>
      </c>
      <c r="S43" s="5" t="str">
        <f t="shared" si="3"/>
        <v>negativno</v>
      </c>
    </row>
    <row r="44" spans="1:24" x14ac:dyDescent="0.25">
      <c r="A44" s="9">
        <v>27102149</v>
      </c>
      <c r="B44" s="9" t="s">
        <v>71</v>
      </c>
      <c r="C44" s="9" t="s">
        <v>27</v>
      </c>
      <c r="D44" s="2"/>
      <c r="E44" s="2">
        <v>1</v>
      </c>
      <c r="F44" s="2">
        <v>1</v>
      </c>
      <c r="G44" s="2">
        <v>0</v>
      </c>
      <c r="H44" s="2">
        <v>2</v>
      </c>
      <c r="I44" s="2"/>
      <c r="J44" s="2"/>
      <c r="K44" s="2"/>
      <c r="L44" s="2"/>
      <c r="M44" s="2">
        <v>2</v>
      </c>
      <c r="N44" s="2">
        <v>66</v>
      </c>
      <c r="O44" s="2"/>
      <c r="P44" s="5">
        <f t="shared" si="4"/>
        <v>6</v>
      </c>
      <c r="Q44" s="5">
        <f t="shared" si="1"/>
        <v>72</v>
      </c>
      <c r="R44" s="6">
        <f t="shared" si="2"/>
        <v>0.72</v>
      </c>
      <c r="S44" s="5">
        <f t="shared" si="3"/>
        <v>8</v>
      </c>
    </row>
    <row r="45" spans="1:24" x14ac:dyDescent="0.25">
      <c r="A45" s="9">
        <v>27101781</v>
      </c>
      <c r="B45" s="9" t="s">
        <v>72</v>
      </c>
      <c r="C45" s="9" t="s">
        <v>27</v>
      </c>
      <c r="D45" s="2">
        <v>2</v>
      </c>
      <c r="E45" s="2">
        <v>2</v>
      </c>
      <c r="F45" s="2">
        <v>2</v>
      </c>
      <c r="G45" s="2">
        <v>1</v>
      </c>
      <c r="H45" s="2">
        <v>2</v>
      </c>
      <c r="I45" s="2"/>
      <c r="J45" s="2">
        <v>0</v>
      </c>
      <c r="K45" s="2"/>
      <c r="L45" s="2">
        <v>1</v>
      </c>
      <c r="M45" s="2"/>
      <c r="N45" s="2">
        <v>44</v>
      </c>
      <c r="O45" s="2"/>
      <c r="P45" s="5">
        <f t="shared" si="4"/>
        <v>10</v>
      </c>
      <c r="Q45" s="5">
        <f t="shared" si="1"/>
        <v>54</v>
      </c>
      <c r="R45" s="6">
        <f t="shared" si="2"/>
        <v>0.54</v>
      </c>
      <c r="S45" s="5">
        <f t="shared" si="3"/>
        <v>6</v>
      </c>
    </row>
    <row r="46" spans="1:24" x14ac:dyDescent="0.25">
      <c r="A46" s="9">
        <v>27101542</v>
      </c>
      <c r="B46" s="9" t="s">
        <v>73</v>
      </c>
      <c r="C46" s="9" t="s">
        <v>27</v>
      </c>
      <c r="D46" s="2">
        <v>1</v>
      </c>
      <c r="E46" s="2">
        <v>1</v>
      </c>
      <c r="F46" s="2">
        <v>2</v>
      </c>
      <c r="G46" s="2">
        <v>2</v>
      </c>
      <c r="H46" s="2">
        <v>2</v>
      </c>
      <c r="I46" s="2">
        <v>0</v>
      </c>
      <c r="J46" s="2"/>
      <c r="K46" s="2">
        <v>1</v>
      </c>
      <c r="L46" s="2">
        <v>1</v>
      </c>
      <c r="M46" s="2"/>
      <c r="N46" s="2">
        <v>10</v>
      </c>
      <c r="O46" s="2"/>
      <c r="P46" s="5">
        <f t="shared" si="4"/>
        <v>10</v>
      </c>
      <c r="Q46" s="5">
        <f t="shared" si="1"/>
        <v>20</v>
      </c>
      <c r="R46" s="6">
        <f t="shared" si="2"/>
        <v>0.2</v>
      </c>
      <c r="S46" s="5" t="str">
        <f t="shared" si="3"/>
        <v>negativno</v>
      </c>
    </row>
    <row r="47" spans="1:24" x14ac:dyDescent="0.25">
      <c r="A47" s="9">
        <v>27101934</v>
      </c>
      <c r="B47" s="9" t="s">
        <v>74</v>
      </c>
      <c r="C47" s="9" t="s">
        <v>27</v>
      </c>
      <c r="D47" s="2">
        <v>2</v>
      </c>
      <c r="E47" s="2">
        <v>2</v>
      </c>
      <c r="F47" s="2">
        <v>2</v>
      </c>
      <c r="G47" s="2">
        <v>1</v>
      </c>
      <c r="H47" s="2">
        <v>2</v>
      </c>
      <c r="I47" s="2">
        <v>1</v>
      </c>
      <c r="J47" s="2"/>
      <c r="K47" s="2"/>
      <c r="L47" s="2">
        <v>0</v>
      </c>
      <c r="M47" s="2">
        <v>1</v>
      </c>
      <c r="N47" s="2">
        <v>62</v>
      </c>
      <c r="O47" s="2"/>
      <c r="P47" s="5">
        <f t="shared" si="4"/>
        <v>11</v>
      </c>
      <c r="Q47" s="5">
        <f t="shared" si="1"/>
        <v>73</v>
      </c>
      <c r="R47" s="6">
        <f t="shared" si="2"/>
        <v>0.73</v>
      </c>
      <c r="S47" s="5">
        <f t="shared" si="3"/>
        <v>8</v>
      </c>
    </row>
    <row r="48" spans="1:24" x14ac:dyDescent="0.25">
      <c r="A48" s="8">
        <v>27063166.23</v>
      </c>
      <c r="B48" s="9" t="s">
        <v>75</v>
      </c>
      <c r="C48" s="9" t="s">
        <v>27</v>
      </c>
      <c r="D48" s="2">
        <v>1</v>
      </c>
      <c r="E48" s="2">
        <v>0</v>
      </c>
      <c r="F48" s="2">
        <v>1</v>
      </c>
      <c r="G48" s="2">
        <v>1</v>
      </c>
      <c r="H48" s="2">
        <v>0</v>
      </c>
      <c r="I48" s="2">
        <v>0</v>
      </c>
      <c r="J48" s="2">
        <v>0</v>
      </c>
      <c r="K48" s="2">
        <v>0</v>
      </c>
      <c r="L48" s="2"/>
      <c r="M48" s="2"/>
      <c r="N48" s="2"/>
      <c r="O48" s="2"/>
      <c r="P48" s="5">
        <f t="shared" si="4"/>
        <v>3</v>
      </c>
      <c r="Q48" s="5">
        <f t="shared" si="1"/>
        <v>3</v>
      </c>
      <c r="R48" s="6" t="str">
        <f t="shared" si="2"/>
        <v/>
      </c>
      <c r="S48" s="5" t="str">
        <f t="shared" si="3"/>
        <v>ni opravljal izpita</v>
      </c>
    </row>
    <row r="49" spans="1:19" x14ac:dyDescent="0.25">
      <c r="A49" s="9">
        <v>27017195</v>
      </c>
      <c r="B49" s="9" t="s">
        <v>76</v>
      </c>
      <c r="C49" s="9" t="s">
        <v>29</v>
      </c>
      <c r="D49" s="2">
        <v>1</v>
      </c>
      <c r="E49" s="2"/>
      <c r="F49" s="2">
        <v>0</v>
      </c>
      <c r="G49" s="2">
        <v>1</v>
      </c>
      <c r="H49" s="2">
        <v>2</v>
      </c>
      <c r="I49" s="2"/>
      <c r="J49" s="2"/>
      <c r="K49" s="2"/>
      <c r="L49" s="2">
        <v>1</v>
      </c>
      <c r="M49" s="2"/>
      <c r="N49" s="2">
        <v>21</v>
      </c>
      <c r="O49" s="2">
        <v>28</v>
      </c>
      <c r="P49" s="5">
        <f t="shared" si="4"/>
        <v>5</v>
      </c>
      <c r="Q49" s="5">
        <f t="shared" si="1"/>
        <v>30.5</v>
      </c>
      <c r="R49" s="6">
        <f t="shared" si="2"/>
        <v>0.30499999999999999</v>
      </c>
      <c r="S49" s="5" t="str">
        <f t="shared" si="3"/>
        <v>negativno</v>
      </c>
    </row>
    <row r="50" spans="1:19" x14ac:dyDescent="0.25">
      <c r="A50" s="8">
        <v>27026036.010000002</v>
      </c>
      <c r="B50" s="9" t="s">
        <v>76</v>
      </c>
      <c r="C50" s="9" t="s">
        <v>29</v>
      </c>
      <c r="D50" s="2">
        <v>2</v>
      </c>
      <c r="E50" s="2">
        <v>2</v>
      </c>
      <c r="F50" s="2">
        <v>2</v>
      </c>
      <c r="G50" s="2">
        <v>1</v>
      </c>
      <c r="H50" s="2">
        <v>1</v>
      </c>
      <c r="I50" s="2">
        <v>0</v>
      </c>
      <c r="J50" s="2"/>
      <c r="K50" s="2">
        <v>1</v>
      </c>
      <c r="L50" s="2"/>
      <c r="M50" s="2">
        <v>2</v>
      </c>
      <c r="N50" s="2">
        <v>31</v>
      </c>
      <c r="O50" s="2"/>
      <c r="P50" s="5">
        <f t="shared" si="4"/>
        <v>11</v>
      </c>
      <c r="Q50" s="5">
        <f t="shared" si="1"/>
        <v>42</v>
      </c>
      <c r="R50" s="6">
        <f t="shared" si="2"/>
        <v>0.42</v>
      </c>
      <c r="S50" s="5" t="str">
        <f t="shared" si="3"/>
        <v>negativno</v>
      </c>
    </row>
    <row r="51" spans="1:19" x14ac:dyDescent="0.25">
      <c r="A51" s="9">
        <v>27101680</v>
      </c>
      <c r="B51" s="9" t="s">
        <v>76</v>
      </c>
      <c r="C51" s="9" t="s">
        <v>27</v>
      </c>
      <c r="D51" s="2">
        <v>2</v>
      </c>
      <c r="E51" s="2">
        <v>2</v>
      </c>
      <c r="F51" s="2">
        <v>2</v>
      </c>
      <c r="G51" s="2">
        <v>0</v>
      </c>
      <c r="H51" s="2">
        <v>2</v>
      </c>
      <c r="I51" s="2">
        <v>1</v>
      </c>
      <c r="J51" s="2">
        <v>2</v>
      </c>
      <c r="K51" s="2">
        <v>1</v>
      </c>
      <c r="L51" s="2">
        <v>2</v>
      </c>
      <c r="M51" s="2">
        <v>2</v>
      </c>
      <c r="N51" s="2">
        <v>23</v>
      </c>
      <c r="O51" s="2"/>
      <c r="P51" s="5">
        <f t="shared" si="4"/>
        <v>16</v>
      </c>
      <c r="Q51" s="5">
        <f t="shared" si="1"/>
        <v>39</v>
      </c>
      <c r="R51" s="6">
        <f t="shared" si="2"/>
        <v>0.39</v>
      </c>
      <c r="S51" s="5" t="str">
        <f t="shared" si="3"/>
        <v>negativno</v>
      </c>
    </row>
    <row r="52" spans="1:19" x14ac:dyDescent="0.25">
      <c r="A52" s="9">
        <v>27101667</v>
      </c>
      <c r="B52" s="9" t="s">
        <v>77</v>
      </c>
      <c r="C52" s="9" t="s">
        <v>27</v>
      </c>
      <c r="D52" s="2">
        <v>1</v>
      </c>
      <c r="E52" s="2">
        <v>1</v>
      </c>
      <c r="F52" s="2">
        <v>2</v>
      </c>
      <c r="G52" s="2">
        <v>2</v>
      </c>
      <c r="H52" s="2">
        <v>2</v>
      </c>
      <c r="I52" s="2">
        <v>0</v>
      </c>
      <c r="J52" s="2"/>
      <c r="K52" s="2">
        <v>1</v>
      </c>
      <c r="L52" s="2">
        <v>2</v>
      </c>
      <c r="M52" s="2">
        <v>2</v>
      </c>
      <c r="N52" s="2">
        <v>37</v>
      </c>
      <c r="O52" s="2">
        <v>58</v>
      </c>
      <c r="P52" s="5">
        <f t="shared" si="4"/>
        <v>13</v>
      </c>
      <c r="Q52" s="5">
        <f t="shared" si="1"/>
        <v>64.5</v>
      </c>
      <c r="R52" s="6">
        <f t="shared" si="2"/>
        <v>0.64500000000000002</v>
      </c>
      <c r="S52" s="5">
        <f t="shared" si="3"/>
        <v>7</v>
      </c>
    </row>
    <row r="53" spans="1:19" x14ac:dyDescent="0.25">
      <c r="A53" s="9">
        <v>27056093</v>
      </c>
      <c r="B53" s="9" t="s">
        <v>78</v>
      </c>
      <c r="C53" s="9" t="s">
        <v>27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 t="str">
        <f t="shared" si="4"/>
        <v/>
      </c>
      <c r="Q53" s="5" t="str">
        <f t="shared" si="1"/>
        <v/>
      </c>
      <c r="R53" s="6" t="str">
        <f t="shared" si="2"/>
        <v/>
      </c>
      <c r="S53" s="5" t="str">
        <f t="shared" si="3"/>
        <v>ni opravljal izpita</v>
      </c>
    </row>
    <row r="54" spans="1:19" x14ac:dyDescent="0.25">
      <c r="A54" s="9">
        <v>27101529</v>
      </c>
      <c r="B54" s="9" t="s">
        <v>78</v>
      </c>
      <c r="C54" s="9" t="s">
        <v>27</v>
      </c>
      <c r="D54" s="2">
        <v>0</v>
      </c>
      <c r="E54" s="2">
        <v>1</v>
      </c>
      <c r="F54" s="2">
        <v>1</v>
      </c>
      <c r="G54" s="2">
        <v>0</v>
      </c>
      <c r="H54" s="2">
        <v>0</v>
      </c>
      <c r="I54" s="2"/>
      <c r="J54" s="2"/>
      <c r="K54" s="2"/>
      <c r="L54" s="2">
        <v>2</v>
      </c>
      <c r="M54" s="2"/>
      <c r="N54" s="2">
        <v>10</v>
      </c>
      <c r="O54" s="2"/>
      <c r="P54" s="5">
        <f t="shared" si="4"/>
        <v>4</v>
      </c>
      <c r="Q54" s="5">
        <f t="shared" si="1"/>
        <v>14</v>
      </c>
      <c r="R54" s="6">
        <f t="shared" si="2"/>
        <v>0.14000000000000001</v>
      </c>
      <c r="S54" s="5" t="str">
        <f t="shared" si="3"/>
        <v>negativno</v>
      </c>
    </row>
    <row r="55" spans="1:19" x14ac:dyDescent="0.25">
      <c r="A55" s="8">
        <v>27036644.640000001</v>
      </c>
      <c r="B55" s="9" t="s">
        <v>79</v>
      </c>
      <c r="C55" s="9" t="s">
        <v>29</v>
      </c>
      <c r="D55" s="2">
        <v>1</v>
      </c>
      <c r="E55" s="2">
        <v>2</v>
      </c>
      <c r="F55" s="2">
        <v>2</v>
      </c>
      <c r="G55" s="2">
        <v>1</v>
      </c>
      <c r="H55" s="2">
        <v>2</v>
      </c>
      <c r="I55" s="2">
        <v>0</v>
      </c>
      <c r="J55" s="2">
        <v>1</v>
      </c>
      <c r="K55" s="2">
        <v>1</v>
      </c>
      <c r="L55" s="2">
        <v>2</v>
      </c>
      <c r="M55" s="2">
        <v>2</v>
      </c>
      <c r="N55" s="2">
        <v>47</v>
      </c>
      <c r="O55" s="2"/>
      <c r="P55" s="5">
        <f t="shared" si="4"/>
        <v>14</v>
      </c>
      <c r="Q55" s="5">
        <f t="shared" si="1"/>
        <v>61</v>
      </c>
      <c r="R55" s="6">
        <f t="shared" si="2"/>
        <v>0.61</v>
      </c>
      <c r="S55" s="5">
        <f t="shared" si="3"/>
        <v>7</v>
      </c>
    </row>
    <row r="56" spans="1:19" x14ac:dyDescent="0.25">
      <c r="A56" s="9">
        <v>27101202</v>
      </c>
      <c r="B56" s="9" t="s">
        <v>79</v>
      </c>
      <c r="C56" s="9" t="s">
        <v>27</v>
      </c>
      <c r="D56" s="2">
        <v>0</v>
      </c>
      <c r="E56" s="2"/>
      <c r="F56" s="2"/>
      <c r="G56" s="2"/>
      <c r="H56" s="2">
        <v>2</v>
      </c>
      <c r="I56" s="2"/>
      <c r="J56" s="2"/>
      <c r="K56" s="2"/>
      <c r="L56" s="2"/>
      <c r="M56" s="2"/>
      <c r="N56" s="2"/>
      <c r="O56" s="2"/>
      <c r="P56" s="5">
        <f t="shared" si="4"/>
        <v>2</v>
      </c>
      <c r="Q56" s="5">
        <f t="shared" si="1"/>
        <v>2</v>
      </c>
      <c r="R56" s="6" t="str">
        <f t="shared" si="2"/>
        <v/>
      </c>
      <c r="S56" s="5" t="str">
        <f t="shared" si="3"/>
        <v>ni opravljal izpita</v>
      </c>
    </row>
    <row r="57" spans="1:19" x14ac:dyDescent="0.25">
      <c r="A57" s="9">
        <v>27101125</v>
      </c>
      <c r="B57" s="9" t="s">
        <v>80</v>
      </c>
      <c r="C57" s="9" t="s">
        <v>27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 t="str">
        <f t="shared" si="4"/>
        <v/>
      </c>
      <c r="Q57" s="5" t="str">
        <f t="shared" si="1"/>
        <v/>
      </c>
      <c r="R57" s="6" t="str">
        <f t="shared" si="2"/>
        <v/>
      </c>
      <c r="S57" s="5" t="str">
        <f t="shared" si="3"/>
        <v>ni opravljal izpita</v>
      </c>
    </row>
    <row r="58" spans="1:19" x14ac:dyDescent="0.25">
      <c r="A58" s="9">
        <v>26995978</v>
      </c>
      <c r="B58" s="9" t="s">
        <v>81</v>
      </c>
      <c r="C58" s="9" t="s">
        <v>29</v>
      </c>
      <c r="D58" s="2">
        <v>1</v>
      </c>
      <c r="E58" s="2">
        <v>0</v>
      </c>
      <c r="F58" s="2">
        <v>2</v>
      </c>
      <c r="G58" s="2">
        <v>1</v>
      </c>
      <c r="H58" s="2">
        <v>2</v>
      </c>
      <c r="I58" s="2"/>
      <c r="J58" s="2"/>
      <c r="K58" s="2"/>
      <c r="L58" s="2"/>
      <c r="M58" s="2"/>
      <c r="N58" s="2"/>
      <c r="O58" s="2"/>
      <c r="P58" s="5">
        <f t="shared" si="4"/>
        <v>6</v>
      </c>
      <c r="Q58" s="5">
        <f t="shared" si="1"/>
        <v>6</v>
      </c>
      <c r="R58" s="6" t="str">
        <f t="shared" si="2"/>
        <v/>
      </c>
      <c r="S58" s="5" t="str">
        <f t="shared" si="3"/>
        <v>ni opravljal izpita</v>
      </c>
    </row>
    <row r="59" spans="1:19" x14ac:dyDescent="0.25">
      <c r="A59" s="9">
        <v>27101910</v>
      </c>
      <c r="B59" s="9" t="s">
        <v>82</v>
      </c>
      <c r="C59" s="9" t="s">
        <v>27</v>
      </c>
      <c r="D59" s="2">
        <v>1</v>
      </c>
      <c r="E59" s="2">
        <v>2</v>
      </c>
      <c r="F59" s="2">
        <v>2</v>
      </c>
      <c r="G59" s="2">
        <v>2</v>
      </c>
      <c r="H59" s="2">
        <v>1</v>
      </c>
      <c r="I59" s="2">
        <v>0</v>
      </c>
      <c r="J59" s="2">
        <v>0</v>
      </c>
      <c r="K59" s="2">
        <v>2</v>
      </c>
      <c r="L59" s="2">
        <v>1</v>
      </c>
      <c r="M59" s="2">
        <v>2</v>
      </c>
      <c r="N59" s="2">
        <v>57</v>
      </c>
      <c r="O59" s="2"/>
      <c r="P59" s="5">
        <f t="shared" si="4"/>
        <v>13</v>
      </c>
      <c r="Q59" s="5">
        <f t="shared" si="1"/>
        <v>70</v>
      </c>
      <c r="R59" s="6">
        <f t="shared" si="2"/>
        <v>0.7</v>
      </c>
      <c r="S59" s="5">
        <f t="shared" si="3"/>
        <v>8</v>
      </c>
    </row>
    <row r="60" spans="1:19" x14ac:dyDescent="0.25">
      <c r="A60" s="9">
        <v>27101364</v>
      </c>
      <c r="B60" s="9" t="s">
        <v>83</v>
      </c>
      <c r="C60" s="9" t="s">
        <v>27</v>
      </c>
      <c r="D60" s="2">
        <v>1</v>
      </c>
      <c r="E60" s="2">
        <v>1</v>
      </c>
      <c r="F60" s="2"/>
      <c r="G60" s="2">
        <v>0</v>
      </c>
      <c r="H60" s="2">
        <v>0</v>
      </c>
      <c r="I60" s="2"/>
      <c r="J60" s="2"/>
      <c r="K60" s="2"/>
      <c r="L60" s="2"/>
      <c r="M60" s="2"/>
      <c r="N60" s="2">
        <v>0</v>
      </c>
      <c r="O60" s="2"/>
      <c r="P60" s="5">
        <f t="shared" si="4"/>
        <v>2</v>
      </c>
      <c r="Q60" s="5">
        <f t="shared" si="1"/>
        <v>2</v>
      </c>
      <c r="R60" s="6">
        <f t="shared" si="2"/>
        <v>0.02</v>
      </c>
      <c r="S60" s="5" t="str">
        <f t="shared" si="3"/>
        <v>negativno</v>
      </c>
    </row>
    <row r="61" spans="1:19" x14ac:dyDescent="0.25">
      <c r="A61" s="9">
        <v>27101101</v>
      </c>
      <c r="B61" s="9" t="s">
        <v>84</v>
      </c>
      <c r="C61" s="9" t="s">
        <v>27</v>
      </c>
      <c r="D61" s="2"/>
      <c r="E61" s="2"/>
      <c r="F61" s="2"/>
      <c r="G61" s="2">
        <v>0</v>
      </c>
      <c r="H61" s="2"/>
      <c r="I61" s="2"/>
      <c r="J61" s="2"/>
      <c r="K61" s="2"/>
      <c r="L61" s="2"/>
      <c r="M61" s="2"/>
      <c r="N61" s="2"/>
      <c r="O61" s="2"/>
      <c r="P61" s="5">
        <f t="shared" si="4"/>
        <v>0</v>
      </c>
      <c r="Q61" s="5">
        <f t="shared" si="1"/>
        <v>0</v>
      </c>
      <c r="R61" s="6" t="str">
        <f t="shared" si="2"/>
        <v/>
      </c>
      <c r="S61" s="5" t="str">
        <f t="shared" si="3"/>
        <v>ni opravljal izpita</v>
      </c>
    </row>
    <row r="62" spans="1:19" x14ac:dyDescent="0.25">
      <c r="A62" s="9">
        <v>26988905</v>
      </c>
      <c r="B62" s="9" t="s">
        <v>85</v>
      </c>
      <c r="C62" s="9" t="s">
        <v>29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 t="str">
        <f t="shared" si="4"/>
        <v/>
      </c>
      <c r="Q62" s="5" t="str">
        <f t="shared" si="1"/>
        <v/>
      </c>
      <c r="R62" s="6" t="str">
        <f t="shared" si="2"/>
        <v/>
      </c>
      <c r="S62" s="5" t="str">
        <f t="shared" si="3"/>
        <v>ni opravljal izpita</v>
      </c>
    </row>
    <row r="63" spans="1:19" x14ac:dyDescent="0.25">
      <c r="A63" s="9">
        <v>27101238</v>
      </c>
      <c r="B63" s="9" t="s">
        <v>85</v>
      </c>
      <c r="C63" s="9" t="s">
        <v>27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 t="str">
        <f t="shared" si="4"/>
        <v/>
      </c>
      <c r="Q63" s="5" t="str">
        <f t="shared" si="1"/>
        <v/>
      </c>
      <c r="R63" s="6" t="str">
        <f t="shared" si="2"/>
        <v/>
      </c>
      <c r="S63" s="5" t="str">
        <f t="shared" si="3"/>
        <v>ni opravljal izpita</v>
      </c>
    </row>
    <row r="64" spans="1:19" x14ac:dyDescent="0.25">
      <c r="A64" s="9">
        <v>27101869</v>
      </c>
      <c r="B64" s="9" t="s">
        <v>85</v>
      </c>
      <c r="C64" s="9" t="s">
        <v>27</v>
      </c>
      <c r="D64" s="2">
        <v>2</v>
      </c>
      <c r="E64" s="2">
        <v>2</v>
      </c>
      <c r="F64" s="2">
        <v>2</v>
      </c>
      <c r="G64" s="2">
        <v>2</v>
      </c>
      <c r="H64" s="2">
        <v>2</v>
      </c>
      <c r="I64" s="2"/>
      <c r="J64" s="2"/>
      <c r="K64" s="2">
        <v>2</v>
      </c>
      <c r="L64" s="2">
        <v>1</v>
      </c>
      <c r="M64" s="2">
        <v>2</v>
      </c>
      <c r="N64" s="2">
        <v>54</v>
      </c>
      <c r="O64" s="2"/>
      <c r="P64" s="5">
        <f t="shared" si="4"/>
        <v>15</v>
      </c>
      <c r="Q64" s="5">
        <f t="shared" si="1"/>
        <v>69</v>
      </c>
      <c r="R64" s="6">
        <f t="shared" si="2"/>
        <v>0.69</v>
      </c>
      <c r="S64" s="5">
        <f t="shared" si="3"/>
        <v>7</v>
      </c>
    </row>
    <row r="65" spans="1:19" x14ac:dyDescent="0.25">
      <c r="A65" s="9">
        <v>27011891</v>
      </c>
      <c r="B65" s="9" t="s">
        <v>86</v>
      </c>
      <c r="C65" s="9" t="s">
        <v>29</v>
      </c>
      <c r="D65" s="2">
        <v>2</v>
      </c>
      <c r="E65" s="2">
        <v>2</v>
      </c>
      <c r="F65" s="2">
        <v>2</v>
      </c>
      <c r="G65" s="2">
        <v>1</v>
      </c>
      <c r="H65" s="2">
        <v>2</v>
      </c>
      <c r="I65" s="2">
        <v>1</v>
      </c>
      <c r="J65" s="2">
        <v>0</v>
      </c>
      <c r="K65" s="2">
        <v>1</v>
      </c>
      <c r="L65" s="2">
        <v>1</v>
      </c>
      <c r="M65" s="2">
        <v>0</v>
      </c>
      <c r="N65" s="2">
        <v>36</v>
      </c>
      <c r="O65" s="2">
        <v>52</v>
      </c>
      <c r="P65" s="5">
        <f t="shared" si="4"/>
        <v>12</v>
      </c>
      <c r="Q65" s="5">
        <f t="shared" si="1"/>
        <v>58</v>
      </c>
      <c r="R65" s="6">
        <f t="shared" si="2"/>
        <v>0.57999999999999996</v>
      </c>
      <c r="S65" s="5">
        <f t="shared" si="3"/>
        <v>6</v>
      </c>
    </row>
    <row r="66" spans="1:19" x14ac:dyDescent="0.25">
      <c r="A66" s="9">
        <v>27101894</v>
      </c>
      <c r="B66" s="9" t="s">
        <v>86</v>
      </c>
      <c r="C66" s="9" t="s">
        <v>27</v>
      </c>
      <c r="D66" s="2">
        <v>2</v>
      </c>
      <c r="E66" s="2">
        <v>2</v>
      </c>
      <c r="F66" s="2">
        <v>1</v>
      </c>
      <c r="G66" s="2">
        <v>1</v>
      </c>
      <c r="H66" s="2">
        <v>2</v>
      </c>
      <c r="I66" s="2">
        <v>0</v>
      </c>
      <c r="J66" s="2">
        <v>2</v>
      </c>
      <c r="K66" s="2">
        <v>1</v>
      </c>
      <c r="L66" s="2">
        <v>2</v>
      </c>
      <c r="M66" s="2">
        <v>2</v>
      </c>
      <c r="N66" s="2">
        <v>53</v>
      </c>
      <c r="O66" s="2"/>
      <c r="P66" s="5">
        <f t="shared" si="4"/>
        <v>15</v>
      </c>
      <c r="Q66" s="5">
        <f t="shared" si="1"/>
        <v>68</v>
      </c>
      <c r="R66" s="6">
        <f t="shared" si="2"/>
        <v>0.68</v>
      </c>
      <c r="S66" s="5">
        <f t="shared" si="3"/>
        <v>7</v>
      </c>
    </row>
    <row r="67" spans="1:19" x14ac:dyDescent="0.25">
      <c r="A67" s="9">
        <v>26990673</v>
      </c>
      <c r="B67" s="9" t="s">
        <v>87</v>
      </c>
      <c r="C67" s="9" t="s">
        <v>29</v>
      </c>
      <c r="D67" s="2">
        <v>1</v>
      </c>
      <c r="E67" s="2">
        <v>1</v>
      </c>
      <c r="F67" s="2">
        <v>2</v>
      </c>
      <c r="G67" s="2">
        <v>1</v>
      </c>
      <c r="H67" s="2">
        <v>2</v>
      </c>
      <c r="I67" s="2">
        <v>0</v>
      </c>
      <c r="J67" s="2"/>
      <c r="K67" s="2"/>
      <c r="L67" s="2">
        <v>2</v>
      </c>
      <c r="M67" s="2"/>
      <c r="N67" s="2"/>
      <c r="O67" s="2"/>
      <c r="P67" s="5">
        <f t="shared" si="4"/>
        <v>9</v>
      </c>
      <c r="Q67" s="5">
        <f t="shared" ref="Q67:Q79" si="6">IF(COUNTBLANK(D67:O67)=12,"",MAX(N67+P67,O67+0.5*P67))</f>
        <v>9</v>
      </c>
      <c r="R67" s="6" t="str">
        <f t="shared" ref="R67:R98" si="7">IF(COUNTBLANK(N67:O67)=2,"",IF(AND(SUM(N67:O67)=0,P67&lt;0),0,Q67/100))</f>
        <v/>
      </c>
      <c r="S67" s="5" t="str">
        <f t="shared" ref="S67:S117" si="8">IF(R67="","ni opravljal izpita",IF(R67&lt;$U$3,"negativno",LOOKUP(R67,$U$3:$U$7,$V$3:$V$7)))</f>
        <v>ni opravljal izpita</v>
      </c>
    </row>
    <row r="68" spans="1:19" x14ac:dyDescent="0.25">
      <c r="A68" s="9">
        <v>27101174</v>
      </c>
      <c r="B68" s="9" t="s">
        <v>87</v>
      </c>
      <c r="C68" s="9" t="s">
        <v>27</v>
      </c>
      <c r="D68" s="2">
        <v>1</v>
      </c>
      <c r="E68" s="2">
        <v>1</v>
      </c>
      <c r="F68" s="2">
        <v>0</v>
      </c>
      <c r="G68" s="2"/>
      <c r="H68" s="2"/>
      <c r="I68" s="2"/>
      <c r="J68" s="2"/>
      <c r="K68" s="2"/>
      <c r="L68" s="2"/>
      <c r="M68" s="2"/>
      <c r="N68" s="2"/>
      <c r="O68" s="2"/>
      <c r="P68" s="5">
        <f t="shared" si="4"/>
        <v>2</v>
      </c>
      <c r="Q68" s="5">
        <f t="shared" si="6"/>
        <v>2</v>
      </c>
      <c r="R68" s="6" t="str">
        <f t="shared" si="7"/>
        <v/>
      </c>
      <c r="S68" s="5" t="str">
        <f t="shared" si="8"/>
        <v>ni opravljal izpita</v>
      </c>
    </row>
    <row r="69" spans="1:19" x14ac:dyDescent="0.25">
      <c r="A69" s="9">
        <v>27101431</v>
      </c>
      <c r="B69" s="9" t="s">
        <v>88</v>
      </c>
      <c r="C69" s="9" t="s">
        <v>27</v>
      </c>
      <c r="D69" s="2">
        <v>1</v>
      </c>
      <c r="E69" s="2"/>
      <c r="F69" s="2">
        <v>0</v>
      </c>
      <c r="G69" s="2">
        <v>1</v>
      </c>
      <c r="H69" s="2"/>
      <c r="I69" s="2"/>
      <c r="J69" s="2"/>
      <c r="K69" s="2"/>
      <c r="L69" s="2"/>
      <c r="M69" s="2"/>
      <c r="N69" s="2">
        <v>3</v>
      </c>
      <c r="O69" s="2"/>
      <c r="P69" s="5">
        <f t="shared" si="4"/>
        <v>2</v>
      </c>
      <c r="Q69" s="5">
        <f t="shared" si="6"/>
        <v>5</v>
      </c>
      <c r="R69" s="6">
        <f t="shared" si="7"/>
        <v>0.05</v>
      </c>
      <c r="S69" s="5" t="str">
        <f t="shared" si="8"/>
        <v>negativno</v>
      </c>
    </row>
    <row r="70" spans="1:19" x14ac:dyDescent="0.25">
      <c r="A70" s="9">
        <v>27010123</v>
      </c>
      <c r="B70" s="9" t="s">
        <v>89</v>
      </c>
      <c r="C70" s="9" t="s">
        <v>29</v>
      </c>
      <c r="D70" s="2">
        <v>2</v>
      </c>
      <c r="E70" s="2">
        <v>1</v>
      </c>
      <c r="F70" s="2">
        <v>2</v>
      </c>
      <c r="G70" s="2">
        <v>1</v>
      </c>
      <c r="H70" s="2">
        <v>2</v>
      </c>
      <c r="I70" s="2">
        <v>0</v>
      </c>
      <c r="J70" s="2">
        <v>2</v>
      </c>
      <c r="K70" s="2">
        <v>1</v>
      </c>
      <c r="L70" s="2">
        <v>2</v>
      </c>
      <c r="M70" s="2">
        <v>2</v>
      </c>
      <c r="N70" s="2">
        <v>24</v>
      </c>
      <c r="O70" s="2">
        <v>46</v>
      </c>
      <c r="P70" s="5">
        <f t="shared" si="4"/>
        <v>15</v>
      </c>
      <c r="Q70" s="5">
        <f t="shared" si="6"/>
        <v>53.5</v>
      </c>
      <c r="R70" s="6">
        <f t="shared" si="7"/>
        <v>0.53500000000000003</v>
      </c>
      <c r="S70" s="5">
        <f t="shared" si="8"/>
        <v>6</v>
      </c>
    </row>
    <row r="71" spans="1:19" x14ac:dyDescent="0.25">
      <c r="A71" s="9">
        <v>27100100</v>
      </c>
      <c r="B71" s="9" t="s">
        <v>89</v>
      </c>
      <c r="C71" s="9" t="s">
        <v>27</v>
      </c>
      <c r="D71" s="2">
        <v>1</v>
      </c>
      <c r="E71" s="2">
        <v>0</v>
      </c>
      <c r="F71" s="2">
        <v>1</v>
      </c>
      <c r="G71" s="2">
        <v>0</v>
      </c>
      <c r="H71" s="2">
        <v>2</v>
      </c>
      <c r="I71" s="2"/>
      <c r="J71" s="2"/>
      <c r="K71" s="2">
        <v>0</v>
      </c>
      <c r="L71" s="2"/>
      <c r="M71" s="2">
        <v>1</v>
      </c>
      <c r="N71" s="2">
        <v>44</v>
      </c>
      <c r="O71" s="2"/>
      <c r="P71" s="5">
        <f t="shared" si="4"/>
        <v>5</v>
      </c>
      <c r="Q71" s="5">
        <f t="shared" si="6"/>
        <v>49</v>
      </c>
      <c r="R71" s="6">
        <f t="shared" si="7"/>
        <v>0.49</v>
      </c>
      <c r="S71" s="5" t="str">
        <f t="shared" si="8"/>
        <v>negativno</v>
      </c>
    </row>
    <row r="72" spans="1:19" x14ac:dyDescent="0.25">
      <c r="A72" s="9">
        <v>27101554</v>
      </c>
      <c r="B72" s="9" t="s">
        <v>89</v>
      </c>
      <c r="C72" s="9" t="s">
        <v>27</v>
      </c>
      <c r="D72" s="2"/>
      <c r="E72" s="2">
        <v>1</v>
      </c>
      <c r="F72" s="2">
        <v>1</v>
      </c>
      <c r="G72" s="2">
        <v>0</v>
      </c>
      <c r="H72" s="2">
        <v>1</v>
      </c>
      <c r="I72" s="2"/>
      <c r="J72" s="2"/>
      <c r="K72" s="2"/>
      <c r="L72" s="2">
        <v>1</v>
      </c>
      <c r="M72" s="2"/>
      <c r="N72" s="2">
        <v>20</v>
      </c>
      <c r="O72" s="2">
        <v>20</v>
      </c>
      <c r="P72" s="5">
        <f t="shared" si="4"/>
        <v>4</v>
      </c>
      <c r="Q72" s="5">
        <f t="shared" si="6"/>
        <v>24</v>
      </c>
      <c r="R72" s="6">
        <f t="shared" si="7"/>
        <v>0.24</v>
      </c>
      <c r="S72" s="5" t="str">
        <f t="shared" si="8"/>
        <v>negativno</v>
      </c>
    </row>
    <row r="73" spans="1:19" x14ac:dyDescent="0.25">
      <c r="A73" s="9">
        <v>27101922</v>
      </c>
      <c r="B73" s="9" t="s">
        <v>90</v>
      </c>
      <c r="C73" s="9" t="s">
        <v>27</v>
      </c>
      <c r="D73" s="2">
        <v>2</v>
      </c>
      <c r="E73" s="2">
        <v>0</v>
      </c>
      <c r="F73" s="2">
        <v>1</v>
      </c>
      <c r="G73" s="2">
        <v>2</v>
      </c>
      <c r="H73" s="2">
        <v>2</v>
      </c>
      <c r="I73" s="2"/>
      <c r="J73" s="2"/>
      <c r="K73" s="2">
        <v>1</v>
      </c>
      <c r="L73" s="2">
        <v>2</v>
      </c>
      <c r="M73" s="2"/>
      <c r="N73" s="2">
        <v>49</v>
      </c>
      <c r="O73" s="2"/>
      <c r="P73" s="5">
        <f t="shared" si="4"/>
        <v>10</v>
      </c>
      <c r="Q73" s="5">
        <f t="shared" si="6"/>
        <v>59</v>
      </c>
      <c r="R73" s="6">
        <f t="shared" si="7"/>
        <v>0.59</v>
      </c>
      <c r="S73" s="5">
        <f t="shared" si="8"/>
        <v>6</v>
      </c>
    </row>
    <row r="74" spans="1:19" x14ac:dyDescent="0.25">
      <c r="A74" s="9">
        <v>27102198</v>
      </c>
      <c r="B74" s="9" t="s">
        <v>91</v>
      </c>
      <c r="C74" s="9" t="s">
        <v>27</v>
      </c>
      <c r="D74" s="2">
        <v>2</v>
      </c>
      <c r="E74" s="2">
        <v>2</v>
      </c>
      <c r="F74" s="2">
        <v>2</v>
      </c>
      <c r="G74" s="2">
        <v>2</v>
      </c>
      <c r="H74" s="2">
        <v>2</v>
      </c>
      <c r="I74" s="2">
        <v>2</v>
      </c>
      <c r="J74" s="2">
        <v>2</v>
      </c>
      <c r="K74" s="2">
        <v>2</v>
      </c>
      <c r="L74" s="2">
        <v>2</v>
      </c>
      <c r="M74" s="2">
        <v>2</v>
      </c>
      <c r="N74" s="2">
        <v>76</v>
      </c>
      <c r="O74" s="2"/>
      <c r="P74" s="5">
        <f t="shared" si="4"/>
        <v>20</v>
      </c>
      <c r="Q74" s="5">
        <f t="shared" si="6"/>
        <v>96</v>
      </c>
      <c r="R74" s="6">
        <f t="shared" si="7"/>
        <v>0.96</v>
      </c>
      <c r="S74" s="5">
        <f t="shared" si="8"/>
        <v>10</v>
      </c>
    </row>
    <row r="75" spans="1:19" x14ac:dyDescent="0.25">
      <c r="A75" s="9">
        <v>27101692</v>
      </c>
      <c r="B75" s="9" t="s">
        <v>92</v>
      </c>
      <c r="C75" s="9" t="s">
        <v>27</v>
      </c>
      <c r="D75" s="2">
        <v>1</v>
      </c>
      <c r="E75" s="2">
        <v>2</v>
      </c>
      <c r="F75" s="2">
        <v>2</v>
      </c>
      <c r="G75" s="2">
        <v>1</v>
      </c>
      <c r="H75" s="2">
        <v>2</v>
      </c>
      <c r="I75" s="2">
        <v>1</v>
      </c>
      <c r="J75" s="2">
        <v>1</v>
      </c>
      <c r="K75" s="2"/>
      <c r="L75" s="2">
        <v>1</v>
      </c>
      <c r="M75" s="2">
        <v>2</v>
      </c>
      <c r="N75" s="2">
        <v>59</v>
      </c>
      <c r="O75" s="2">
        <v>75</v>
      </c>
      <c r="P75" s="5">
        <f t="shared" ref="P75:P82" si="9">IF(COUNTBLANK(D75:M75)=10,"",SUM(D75:M75))</f>
        <v>13</v>
      </c>
      <c r="Q75" s="5">
        <f t="shared" si="6"/>
        <v>81.5</v>
      </c>
      <c r="R75" s="6">
        <f t="shared" si="7"/>
        <v>0.81499999999999995</v>
      </c>
      <c r="S75" s="5">
        <f t="shared" si="8"/>
        <v>9</v>
      </c>
    </row>
    <row r="76" spans="1:19" x14ac:dyDescent="0.25">
      <c r="A76" s="9">
        <v>27101226</v>
      </c>
      <c r="B76" s="9" t="s">
        <v>93</v>
      </c>
      <c r="C76" s="9" t="s">
        <v>27</v>
      </c>
      <c r="D76" s="2">
        <v>2</v>
      </c>
      <c r="E76" s="2">
        <v>1</v>
      </c>
      <c r="F76" s="2">
        <v>1</v>
      </c>
      <c r="G76" s="2">
        <v>1</v>
      </c>
      <c r="H76" s="2">
        <v>2</v>
      </c>
      <c r="I76" s="2">
        <v>0</v>
      </c>
      <c r="J76" s="2"/>
      <c r="K76" s="2"/>
      <c r="L76" s="2"/>
      <c r="M76" s="2"/>
      <c r="N76" s="2"/>
      <c r="O76" s="2"/>
      <c r="P76" s="5">
        <f t="shared" si="9"/>
        <v>7</v>
      </c>
      <c r="Q76" s="5">
        <f t="shared" si="6"/>
        <v>7</v>
      </c>
      <c r="R76" s="6" t="str">
        <f t="shared" si="7"/>
        <v/>
      </c>
      <c r="S76" s="5" t="str">
        <f t="shared" si="8"/>
        <v>ni opravljal izpita</v>
      </c>
    </row>
    <row r="77" spans="1:19" x14ac:dyDescent="0.25">
      <c r="A77" s="9">
        <v>27101811</v>
      </c>
      <c r="B77" s="9" t="s">
        <v>94</v>
      </c>
      <c r="C77" s="9" t="s">
        <v>27</v>
      </c>
      <c r="D77" s="2">
        <v>2</v>
      </c>
      <c r="E77" s="2">
        <v>2</v>
      </c>
      <c r="F77" s="2">
        <v>2</v>
      </c>
      <c r="G77" s="2">
        <v>1</v>
      </c>
      <c r="H77" s="2">
        <v>2</v>
      </c>
      <c r="I77" s="2">
        <v>1</v>
      </c>
      <c r="J77" s="2">
        <v>2</v>
      </c>
      <c r="K77" s="2">
        <v>2</v>
      </c>
      <c r="L77" s="2">
        <v>2</v>
      </c>
      <c r="M77" s="2">
        <v>2</v>
      </c>
      <c r="N77" s="2">
        <v>40</v>
      </c>
      <c r="O77" s="2"/>
      <c r="P77" s="5">
        <f t="shared" si="9"/>
        <v>18</v>
      </c>
      <c r="Q77" s="5">
        <f t="shared" si="6"/>
        <v>58</v>
      </c>
      <c r="R77" s="6">
        <f t="shared" si="7"/>
        <v>0.57999999999999996</v>
      </c>
      <c r="S77" s="5">
        <f t="shared" si="8"/>
        <v>6</v>
      </c>
    </row>
    <row r="78" spans="1:19" x14ac:dyDescent="0.25">
      <c r="A78" s="8">
        <v>27049021.379999999</v>
      </c>
      <c r="B78" s="9" t="s">
        <v>95</v>
      </c>
      <c r="C78" s="9" t="s">
        <v>27</v>
      </c>
      <c r="D78" s="2"/>
      <c r="E78" s="2">
        <v>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5">
        <f t="shared" si="9"/>
        <v>1</v>
      </c>
      <c r="Q78" s="5">
        <f t="shared" si="6"/>
        <v>1</v>
      </c>
      <c r="R78" s="6" t="str">
        <f t="shared" si="7"/>
        <v/>
      </c>
      <c r="S78" s="5" t="str">
        <f t="shared" si="8"/>
        <v>ni opravljal izpita</v>
      </c>
    </row>
    <row r="79" spans="1:19" x14ac:dyDescent="0.25">
      <c r="A79" s="9">
        <v>27101618</v>
      </c>
      <c r="B79" s="9" t="s">
        <v>96</v>
      </c>
      <c r="C79" s="9" t="s">
        <v>27</v>
      </c>
      <c r="D79" s="2">
        <v>0</v>
      </c>
      <c r="E79" s="2">
        <v>0</v>
      </c>
      <c r="F79" s="2">
        <v>1</v>
      </c>
      <c r="G79" s="2">
        <v>1</v>
      </c>
      <c r="H79" s="2">
        <v>2</v>
      </c>
      <c r="I79" s="2">
        <v>0</v>
      </c>
      <c r="J79" s="2"/>
      <c r="K79" s="2">
        <v>0</v>
      </c>
      <c r="L79" s="2">
        <v>2</v>
      </c>
      <c r="M79" s="2">
        <v>0</v>
      </c>
      <c r="N79" s="2">
        <v>17</v>
      </c>
      <c r="O79" s="2">
        <v>26</v>
      </c>
      <c r="P79" s="5">
        <f t="shared" si="9"/>
        <v>6</v>
      </c>
      <c r="Q79" s="5">
        <f t="shared" si="6"/>
        <v>29</v>
      </c>
      <c r="R79" s="6">
        <f t="shared" si="7"/>
        <v>0.28999999999999998</v>
      </c>
      <c r="S79" s="5" t="str">
        <f t="shared" si="8"/>
        <v>negativno</v>
      </c>
    </row>
    <row r="80" spans="1:19" x14ac:dyDescent="0.25">
      <c r="A80" s="9">
        <v>27005927</v>
      </c>
      <c r="B80" s="9" t="s">
        <v>97</v>
      </c>
      <c r="C80" s="9" t="s">
        <v>27</v>
      </c>
      <c r="D80" s="2">
        <v>2</v>
      </c>
      <c r="E80" s="2">
        <v>1</v>
      </c>
      <c r="F80" s="2">
        <v>2</v>
      </c>
      <c r="G80" s="2"/>
      <c r="H80" s="2">
        <v>2</v>
      </c>
      <c r="I80" s="2"/>
      <c r="J80" s="2"/>
      <c r="K80" s="2"/>
      <c r="L80" s="2"/>
      <c r="M80" s="2"/>
      <c r="N80" s="2"/>
      <c r="O80" s="2"/>
      <c r="P80" s="5">
        <f t="shared" si="9"/>
        <v>7</v>
      </c>
      <c r="Q80" s="5">
        <v>5</v>
      </c>
      <c r="R80" s="6" t="str">
        <f t="shared" si="7"/>
        <v/>
      </c>
      <c r="S80" s="5" t="str">
        <f t="shared" si="8"/>
        <v>ni opravljal izpita</v>
      </c>
    </row>
    <row r="81" spans="1:19" x14ac:dyDescent="0.25">
      <c r="A81" s="9">
        <v>27101489</v>
      </c>
      <c r="B81" s="9" t="s">
        <v>98</v>
      </c>
      <c r="C81" s="9" t="s">
        <v>27</v>
      </c>
      <c r="D81" s="2">
        <v>2</v>
      </c>
      <c r="E81" s="2">
        <v>2</v>
      </c>
      <c r="F81" s="2">
        <v>1</v>
      </c>
      <c r="G81" s="2">
        <v>1</v>
      </c>
      <c r="H81" s="2">
        <v>2</v>
      </c>
      <c r="I81" s="2"/>
      <c r="J81" s="2">
        <v>0</v>
      </c>
      <c r="K81" s="2">
        <v>0</v>
      </c>
      <c r="L81" s="2">
        <v>1</v>
      </c>
      <c r="M81" s="2">
        <v>2</v>
      </c>
      <c r="N81" s="2">
        <v>10</v>
      </c>
      <c r="O81" s="2">
        <v>40</v>
      </c>
      <c r="P81" s="5">
        <f t="shared" si="9"/>
        <v>11</v>
      </c>
      <c r="Q81" s="5">
        <f t="shared" ref="Q81:Q117" si="10">IF(COUNTBLANK(D81:O81)=12,"",MAX(N81+P81,O81+0.5*P81))</f>
        <v>45.5</v>
      </c>
      <c r="R81" s="6">
        <f t="shared" si="7"/>
        <v>0.45500000000000002</v>
      </c>
      <c r="S81" s="5" t="str">
        <f t="shared" si="8"/>
        <v>negativno</v>
      </c>
    </row>
    <row r="82" spans="1:19" x14ac:dyDescent="0.25">
      <c r="A82" s="9">
        <v>27101961</v>
      </c>
      <c r="B82" s="9" t="s">
        <v>98</v>
      </c>
      <c r="C82" s="9" t="s">
        <v>27</v>
      </c>
      <c r="D82" s="2">
        <v>2</v>
      </c>
      <c r="E82" s="2">
        <v>1</v>
      </c>
      <c r="F82" s="2">
        <v>1</v>
      </c>
      <c r="G82" s="2">
        <v>2</v>
      </c>
      <c r="H82" s="2">
        <v>2</v>
      </c>
      <c r="I82" s="2">
        <v>0</v>
      </c>
      <c r="J82" s="2">
        <v>2</v>
      </c>
      <c r="K82" s="2">
        <v>2</v>
      </c>
      <c r="L82" s="2">
        <v>1</v>
      </c>
      <c r="M82" s="2">
        <v>1</v>
      </c>
      <c r="N82" s="2">
        <v>55</v>
      </c>
      <c r="O82" s="2"/>
      <c r="P82" s="5">
        <f t="shared" si="9"/>
        <v>14</v>
      </c>
      <c r="Q82" s="5">
        <f t="shared" si="10"/>
        <v>69</v>
      </c>
      <c r="R82" s="6">
        <f t="shared" si="7"/>
        <v>0.69</v>
      </c>
      <c r="S82" s="5">
        <f t="shared" si="8"/>
        <v>7</v>
      </c>
    </row>
    <row r="83" spans="1:19" x14ac:dyDescent="0.25">
      <c r="A83" s="9">
        <v>27091113</v>
      </c>
      <c r="B83" s="9" t="s">
        <v>99</v>
      </c>
      <c r="C83" s="9" t="s">
        <v>27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35</v>
      </c>
      <c r="O83" s="2"/>
      <c r="P83" s="5"/>
      <c r="Q83" s="5">
        <f t="shared" si="10"/>
        <v>35</v>
      </c>
      <c r="R83" s="6">
        <f t="shared" si="7"/>
        <v>0.35</v>
      </c>
      <c r="S83" s="5" t="str">
        <f t="shared" si="8"/>
        <v>negativno</v>
      </c>
    </row>
    <row r="84" spans="1:19" x14ac:dyDescent="0.25">
      <c r="A84" s="9">
        <v>27024267</v>
      </c>
      <c r="B84" s="9" t="s">
        <v>100</v>
      </c>
      <c r="C84" s="9" t="s">
        <v>29</v>
      </c>
      <c r="D84" s="2">
        <v>1</v>
      </c>
      <c r="E84" s="2">
        <v>2</v>
      </c>
      <c r="F84" s="2"/>
      <c r="G84" s="2">
        <v>1</v>
      </c>
      <c r="H84" s="2">
        <v>2</v>
      </c>
      <c r="I84" s="2"/>
      <c r="J84" s="2"/>
      <c r="K84" s="2">
        <v>1</v>
      </c>
      <c r="L84" s="2"/>
      <c r="M84" s="2">
        <v>1</v>
      </c>
      <c r="N84" s="2">
        <v>24</v>
      </c>
      <c r="O84" s="2"/>
      <c r="P84" s="5">
        <f t="shared" ref="P84:P117" si="11">IF(COUNTBLANK(D84:M84)=10,"",SUM(D84:M84))</f>
        <v>8</v>
      </c>
      <c r="Q84" s="5">
        <f t="shared" si="10"/>
        <v>32</v>
      </c>
      <c r="R84" s="6">
        <f t="shared" si="7"/>
        <v>0.32</v>
      </c>
      <c r="S84" s="5" t="str">
        <f t="shared" si="8"/>
        <v>negativno</v>
      </c>
    </row>
    <row r="85" spans="1:19" x14ac:dyDescent="0.25">
      <c r="A85" s="9">
        <v>27101441</v>
      </c>
      <c r="B85" s="9" t="s">
        <v>101</v>
      </c>
      <c r="C85" s="9" t="s">
        <v>27</v>
      </c>
      <c r="D85" s="2">
        <v>1</v>
      </c>
      <c r="E85" s="2"/>
      <c r="F85" s="2">
        <v>1</v>
      </c>
      <c r="G85" s="2"/>
      <c r="H85" s="2">
        <v>2</v>
      </c>
      <c r="I85" s="2"/>
      <c r="J85" s="2"/>
      <c r="K85" s="2"/>
      <c r="L85" s="2"/>
      <c r="M85" s="2"/>
      <c r="N85" s="2">
        <v>5</v>
      </c>
      <c r="O85" s="2"/>
      <c r="P85" s="5">
        <f t="shared" si="11"/>
        <v>4</v>
      </c>
      <c r="Q85" s="5">
        <f t="shared" si="10"/>
        <v>9</v>
      </c>
      <c r="R85" s="6">
        <f t="shared" si="7"/>
        <v>0.09</v>
      </c>
      <c r="S85" s="5" t="str">
        <f t="shared" si="8"/>
        <v>negativno</v>
      </c>
    </row>
    <row r="86" spans="1:19" x14ac:dyDescent="0.25">
      <c r="A86" s="9">
        <v>27101857</v>
      </c>
      <c r="B86" s="9" t="s">
        <v>101</v>
      </c>
      <c r="C86" s="9" t="s">
        <v>27</v>
      </c>
      <c r="D86" s="2">
        <v>2</v>
      </c>
      <c r="E86" s="2">
        <v>2</v>
      </c>
      <c r="F86" s="2">
        <v>2</v>
      </c>
      <c r="G86" s="2">
        <v>2</v>
      </c>
      <c r="H86" s="2">
        <v>2</v>
      </c>
      <c r="I86" s="2">
        <v>0</v>
      </c>
      <c r="J86" s="2">
        <v>1</v>
      </c>
      <c r="K86" s="2">
        <v>2</v>
      </c>
      <c r="L86" s="2">
        <v>2</v>
      </c>
      <c r="M86" s="2">
        <v>2</v>
      </c>
      <c r="N86" s="2">
        <v>37</v>
      </c>
      <c r="O86" s="2"/>
      <c r="P86" s="5">
        <f t="shared" si="11"/>
        <v>17</v>
      </c>
      <c r="Q86" s="5">
        <f t="shared" si="10"/>
        <v>54</v>
      </c>
      <c r="R86" s="6">
        <f t="shared" si="7"/>
        <v>0.54</v>
      </c>
      <c r="S86" s="5">
        <f t="shared" si="8"/>
        <v>6</v>
      </c>
    </row>
    <row r="87" spans="1:19" x14ac:dyDescent="0.25">
      <c r="A87" s="9">
        <v>27101241</v>
      </c>
      <c r="B87" s="9" t="s">
        <v>102</v>
      </c>
      <c r="C87" s="9" t="s">
        <v>27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5" t="str">
        <f t="shared" si="11"/>
        <v/>
      </c>
      <c r="Q87" s="5" t="str">
        <f t="shared" si="10"/>
        <v/>
      </c>
      <c r="R87" s="6" t="str">
        <f t="shared" si="7"/>
        <v/>
      </c>
      <c r="S87" s="5" t="str">
        <f t="shared" si="8"/>
        <v>ni opravljal izpita</v>
      </c>
    </row>
    <row r="88" spans="1:19" x14ac:dyDescent="0.25">
      <c r="A88" s="9">
        <v>27102150</v>
      </c>
      <c r="B88" s="9" t="s">
        <v>102</v>
      </c>
      <c r="C88" s="9" t="s">
        <v>27</v>
      </c>
      <c r="D88" s="2">
        <v>2</v>
      </c>
      <c r="E88" s="2">
        <v>1</v>
      </c>
      <c r="F88" s="2"/>
      <c r="G88" s="2">
        <v>1</v>
      </c>
      <c r="H88" s="2">
        <v>2</v>
      </c>
      <c r="I88" s="2">
        <v>1</v>
      </c>
      <c r="J88" s="2"/>
      <c r="K88" s="2">
        <v>1</v>
      </c>
      <c r="L88" s="2">
        <v>1</v>
      </c>
      <c r="M88" s="2">
        <v>2</v>
      </c>
      <c r="N88" s="2">
        <v>73</v>
      </c>
      <c r="O88" s="2"/>
      <c r="P88" s="5">
        <f t="shared" si="11"/>
        <v>11</v>
      </c>
      <c r="Q88" s="5">
        <f t="shared" si="10"/>
        <v>84</v>
      </c>
      <c r="R88" s="6">
        <f t="shared" si="7"/>
        <v>0.84</v>
      </c>
      <c r="S88" s="5">
        <f t="shared" si="8"/>
        <v>9</v>
      </c>
    </row>
    <row r="89" spans="1:19" x14ac:dyDescent="0.25">
      <c r="A89" s="8">
        <v>27064934.329999998</v>
      </c>
      <c r="B89" s="9" t="s">
        <v>103</v>
      </c>
      <c r="C89" s="9" t="s">
        <v>27</v>
      </c>
      <c r="D89" s="2">
        <v>1</v>
      </c>
      <c r="E89" s="2">
        <v>0</v>
      </c>
      <c r="F89" s="2"/>
      <c r="G89" s="2"/>
      <c r="H89" s="2"/>
      <c r="I89" s="2"/>
      <c r="J89" s="2">
        <v>0</v>
      </c>
      <c r="K89" s="2"/>
      <c r="L89" s="2"/>
      <c r="M89" s="2"/>
      <c r="N89" s="2"/>
      <c r="O89" s="2"/>
      <c r="P89" s="5">
        <f t="shared" si="11"/>
        <v>1</v>
      </c>
      <c r="Q89" s="5">
        <f t="shared" si="10"/>
        <v>1</v>
      </c>
      <c r="R89" s="6" t="str">
        <f t="shared" si="7"/>
        <v/>
      </c>
      <c r="S89" s="5" t="str">
        <f t="shared" si="8"/>
        <v>ni opravljal izpita</v>
      </c>
    </row>
    <row r="90" spans="1:19" x14ac:dyDescent="0.25">
      <c r="A90" s="9">
        <v>27101490</v>
      </c>
      <c r="B90" s="9" t="s">
        <v>104</v>
      </c>
      <c r="C90" s="9" t="s">
        <v>27</v>
      </c>
      <c r="D90" s="2">
        <v>1</v>
      </c>
      <c r="E90" s="2">
        <v>0</v>
      </c>
      <c r="F90" s="2">
        <v>1</v>
      </c>
      <c r="G90" s="2">
        <v>0</v>
      </c>
      <c r="H90" s="2">
        <v>2</v>
      </c>
      <c r="I90" s="2"/>
      <c r="J90" s="2">
        <v>0</v>
      </c>
      <c r="K90" s="2"/>
      <c r="L90" s="2">
        <v>1</v>
      </c>
      <c r="M90" s="2"/>
      <c r="N90" s="2">
        <v>10</v>
      </c>
      <c r="O90" s="2"/>
      <c r="P90" s="5">
        <f t="shared" si="11"/>
        <v>5</v>
      </c>
      <c r="Q90" s="5">
        <f t="shared" si="10"/>
        <v>15</v>
      </c>
      <c r="R90" s="6">
        <f t="shared" si="7"/>
        <v>0.15</v>
      </c>
      <c r="S90" s="5" t="str">
        <f t="shared" si="8"/>
        <v>negativno</v>
      </c>
    </row>
    <row r="91" spans="1:19" x14ac:dyDescent="0.25">
      <c r="A91" s="8">
        <v>27033108.43</v>
      </c>
      <c r="B91" s="9" t="s">
        <v>105</v>
      </c>
      <c r="C91" s="9" t="s">
        <v>29</v>
      </c>
      <c r="D91" s="2">
        <v>2</v>
      </c>
      <c r="E91" s="2">
        <v>1</v>
      </c>
      <c r="F91" s="2">
        <v>2</v>
      </c>
      <c r="G91" s="2">
        <v>1</v>
      </c>
      <c r="H91" s="2">
        <v>2</v>
      </c>
      <c r="I91" s="2">
        <v>0</v>
      </c>
      <c r="J91" s="2">
        <v>0</v>
      </c>
      <c r="K91" s="2">
        <v>2</v>
      </c>
      <c r="L91" s="2">
        <v>2</v>
      </c>
      <c r="M91" s="2">
        <v>2</v>
      </c>
      <c r="N91" s="2">
        <v>44</v>
      </c>
      <c r="O91" s="2"/>
      <c r="P91" s="5">
        <f t="shared" si="11"/>
        <v>14</v>
      </c>
      <c r="Q91" s="5">
        <f t="shared" si="10"/>
        <v>58</v>
      </c>
      <c r="R91" s="6">
        <f t="shared" si="7"/>
        <v>0.57999999999999996</v>
      </c>
      <c r="S91" s="5">
        <f t="shared" si="8"/>
        <v>6</v>
      </c>
    </row>
    <row r="92" spans="1:19" x14ac:dyDescent="0.25">
      <c r="A92" s="9">
        <v>27102162</v>
      </c>
      <c r="B92" s="9" t="s">
        <v>106</v>
      </c>
      <c r="C92" s="9" t="s">
        <v>27</v>
      </c>
      <c r="D92" s="2">
        <v>2</v>
      </c>
      <c r="E92" s="2">
        <v>2</v>
      </c>
      <c r="F92" s="2">
        <v>2</v>
      </c>
      <c r="G92" s="2">
        <v>2</v>
      </c>
      <c r="H92" s="2">
        <v>2</v>
      </c>
      <c r="I92" s="2">
        <v>2</v>
      </c>
      <c r="J92" s="2">
        <v>2</v>
      </c>
      <c r="K92" s="2">
        <v>2</v>
      </c>
      <c r="L92" s="2">
        <v>2</v>
      </c>
      <c r="M92" s="2">
        <v>2</v>
      </c>
      <c r="N92" s="2">
        <v>69</v>
      </c>
      <c r="O92" s="2"/>
      <c r="P92" s="5">
        <f t="shared" si="11"/>
        <v>20</v>
      </c>
      <c r="Q92" s="5">
        <f t="shared" si="10"/>
        <v>89</v>
      </c>
      <c r="R92" s="6">
        <f t="shared" si="7"/>
        <v>0.89</v>
      </c>
      <c r="S92" s="5">
        <f t="shared" si="8"/>
        <v>9</v>
      </c>
    </row>
    <row r="93" spans="1:19" x14ac:dyDescent="0.25">
      <c r="A93" s="9">
        <v>27101845</v>
      </c>
      <c r="B93" s="9" t="s">
        <v>107</v>
      </c>
      <c r="C93" s="9" t="s">
        <v>27</v>
      </c>
      <c r="D93" s="2">
        <v>2</v>
      </c>
      <c r="E93" s="2">
        <v>2</v>
      </c>
      <c r="F93" s="2">
        <v>2</v>
      </c>
      <c r="G93" s="2">
        <v>2</v>
      </c>
      <c r="H93" s="2">
        <v>2</v>
      </c>
      <c r="I93" s="2">
        <v>2</v>
      </c>
      <c r="J93" s="2">
        <v>2</v>
      </c>
      <c r="K93" s="2">
        <v>2</v>
      </c>
      <c r="L93" s="2">
        <v>2</v>
      </c>
      <c r="M93" s="2">
        <v>2</v>
      </c>
      <c r="N93" s="2">
        <v>46</v>
      </c>
      <c r="O93" s="2">
        <v>58</v>
      </c>
      <c r="P93" s="5">
        <f t="shared" si="11"/>
        <v>20</v>
      </c>
      <c r="Q93" s="5">
        <f t="shared" si="10"/>
        <v>68</v>
      </c>
      <c r="R93" s="6">
        <f t="shared" si="7"/>
        <v>0.68</v>
      </c>
      <c r="S93" s="5">
        <f t="shared" si="8"/>
        <v>7</v>
      </c>
    </row>
    <row r="94" spans="1:19" x14ac:dyDescent="0.25">
      <c r="A94" s="9">
        <v>26999514</v>
      </c>
      <c r="B94" s="9" t="s">
        <v>108</v>
      </c>
      <c r="C94" s="9" t="s">
        <v>29</v>
      </c>
      <c r="D94" s="2">
        <v>0</v>
      </c>
      <c r="E94" s="2"/>
      <c r="F94" s="2"/>
      <c r="G94" s="2"/>
      <c r="H94" s="2"/>
      <c r="I94" s="2"/>
      <c r="J94" s="2"/>
      <c r="K94" s="2"/>
      <c r="L94" s="2"/>
      <c r="M94" s="2"/>
      <c r="N94" s="2">
        <v>0</v>
      </c>
      <c r="O94" s="2"/>
      <c r="P94" s="5">
        <f t="shared" si="11"/>
        <v>0</v>
      </c>
      <c r="Q94" s="5">
        <f t="shared" si="10"/>
        <v>0</v>
      </c>
      <c r="R94" s="6">
        <f t="shared" si="7"/>
        <v>0</v>
      </c>
      <c r="S94" s="5" t="str">
        <f t="shared" si="8"/>
        <v>negativno</v>
      </c>
    </row>
    <row r="95" spans="1:19" x14ac:dyDescent="0.25">
      <c r="A95" s="9">
        <v>27101137</v>
      </c>
      <c r="B95" s="9" t="s">
        <v>109</v>
      </c>
      <c r="C95" s="9" t="s">
        <v>27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5" t="str">
        <f t="shared" si="11"/>
        <v/>
      </c>
      <c r="Q95" s="5" t="str">
        <f t="shared" si="10"/>
        <v/>
      </c>
      <c r="R95" s="6" t="str">
        <f t="shared" si="7"/>
        <v/>
      </c>
      <c r="S95" s="5" t="str">
        <f t="shared" si="8"/>
        <v>ni opravljal izpita</v>
      </c>
    </row>
    <row r="96" spans="1:19" x14ac:dyDescent="0.25">
      <c r="A96" s="8">
        <v>27043717.059999999</v>
      </c>
      <c r="B96" s="9" t="s">
        <v>110</v>
      </c>
      <c r="C96" s="9" t="s">
        <v>29</v>
      </c>
      <c r="D96" s="2">
        <v>2</v>
      </c>
      <c r="E96" s="2">
        <v>1</v>
      </c>
      <c r="F96" s="2">
        <v>1</v>
      </c>
      <c r="G96" s="2">
        <v>1</v>
      </c>
      <c r="H96" s="2">
        <v>2</v>
      </c>
      <c r="I96" s="2"/>
      <c r="J96" s="2"/>
      <c r="K96" s="2">
        <v>2</v>
      </c>
      <c r="L96" s="2">
        <v>2</v>
      </c>
      <c r="M96" s="2">
        <v>2</v>
      </c>
      <c r="N96" s="2">
        <v>80</v>
      </c>
      <c r="O96" s="2"/>
      <c r="P96" s="5">
        <f t="shared" si="11"/>
        <v>13</v>
      </c>
      <c r="Q96" s="5">
        <f t="shared" si="10"/>
        <v>93</v>
      </c>
      <c r="R96" s="6">
        <f t="shared" si="7"/>
        <v>0.93</v>
      </c>
      <c r="S96" s="5">
        <f t="shared" si="8"/>
        <v>10</v>
      </c>
    </row>
    <row r="97" spans="1:19" x14ac:dyDescent="0.25">
      <c r="A97" s="8">
        <v>27034876.539999999</v>
      </c>
      <c r="B97" s="9" t="s">
        <v>111</v>
      </c>
      <c r="C97" s="9" t="s">
        <v>29</v>
      </c>
      <c r="D97" s="2">
        <v>2</v>
      </c>
      <c r="E97" s="2">
        <v>1</v>
      </c>
      <c r="F97" s="2">
        <v>1</v>
      </c>
      <c r="G97" s="2">
        <v>2</v>
      </c>
      <c r="H97" s="2">
        <v>2</v>
      </c>
      <c r="I97" s="2"/>
      <c r="J97" s="2">
        <v>1</v>
      </c>
      <c r="K97" s="2">
        <v>1</v>
      </c>
      <c r="L97" s="2">
        <v>1</v>
      </c>
      <c r="M97" s="2">
        <v>1</v>
      </c>
      <c r="N97" s="2">
        <v>49</v>
      </c>
      <c r="O97" s="2"/>
      <c r="P97" s="5">
        <f t="shared" si="11"/>
        <v>12</v>
      </c>
      <c r="Q97" s="5">
        <f t="shared" si="10"/>
        <v>61</v>
      </c>
      <c r="R97" s="6">
        <f t="shared" si="7"/>
        <v>0.61</v>
      </c>
      <c r="S97" s="5">
        <f t="shared" si="8"/>
        <v>7</v>
      </c>
    </row>
    <row r="98" spans="1:19" x14ac:dyDescent="0.25">
      <c r="A98" s="9">
        <v>27101719</v>
      </c>
      <c r="B98" s="9" t="s">
        <v>112</v>
      </c>
      <c r="C98" s="9" t="s">
        <v>27</v>
      </c>
      <c r="D98" s="2">
        <v>2</v>
      </c>
      <c r="E98" s="2">
        <v>2</v>
      </c>
      <c r="F98" s="2">
        <v>2</v>
      </c>
      <c r="G98" s="2">
        <v>1</v>
      </c>
      <c r="H98" s="2">
        <v>2</v>
      </c>
      <c r="I98" s="2">
        <v>2</v>
      </c>
      <c r="J98" s="2">
        <v>1</v>
      </c>
      <c r="K98" s="2">
        <v>2</v>
      </c>
      <c r="L98" s="2">
        <v>2</v>
      </c>
      <c r="M98" s="2">
        <v>2</v>
      </c>
      <c r="N98" s="2">
        <v>39</v>
      </c>
      <c r="O98" s="2">
        <v>55</v>
      </c>
      <c r="P98" s="5">
        <f t="shared" si="11"/>
        <v>18</v>
      </c>
      <c r="Q98" s="5">
        <f t="shared" si="10"/>
        <v>64</v>
      </c>
      <c r="R98" s="6">
        <f t="shared" si="7"/>
        <v>0.64</v>
      </c>
      <c r="S98" s="5">
        <f t="shared" si="8"/>
        <v>7</v>
      </c>
    </row>
    <row r="99" spans="1:19" x14ac:dyDescent="0.25">
      <c r="A99" s="9">
        <v>27101720</v>
      </c>
      <c r="B99" s="9" t="s">
        <v>113</v>
      </c>
      <c r="C99" s="9" t="s">
        <v>27</v>
      </c>
      <c r="D99" s="2">
        <v>2</v>
      </c>
      <c r="E99" s="2">
        <v>1</v>
      </c>
      <c r="F99" s="2">
        <v>1</v>
      </c>
      <c r="G99" s="2">
        <v>2</v>
      </c>
      <c r="H99" s="2">
        <v>2</v>
      </c>
      <c r="I99" s="2">
        <v>0</v>
      </c>
      <c r="J99" s="2">
        <v>0</v>
      </c>
      <c r="K99" s="2">
        <v>1</v>
      </c>
      <c r="L99" s="2">
        <v>1</v>
      </c>
      <c r="M99" s="2">
        <v>2</v>
      </c>
      <c r="N99" s="2">
        <v>28</v>
      </c>
      <c r="O99" s="2"/>
      <c r="P99" s="5">
        <f t="shared" si="11"/>
        <v>12</v>
      </c>
      <c r="Q99" s="5">
        <f t="shared" si="10"/>
        <v>40</v>
      </c>
      <c r="R99" s="6">
        <f t="shared" ref="R99:R117" si="12">IF(COUNTBLANK(N99:O99)=2,"",IF(AND(SUM(N99:O99)=0,P99&lt;0),0,Q99/100))</f>
        <v>0.4</v>
      </c>
      <c r="S99" s="5" t="str">
        <f t="shared" si="8"/>
        <v>negativno</v>
      </c>
    </row>
    <row r="100" spans="1:19" x14ac:dyDescent="0.25">
      <c r="A100" s="8">
        <v>27050789.489999998</v>
      </c>
      <c r="B100" s="9" t="s">
        <v>114</v>
      </c>
      <c r="C100" s="9" t="s">
        <v>27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5" t="str">
        <f t="shared" si="11"/>
        <v/>
      </c>
      <c r="Q100" s="5" t="str">
        <f t="shared" si="10"/>
        <v/>
      </c>
      <c r="R100" s="6" t="str">
        <f t="shared" si="12"/>
        <v/>
      </c>
      <c r="S100" s="5" t="str">
        <f t="shared" si="8"/>
        <v>ni opravljal izpita</v>
      </c>
    </row>
    <row r="101" spans="1:19" x14ac:dyDescent="0.25">
      <c r="A101" s="9">
        <v>27101340</v>
      </c>
      <c r="B101" s="9" t="s">
        <v>114</v>
      </c>
      <c r="C101" s="9" t="s">
        <v>27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5" t="str">
        <f t="shared" si="11"/>
        <v/>
      </c>
      <c r="Q101" s="5" t="str">
        <f t="shared" si="10"/>
        <v/>
      </c>
      <c r="R101" s="6" t="str">
        <f t="shared" si="12"/>
        <v/>
      </c>
      <c r="S101" s="5" t="str">
        <f t="shared" si="8"/>
        <v>ni opravljal izpita</v>
      </c>
    </row>
    <row r="102" spans="1:19" x14ac:dyDescent="0.25">
      <c r="A102" s="9">
        <v>27001282</v>
      </c>
      <c r="B102" s="9" t="s">
        <v>115</v>
      </c>
      <c r="C102" s="9" t="s">
        <v>29</v>
      </c>
      <c r="D102" s="2">
        <v>0</v>
      </c>
      <c r="E102" s="2">
        <v>0</v>
      </c>
      <c r="F102" s="2">
        <v>0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/>
      <c r="M102" s="2">
        <v>0</v>
      </c>
      <c r="N102" s="2">
        <v>0</v>
      </c>
      <c r="O102" s="2"/>
      <c r="P102" s="5">
        <f t="shared" si="11"/>
        <v>1</v>
      </c>
      <c r="Q102" s="5">
        <f t="shared" si="10"/>
        <v>1</v>
      </c>
      <c r="R102" s="6">
        <f t="shared" si="12"/>
        <v>0.01</v>
      </c>
      <c r="S102" s="5" t="str">
        <f t="shared" si="8"/>
        <v>negativno</v>
      </c>
    </row>
    <row r="103" spans="1:19" x14ac:dyDescent="0.25">
      <c r="A103" s="9">
        <v>27091073</v>
      </c>
      <c r="B103" s="9" t="s">
        <v>116</v>
      </c>
      <c r="C103" s="9" t="s">
        <v>27</v>
      </c>
      <c r="D103" s="2">
        <v>2</v>
      </c>
      <c r="E103" s="2">
        <v>1</v>
      </c>
      <c r="F103" s="2">
        <v>1</v>
      </c>
      <c r="G103" s="2">
        <v>0</v>
      </c>
      <c r="H103" s="2">
        <v>2</v>
      </c>
      <c r="I103" s="2">
        <v>0</v>
      </c>
      <c r="J103" s="2"/>
      <c r="K103" s="2">
        <v>0</v>
      </c>
      <c r="L103" s="2">
        <v>1</v>
      </c>
      <c r="M103" s="2">
        <v>0</v>
      </c>
      <c r="N103" s="2">
        <v>15</v>
      </c>
      <c r="O103" s="2"/>
      <c r="P103" s="5">
        <f t="shared" si="11"/>
        <v>7</v>
      </c>
      <c r="Q103" s="5">
        <f t="shared" si="10"/>
        <v>22</v>
      </c>
      <c r="R103" s="6">
        <f t="shared" si="12"/>
        <v>0.22</v>
      </c>
      <c r="S103" s="5" t="str">
        <f t="shared" si="8"/>
        <v>negativno</v>
      </c>
    </row>
    <row r="104" spans="1:19" x14ac:dyDescent="0.25">
      <c r="A104" s="9">
        <v>27101505</v>
      </c>
      <c r="B104" s="9" t="s">
        <v>117</v>
      </c>
      <c r="C104" s="9" t="s">
        <v>27</v>
      </c>
      <c r="D104" s="2">
        <v>0</v>
      </c>
      <c r="E104" s="2"/>
      <c r="F104" s="2">
        <v>0</v>
      </c>
      <c r="G104" s="2">
        <v>1</v>
      </c>
      <c r="H104" s="2">
        <v>2</v>
      </c>
      <c r="I104" s="2"/>
      <c r="J104" s="2"/>
      <c r="K104" s="2"/>
      <c r="L104" s="2">
        <v>1</v>
      </c>
      <c r="M104" s="2">
        <v>2</v>
      </c>
      <c r="N104" s="2">
        <v>10</v>
      </c>
      <c r="O104" s="2">
        <v>22</v>
      </c>
      <c r="P104" s="5">
        <f t="shared" si="11"/>
        <v>6</v>
      </c>
      <c r="Q104" s="5">
        <f t="shared" si="10"/>
        <v>25</v>
      </c>
      <c r="R104" s="6">
        <f t="shared" si="12"/>
        <v>0.25</v>
      </c>
      <c r="S104" s="5" t="str">
        <f t="shared" si="8"/>
        <v>negativno</v>
      </c>
    </row>
    <row r="105" spans="1:19" x14ac:dyDescent="0.25">
      <c r="A105" s="9">
        <v>27101983</v>
      </c>
      <c r="B105" s="9" t="s">
        <v>117</v>
      </c>
      <c r="C105" s="9" t="s">
        <v>27</v>
      </c>
      <c r="D105" s="2">
        <v>2</v>
      </c>
      <c r="E105" s="2">
        <v>1</v>
      </c>
      <c r="F105" s="2">
        <v>1</v>
      </c>
      <c r="G105" s="2">
        <v>0</v>
      </c>
      <c r="H105" s="2">
        <v>2</v>
      </c>
      <c r="I105" s="2">
        <v>0</v>
      </c>
      <c r="J105" s="2"/>
      <c r="K105" s="2">
        <v>1</v>
      </c>
      <c r="L105" s="2">
        <v>1</v>
      </c>
      <c r="M105" s="2"/>
      <c r="N105" s="2">
        <v>62</v>
      </c>
      <c r="O105" s="2"/>
      <c r="P105" s="5">
        <f t="shared" si="11"/>
        <v>8</v>
      </c>
      <c r="Q105" s="5">
        <f t="shared" si="10"/>
        <v>70</v>
      </c>
      <c r="R105" s="6">
        <f t="shared" si="12"/>
        <v>0.7</v>
      </c>
      <c r="S105" s="5">
        <f t="shared" si="8"/>
        <v>8</v>
      </c>
    </row>
    <row r="106" spans="1:19" x14ac:dyDescent="0.25">
      <c r="A106" s="9">
        <v>27003050</v>
      </c>
      <c r="B106" s="9" t="s">
        <v>118</v>
      </c>
      <c r="C106" s="9" t="s">
        <v>29</v>
      </c>
      <c r="D106" s="2">
        <v>0</v>
      </c>
      <c r="E106" s="2">
        <v>0</v>
      </c>
      <c r="F106" s="2">
        <v>1</v>
      </c>
      <c r="G106" s="2">
        <v>0</v>
      </c>
      <c r="H106" s="2">
        <v>2</v>
      </c>
      <c r="I106" s="2"/>
      <c r="J106" s="2">
        <v>0</v>
      </c>
      <c r="K106" s="2">
        <v>1</v>
      </c>
      <c r="L106" s="2">
        <v>1</v>
      </c>
      <c r="M106" s="2">
        <v>2</v>
      </c>
      <c r="N106" s="2">
        <v>11</v>
      </c>
      <c r="O106" s="2">
        <v>26</v>
      </c>
      <c r="P106" s="5">
        <f t="shared" si="11"/>
        <v>7</v>
      </c>
      <c r="Q106" s="5">
        <f t="shared" si="10"/>
        <v>29.5</v>
      </c>
      <c r="R106" s="6">
        <f t="shared" si="12"/>
        <v>0.29499999999999998</v>
      </c>
      <c r="S106" s="5" t="str">
        <f t="shared" si="8"/>
        <v>negativno</v>
      </c>
    </row>
    <row r="107" spans="1:19" x14ac:dyDescent="0.25">
      <c r="A107" s="9">
        <v>27013659</v>
      </c>
      <c r="B107" s="9" t="s">
        <v>119</v>
      </c>
      <c r="C107" s="9" t="s">
        <v>29</v>
      </c>
      <c r="D107" s="2">
        <v>2</v>
      </c>
      <c r="E107" s="2">
        <v>2</v>
      </c>
      <c r="F107" s="2">
        <v>1</v>
      </c>
      <c r="G107" s="2">
        <v>2</v>
      </c>
      <c r="H107" s="2">
        <v>2</v>
      </c>
      <c r="I107" s="2"/>
      <c r="J107" s="2"/>
      <c r="K107" s="2">
        <v>2</v>
      </c>
      <c r="L107" s="2">
        <v>2</v>
      </c>
      <c r="M107" s="2">
        <v>2</v>
      </c>
      <c r="N107" s="2">
        <v>48</v>
      </c>
      <c r="O107" s="2">
        <v>55</v>
      </c>
      <c r="P107" s="5">
        <f t="shared" si="11"/>
        <v>15</v>
      </c>
      <c r="Q107" s="5">
        <f t="shared" si="10"/>
        <v>63</v>
      </c>
      <c r="R107" s="6">
        <f t="shared" si="12"/>
        <v>0.63</v>
      </c>
      <c r="S107" s="5">
        <f t="shared" si="8"/>
        <v>7</v>
      </c>
    </row>
    <row r="108" spans="1:19" x14ac:dyDescent="0.25">
      <c r="A108" s="9">
        <v>27015427</v>
      </c>
      <c r="B108" s="9" t="s">
        <v>120</v>
      </c>
      <c r="C108" s="9" t="s">
        <v>29</v>
      </c>
      <c r="D108" s="2">
        <v>2</v>
      </c>
      <c r="E108" s="2">
        <v>2</v>
      </c>
      <c r="F108" s="2">
        <v>1</v>
      </c>
      <c r="G108" s="2">
        <v>1</v>
      </c>
      <c r="H108" s="2">
        <v>2</v>
      </c>
      <c r="I108" s="2">
        <v>0</v>
      </c>
      <c r="J108" s="2">
        <v>2</v>
      </c>
      <c r="K108" s="2">
        <v>1</v>
      </c>
      <c r="L108" s="2">
        <v>2</v>
      </c>
      <c r="M108" s="2">
        <v>2</v>
      </c>
      <c r="N108" s="2">
        <v>47</v>
      </c>
      <c r="O108" s="2">
        <v>64</v>
      </c>
      <c r="P108" s="5">
        <f t="shared" si="11"/>
        <v>15</v>
      </c>
      <c r="Q108" s="5">
        <f t="shared" si="10"/>
        <v>71.5</v>
      </c>
      <c r="R108" s="6">
        <f t="shared" si="12"/>
        <v>0.71499999999999997</v>
      </c>
      <c r="S108" s="5">
        <f t="shared" si="8"/>
        <v>8</v>
      </c>
    </row>
    <row r="109" spans="1:19" x14ac:dyDescent="0.25">
      <c r="A109" s="8">
        <v>27038412.75</v>
      </c>
      <c r="B109" s="9" t="s">
        <v>120</v>
      </c>
      <c r="C109" s="9" t="s">
        <v>29</v>
      </c>
      <c r="D109" s="2">
        <v>0</v>
      </c>
      <c r="E109" s="2">
        <v>1</v>
      </c>
      <c r="F109" s="2">
        <v>1</v>
      </c>
      <c r="G109" s="2">
        <v>0</v>
      </c>
      <c r="H109" s="2">
        <v>2</v>
      </c>
      <c r="I109" s="2">
        <v>0</v>
      </c>
      <c r="J109" s="2"/>
      <c r="K109" s="2">
        <v>1</v>
      </c>
      <c r="L109" s="2">
        <v>1</v>
      </c>
      <c r="M109" s="2">
        <v>1</v>
      </c>
      <c r="N109" s="2">
        <v>52</v>
      </c>
      <c r="O109" s="2"/>
      <c r="P109" s="5">
        <f t="shared" si="11"/>
        <v>7</v>
      </c>
      <c r="Q109" s="5">
        <f t="shared" si="10"/>
        <v>59</v>
      </c>
      <c r="R109" s="6">
        <f t="shared" si="12"/>
        <v>0.59</v>
      </c>
      <c r="S109" s="5">
        <f t="shared" si="8"/>
        <v>6</v>
      </c>
    </row>
    <row r="110" spans="1:19" x14ac:dyDescent="0.25">
      <c r="A110" s="8">
        <v>27052557.59</v>
      </c>
      <c r="B110" s="9" t="s">
        <v>120</v>
      </c>
      <c r="C110" s="9" t="s">
        <v>27</v>
      </c>
      <c r="D110" s="2">
        <v>2</v>
      </c>
      <c r="E110" s="2">
        <v>2</v>
      </c>
      <c r="F110" s="2">
        <v>1</v>
      </c>
      <c r="G110" s="2">
        <v>0</v>
      </c>
      <c r="H110" s="2">
        <v>2</v>
      </c>
      <c r="I110" s="2">
        <v>1</v>
      </c>
      <c r="J110" s="2">
        <v>0</v>
      </c>
      <c r="K110" s="2">
        <v>2</v>
      </c>
      <c r="L110" s="2">
        <v>1</v>
      </c>
      <c r="M110" s="2">
        <v>2</v>
      </c>
      <c r="N110" s="2"/>
      <c r="O110" s="2">
        <v>65</v>
      </c>
      <c r="P110" s="5">
        <f t="shared" si="11"/>
        <v>13</v>
      </c>
      <c r="Q110" s="5">
        <f t="shared" si="10"/>
        <v>71.5</v>
      </c>
      <c r="R110" s="6">
        <f t="shared" si="12"/>
        <v>0.71499999999999997</v>
      </c>
      <c r="S110" s="5">
        <f t="shared" si="8"/>
        <v>8</v>
      </c>
    </row>
    <row r="111" spans="1:19" x14ac:dyDescent="0.25">
      <c r="A111" s="9">
        <v>27091315</v>
      </c>
      <c r="B111" s="9" t="s">
        <v>120</v>
      </c>
      <c r="C111" s="9" t="s">
        <v>27</v>
      </c>
      <c r="D111" s="2">
        <v>1</v>
      </c>
      <c r="E111" s="2">
        <v>1</v>
      </c>
      <c r="F111" s="2">
        <v>1</v>
      </c>
      <c r="G111" s="2">
        <v>0</v>
      </c>
      <c r="H111" s="2">
        <v>0</v>
      </c>
      <c r="I111" s="2"/>
      <c r="J111" s="2"/>
      <c r="K111" s="2">
        <v>0</v>
      </c>
      <c r="L111" s="2"/>
      <c r="M111" s="2">
        <v>0</v>
      </c>
      <c r="N111" s="2">
        <v>40</v>
      </c>
      <c r="O111" s="2">
        <v>53</v>
      </c>
      <c r="P111" s="5">
        <f t="shared" si="11"/>
        <v>3</v>
      </c>
      <c r="Q111" s="5">
        <f t="shared" si="10"/>
        <v>54.5</v>
      </c>
      <c r="R111" s="6">
        <f t="shared" si="12"/>
        <v>0.54500000000000004</v>
      </c>
      <c r="S111" s="5">
        <f t="shared" si="8"/>
        <v>6</v>
      </c>
    </row>
    <row r="112" spans="1:19" x14ac:dyDescent="0.25">
      <c r="A112" s="9">
        <v>27101339</v>
      </c>
      <c r="B112" s="9" t="s">
        <v>120</v>
      </c>
      <c r="C112" s="9" t="s">
        <v>27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" t="str">
        <f t="shared" si="11"/>
        <v/>
      </c>
      <c r="Q112" s="5" t="str">
        <f t="shared" si="10"/>
        <v/>
      </c>
      <c r="R112" s="6" t="str">
        <f t="shared" si="12"/>
        <v/>
      </c>
      <c r="S112" s="5" t="str">
        <f t="shared" si="8"/>
        <v>ni opravljal izpita</v>
      </c>
    </row>
    <row r="113" spans="1:19" x14ac:dyDescent="0.25">
      <c r="A113" s="9">
        <v>27101376</v>
      </c>
      <c r="B113" s="9" t="s">
        <v>121</v>
      </c>
      <c r="C113" s="9" t="s">
        <v>27</v>
      </c>
      <c r="D113" s="2">
        <v>1</v>
      </c>
      <c r="E113" s="2">
        <v>1</v>
      </c>
      <c r="F113" s="2">
        <v>1</v>
      </c>
      <c r="G113" s="2">
        <v>0</v>
      </c>
      <c r="H113" s="2">
        <v>0</v>
      </c>
      <c r="I113" s="2">
        <v>1</v>
      </c>
      <c r="J113" s="2"/>
      <c r="K113" s="2">
        <v>0</v>
      </c>
      <c r="L113" s="2">
        <v>1</v>
      </c>
      <c r="M113" s="2">
        <v>0</v>
      </c>
      <c r="N113" s="2">
        <v>0</v>
      </c>
      <c r="O113" s="2">
        <v>35</v>
      </c>
      <c r="P113" s="5">
        <f t="shared" si="11"/>
        <v>5</v>
      </c>
      <c r="Q113" s="5">
        <f t="shared" si="10"/>
        <v>37.5</v>
      </c>
      <c r="R113" s="6">
        <f t="shared" si="12"/>
        <v>0.375</v>
      </c>
      <c r="S113" s="5" t="str">
        <f t="shared" si="8"/>
        <v>negativno</v>
      </c>
    </row>
    <row r="114" spans="1:19" x14ac:dyDescent="0.25">
      <c r="A114" s="8">
        <v>27008300</v>
      </c>
      <c r="B114" s="9" t="s">
        <v>122</v>
      </c>
      <c r="C114" s="9" t="s">
        <v>29</v>
      </c>
      <c r="D114" s="2">
        <v>2</v>
      </c>
      <c r="E114" s="2">
        <v>2</v>
      </c>
      <c r="F114" s="2">
        <v>2</v>
      </c>
      <c r="G114" s="2">
        <v>1</v>
      </c>
      <c r="H114" s="2">
        <v>1</v>
      </c>
      <c r="I114" s="2">
        <v>0</v>
      </c>
      <c r="J114" s="2">
        <v>1</v>
      </c>
      <c r="K114" s="2">
        <v>2</v>
      </c>
      <c r="L114" s="2">
        <v>2</v>
      </c>
      <c r="M114" s="2">
        <v>2</v>
      </c>
      <c r="N114" s="2">
        <v>54</v>
      </c>
      <c r="O114" s="2">
        <v>65</v>
      </c>
      <c r="P114" s="5">
        <f t="shared" si="11"/>
        <v>15</v>
      </c>
      <c r="Q114" s="5">
        <f t="shared" si="10"/>
        <v>72.5</v>
      </c>
      <c r="R114" s="6">
        <f t="shared" si="12"/>
        <v>0.72499999999999998</v>
      </c>
      <c r="S114" s="5">
        <f t="shared" si="8"/>
        <v>8</v>
      </c>
    </row>
    <row r="115" spans="1:19" x14ac:dyDescent="0.25">
      <c r="A115" s="9">
        <v>27101315</v>
      </c>
      <c r="B115" s="9" t="s">
        <v>123</v>
      </c>
      <c r="C115" s="9" t="s">
        <v>27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" t="str">
        <f t="shared" si="11"/>
        <v/>
      </c>
      <c r="Q115" s="5" t="str">
        <f t="shared" si="10"/>
        <v/>
      </c>
      <c r="R115" s="6" t="str">
        <f t="shared" si="12"/>
        <v/>
      </c>
      <c r="S115" s="5" t="str">
        <f t="shared" si="8"/>
        <v>ni opravljal izpita</v>
      </c>
    </row>
    <row r="116" spans="1:19" x14ac:dyDescent="0.25">
      <c r="A116" s="8">
        <v>27045485.170000002</v>
      </c>
      <c r="B116" s="9" t="s">
        <v>124</v>
      </c>
      <c r="C116" s="9" t="s">
        <v>27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" t="str">
        <f t="shared" si="11"/>
        <v/>
      </c>
      <c r="Q116" s="5" t="str">
        <f t="shared" si="10"/>
        <v/>
      </c>
      <c r="R116" s="6" t="str">
        <f t="shared" si="12"/>
        <v/>
      </c>
      <c r="S116" s="5" t="str">
        <f t="shared" si="8"/>
        <v>ni opravljal izpita</v>
      </c>
    </row>
    <row r="117" spans="1:19" x14ac:dyDescent="0.25">
      <c r="A117" s="9">
        <v>26983601</v>
      </c>
      <c r="B117" s="9" t="s">
        <v>125</v>
      </c>
      <c r="C117" s="9" t="s">
        <v>27</v>
      </c>
      <c r="D117" s="2">
        <v>2</v>
      </c>
      <c r="E117" s="2">
        <v>2</v>
      </c>
      <c r="F117" s="2">
        <v>2</v>
      </c>
      <c r="G117" s="2">
        <v>2</v>
      </c>
      <c r="H117" s="2">
        <v>2</v>
      </c>
      <c r="I117" s="2">
        <v>2</v>
      </c>
      <c r="J117" s="2">
        <v>2</v>
      </c>
      <c r="K117" s="2">
        <v>2</v>
      </c>
      <c r="L117" s="2">
        <v>2</v>
      </c>
      <c r="M117" s="2">
        <v>2</v>
      </c>
      <c r="N117" s="2">
        <v>100</v>
      </c>
      <c r="O117" s="2"/>
      <c r="P117" s="5">
        <f t="shared" si="11"/>
        <v>20</v>
      </c>
      <c r="Q117" s="5">
        <f t="shared" si="10"/>
        <v>120</v>
      </c>
      <c r="R117" s="6">
        <f t="shared" si="12"/>
        <v>1.2</v>
      </c>
      <c r="S117" s="5">
        <f t="shared" si="8"/>
        <v>10</v>
      </c>
    </row>
    <row r="118" spans="1:19" hidden="1" x14ac:dyDescent="0.25"/>
    <row r="119" spans="1:19" x14ac:dyDescent="0.25">
      <c r="C119" s="15" t="s">
        <v>126</v>
      </c>
      <c r="D119" s="9">
        <f t="shared" ref="D119:M119" si="13">AVERAGE(D3:D117)</f>
        <v>1.4130434782608696</v>
      </c>
      <c r="E119" s="9">
        <f t="shared" si="13"/>
        <v>1.2558139534883721</v>
      </c>
      <c r="F119" s="9">
        <f t="shared" si="13"/>
        <v>1.3764705882352941</v>
      </c>
      <c r="G119" s="9">
        <f t="shared" si="13"/>
        <v>1.0117647058823529</v>
      </c>
      <c r="H119" s="9">
        <f t="shared" si="13"/>
        <v>1.7560975609756098</v>
      </c>
      <c r="I119" s="9">
        <f t="shared" si="13"/>
        <v>0.5357142857142857</v>
      </c>
      <c r="J119" s="9">
        <f t="shared" si="13"/>
        <v>0.97727272727272729</v>
      </c>
      <c r="K119" s="9">
        <f t="shared" si="13"/>
        <v>1.180327868852459</v>
      </c>
      <c r="L119" s="9">
        <f t="shared" si="13"/>
        <v>1.5074626865671641</v>
      </c>
      <c r="M119" s="9">
        <f t="shared" si="13"/>
        <v>1.5625</v>
      </c>
      <c r="N119" s="9"/>
      <c r="O119" s="9"/>
      <c r="P119" s="9"/>
      <c r="Q119" s="9"/>
      <c r="R119" s="16"/>
      <c r="S119" s="9"/>
    </row>
  </sheetData>
  <mergeCells count="11">
    <mergeCell ref="X4:Y4"/>
    <mergeCell ref="W23:AC23"/>
    <mergeCell ref="A1:C1"/>
    <mergeCell ref="D1:M1"/>
    <mergeCell ref="N1:O1"/>
    <mergeCell ref="P1:S1"/>
    <mergeCell ref="U1:V1"/>
    <mergeCell ref="X5:Y5"/>
    <mergeCell ref="X6:Y6"/>
    <mergeCell ref="X7:Y7"/>
    <mergeCell ref="X8:Y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Podatki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Kastelic, Jan</dc:creator>
  <cp:lastModifiedBy>Kastelic, Jan</cp:lastModifiedBy>
  <dcterms:created xsi:type="dcterms:W3CDTF">2024-03-28T20:13:02Z</dcterms:created>
  <dcterms:modified xsi:type="dcterms:W3CDTF">2024-03-29T07:18:58Z</dcterms:modified>
</cp:coreProperties>
</file>