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shl\Desktop\"/>
    </mc:Choice>
  </mc:AlternateContent>
  <bookViews>
    <workbookView xWindow="0" yWindow="0" windowWidth="23040" windowHeight="8616"/>
  </bookViews>
  <sheets>
    <sheet name="Лист1" sheetId="1" r:id="rId1"/>
  </sheets>
  <definedNames>
    <definedName name="_xlnm.Print_Area" localSheetId="0">Лист1!$A$1:$K$42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38" i="1"/>
  <c r="C21" i="1"/>
  <c r="C17" i="1"/>
  <c r="F36" i="1"/>
  <c r="F35" i="1"/>
  <c r="F34" i="1"/>
  <c r="E34" i="1"/>
  <c r="D34" i="1"/>
  <c r="F33" i="1"/>
  <c r="F15" i="1"/>
  <c r="F14" i="1"/>
  <c r="G14" i="1" s="1"/>
  <c r="F13" i="1"/>
  <c r="F12" i="1"/>
  <c r="G12" i="1" s="1"/>
  <c r="E13" i="1"/>
  <c r="D13" i="1"/>
  <c r="H31" i="1"/>
  <c r="H30" i="1"/>
  <c r="H29" i="1"/>
  <c r="H28" i="1"/>
  <c r="H27" i="1"/>
  <c r="H26" i="1"/>
  <c r="H10" i="1"/>
  <c r="H9" i="1"/>
  <c r="H8" i="1"/>
  <c r="H7" i="1"/>
  <c r="I7" i="1" s="1"/>
  <c r="I13" i="1" s="1"/>
  <c r="C19" i="1" s="1"/>
  <c r="C20" i="1" s="1"/>
  <c r="H6" i="1"/>
  <c r="H5" i="1"/>
  <c r="I5" i="1" s="1"/>
  <c r="G33" i="1" l="1"/>
  <c r="H13" i="1"/>
  <c r="G35" i="1"/>
  <c r="D35" i="1"/>
  <c r="I9" i="1"/>
  <c r="I28" i="1"/>
  <c r="D14" i="1"/>
  <c r="I26" i="1"/>
  <c r="I30" i="1"/>
  <c r="H34" i="1" l="1"/>
  <c r="I34" i="1"/>
  <c r="C40" i="1" s="1"/>
  <c r="C41" i="1" s="1"/>
</calcChain>
</file>

<file path=xl/sharedStrings.xml><?xml version="1.0" encoding="utf-8"?>
<sst xmlns="http://schemas.openxmlformats.org/spreadsheetml/2006/main" count="62" uniqueCount="25">
  <si>
    <t>Номера станции</t>
  </si>
  <si>
    <t xml:space="preserve">Номер рейки </t>
  </si>
  <si>
    <t>IВ</t>
  </si>
  <si>
    <t>IIВ</t>
  </si>
  <si>
    <t>Среднее превышение</t>
  </si>
  <si>
    <t>A</t>
  </si>
  <si>
    <t>B</t>
  </si>
  <si>
    <t>I</t>
  </si>
  <si>
    <t>II</t>
  </si>
  <si>
    <t>C</t>
  </si>
  <si>
    <t>Расстояние, м</t>
  </si>
  <si>
    <t>Наблюдения, м</t>
  </si>
  <si>
    <t>Превышения, м</t>
  </si>
  <si>
    <t>III</t>
  </si>
  <si>
    <t>Прямой ход</t>
  </si>
  <si>
    <t>Обратный ход</t>
  </si>
  <si>
    <t>ПК</t>
  </si>
  <si>
    <t>S=</t>
  </si>
  <si>
    <t>м</t>
  </si>
  <si>
    <r>
      <t>f</t>
    </r>
    <r>
      <rPr>
        <i/>
        <vertAlign val="subscript"/>
        <sz val="11"/>
        <color theme="1"/>
        <rFont val="Times New Roman"/>
        <family val="1"/>
        <charset val="204"/>
      </rPr>
      <t>теор.</t>
    </r>
    <r>
      <rPr>
        <i/>
        <sz val="11"/>
        <color theme="1"/>
        <rFont val="Times New Roman"/>
        <family val="1"/>
        <charset val="204"/>
      </rPr>
      <t>=</t>
    </r>
  </si>
  <si>
    <r>
      <t>f</t>
    </r>
    <r>
      <rPr>
        <i/>
        <vertAlign val="subscript"/>
        <sz val="11"/>
        <color theme="1"/>
        <rFont val="Times New Roman"/>
        <family val="1"/>
        <charset val="204"/>
      </rPr>
      <t>практ</t>
    </r>
    <r>
      <rPr>
        <i/>
        <sz val="11"/>
        <color theme="1"/>
        <rFont val="Times New Roman"/>
        <family val="1"/>
        <charset val="204"/>
      </rPr>
      <t>=</t>
    </r>
  </si>
  <si>
    <t>мм</t>
  </si>
  <si>
    <t>μ=</t>
  </si>
  <si>
    <r>
      <t>μ</t>
    </r>
    <r>
      <rPr>
        <i/>
        <vertAlign val="subscript"/>
        <sz val="11"/>
        <color theme="1"/>
        <rFont val="Times New Roman"/>
        <family val="1"/>
        <charset val="204"/>
      </rPr>
      <t>доп.</t>
    </r>
    <r>
      <rPr>
        <i/>
        <sz val="11"/>
        <color theme="1"/>
        <rFont val="Times New Roman"/>
        <family val="1"/>
        <charset val="204"/>
      </rPr>
      <t>=</t>
    </r>
  </si>
  <si>
    <t>мм - допуск соблюдается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</si>
</sst>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8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164" fontId="1" fillId="0" borderId="2" xfId="0" applyNumberFormat="1" applyFont="1" applyBorder="1" applyAlignment="1">
      <alignment horizontal="center" vertical="center"/>
    </xf>
    <xf numFmtId="168" fontId="1" fillId="0" borderId="0" xfId="0" applyNumberFormat="1" applyFont="1"/>
    <xf numFmtId="2" fontId="1" fillId="0" borderId="0" xfId="0" applyNumberFormat="1" applyFont="1"/>
    <xf numFmtId="164" fontId="1" fillId="0" borderId="1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2" borderId="13" xfId="0" applyFont="1" applyFill="1" applyBorder="1" applyAlignment="1">
      <alignment vertical="center"/>
    </xf>
    <xf numFmtId="0" fontId="1" fillId="2" borderId="13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9" xfId="0" applyFont="1" applyFill="1" applyBorder="1" applyAlignment="1"/>
    <xf numFmtId="0" fontId="1" fillId="2" borderId="1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/>
    <xf numFmtId="0" fontId="1" fillId="2" borderId="6" xfId="0" applyFont="1" applyFill="1" applyBorder="1" applyAlignment="1">
      <alignment vertical="center"/>
    </xf>
    <xf numFmtId="164" fontId="1" fillId="0" borderId="10" xfId="0" applyNumberFormat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tabSelected="1" topLeftCell="A10" zoomScale="70" zoomScaleNormal="70" workbookViewId="0">
      <selection sqref="A1:K42"/>
    </sheetView>
  </sheetViews>
  <sheetFormatPr defaultRowHeight="13.8" x14ac:dyDescent="0.25"/>
  <cols>
    <col min="1" max="3" width="8.88671875" style="1"/>
    <col min="4" max="7" width="8.77734375" style="1" customWidth="1"/>
    <col min="8" max="8" width="15" style="1" customWidth="1"/>
    <col min="9" max="10" width="10.77734375" style="1" customWidth="1"/>
    <col min="11" max="16384" width="8.88671875" style="1"/>
  </cols>
  <sheetData>
    <row r="2" spans="2:14" x14ac:dyDescent="0.25">
      <c r="B2" s="4" t="s">
        <v>14</v>
      </c>
      <c r="C2" s="4"/>
      <c r="D2" s="4"/>
      <c r="E2" s="4"/>
      <c r="F2" s="4"/>
      <c r="G2" s="4"/>
      <c r="H2" s="4"/>
      <c r="I2" s="4"/>
      <c r="J2" s="4"/>
    </row>
    <row r="3" spans="2:14" x14ac:dyDescent="0.25">
      <c r="B3" s="2" t="s">
        <v>0</v>
      </c>
      <c r="C3" s="2" t="s">
        <v>1</v>
      </c>
      <c r="D3" s="11" t="s">
        <v>10</v>
      </c>
      <c r="E3" s="12"/>
      <c r="F3" s="3" t="s">
        <v>11</v>
      </c>
      <c r="G3" s="3"/>
      <c r="H3" s="7" t="s">
        <v>12</v>
      </c>
      <c r="I3" s="4" t="s">
        <v>4</v>
      </c>
      <c r="J3" s="4"/>
    </row>
    <row r="4" spans="2:14" x14ac:dyDescent="0.25">
      <c r="B4" s="2"/>
      <c r="C4" s="2"/>
      <c r="D4" s="10" t="s">
        <v>2</v>
      </c>
      <c r="E4" s="10" t="s">
        <v>3</v>
      </c>
      <c r="F4" s="5" t="s">
        <v>2</v>
      </c>
      <c r="G4" s="5" t="s">
        <v>3</v>
      </c>
      <c r="H4" s="8"/>
      <c r="I4" s="4"/>
      <c r="J4" s="4"/>
      <c r="M4" s="24"/>
      <c r="N4" s="27"/>
    </row>
    <row r="5" spans="2:14" x14ac:dyDescent="0.25">
      <c r="B5" s="7" t="s">
        <v>7</v>
      </c>
      <c r="C5" s="6" t="s">
        <v>5</v>
      </c>
      <c r="D5" s="6">
        <v>30.52</v>
      </c>
      <c r="E5" s="6">
        <v>30.51</v>
      </c>
      <c r="F5" s="6">
        <v>1.0613999999999999</v>
      </c>
      <c r="G5" s="6">
        <v>1.1206</v>
      </c>
      <c r="H5" s="6">
        <f>F5-F6</f>
        <v>-1.1147</v>
      </c>
      <c r="I5" s="13">
        <f>AVERAGE(H5:H6)</f>
        <v>-1.1145499999999999</v>
      </c>
      <c r="J5" s="14"/>
      <c r="M5" s="24"/>
      <c r="N5" s="27"/>
    </row>
    <row r="6" spans="2:14" x14ac:dyDescent="0.25">
      <c r="B6" s="8"/>
      <c r="C6" s="6" t="s">
        <v>6</v>
      </c>
      <c r="D6" s="6">
        <v>30.58</v>
      </c>
      <c r="E6" s="6">
        <v>30.58</v>
      </c>
      <c r="F6" s="6">
        <v>2.1760999999999999</v>
      </c>
      <c r="G6" s="9">
        <v>2.2349999999999999</v>
      </c>
      <c r="H6" s="9">
        <f>G5-G6</f>
        <v>-1.1143999999999998</v>
      </c>
      <c r="I6" s="15"/>
      <c r="J6" s="16"/>
      <c r="M6" s="24"/>
      <c r="N6" s="27"/>
    </row>
    <row r="7" spans="2:14" x14ac:dyDescent="0.25">
      <c r="B7" s="7" t="s">
        <v>8</v>
      </c>
      <c r="C7" s="6" t="s">
        <v>6</v>
      </c>
      <c r="D7" s="17">
        <v>28.12</v>
      </c>
      <c r="E7" s="17">
        <v>29.09</v>
      </c>
      <c r="F7" s="9">
        <v>1.8852</v>
      </c>
      <c r="G7" s="6">
        <v>1.8166</v>
      </c>
      <c r="H7" s="9">
        <f>F7-F8</f>
        <v>0.76829999999999998</v>
      </c>
      <c r="I7" s="13">
        <f>AVERAGE(H7:H8)</f>
        <v>0.76990000000000003</v>
      </c>
      <c r="J7" s="14"/>
    </row>
    <row r="8" spans="2:14" x14ac:dyDescent="0.25">
      <c r="B8" s="18"/>
      <c r="C8" s="19" t="s">
        <v>9</v>
      </c>
      <c r="D8" s="20">
        <v>31.8</v>
      </c>
      <c r="E8" s="20">
        <v>31.36</v>
      </c>
      <c r="F8" s="19">
        <v>1.1169</v>
      </c>
      <c r="G8" s="19">
        <v>1.0450999999999999</v>
      </c>
      <c r="H8" s="19">
        <f>G7-G8</f>
        <v>0.77150000000000007</v>
      </c>
      <c r="I8" s="21"/>
      <c r="J8" s="22"/>
      <c r="M8" s="26"/>
    </row>
    <row r="9" spans="2:14" x14ac:dyDescent="0.25">
      <c r="B9" s="4" t="s">
        <v>13</v>
      </c>
      <c r="C9" s="6" t="s">
        <v>9</v>
      </c>
      <c r="D9" s="17">
        <v>27.62</v>
      </c>
      <c r="E9" s="17">
        <v>28.98</v>
      </c>
      <c r="F9" s="9">
        <v>1.8110999999999999</v>
      </c>
      <c r="G9" s="6">
        <v>1.8408</v>
      </c>
      <c r="H9" s="9">
        <f>F9-F10</f>
        <v>0.34240000000000004</v>
      </c>
      <c r="I9" s="23">
        <f>AVERAGE(H9:H10)</f>
        <v>0.34309999999999996</v>
      </c>
      <c r="J9" s="23"/>
      <c r="M9" s="26"/>
    </row>
    <row r="10" spans="2:14" x14ac:dyDescent="0.25">
      <c r="B10" s="4"/>
      <c r="C10" s="6" t="s">
        <v>5</v>
      </c>
      <c r="D10" s="17">
        <v>30.77</v>
      </c>
      <c r="E10" s="17">
        <v>29.64</v>
      </c>
      <c r="F10" s="6">
        <v>1.4686999999999999</v>
      </c>
      <c r="G10" s="9">
        <v>1.4970000000000001</v>
      </c>
      <c r="H10" s="6">
        <f>G9-G10</f>
        <v>0.34379999999999988</v>
      </c>
      <c r="I10" s="23"/>
      <c r="J10" s="23"/>
    </row>
    <row r="11" spans="2:14" ht="14.4" customHeight="1" x14ac:dyDescent="0.25">
      <c r="B11" s="4" t="s">
        <v>16</v>
      </c>
      <c r="C11" s="33"/>
      <c r="D11" s="30"/>
      <c r="E11" s="32"/>
      <c r="F11" s="35"/>
      <c r="G11" s="35"/>
      <c r="H11" s="33"/>
      <c r="I11" s="33"/>
      <c r="J11" s="38"/>
    </row>
    <row r="12" spans="2:14" ht="14.4" customHeight="1" x14ac:dyDescent="0.25">
      <c r="B12" s="4"/>
      <c r="C12" s="32"/>
      <c r="D12" s="30"/>
      <c r="E12" s="36"/>
      <c r="F12" s="9">
        <f>F5+F7+F9</f>
        <v>4.7576999999999998</v>
      </c>
      <c r="G12" s="28">
        <f>AVERAGE(F12:F13)</f>
        <v>4.7678499999999993</v>
      </c>
      <c r="H12" s="40"/>
      <c r="I12" s="41"/>
      <c r="J12" s="42"/>
    </row>
    <row r="13" spans="2:14" x14ac:dyDescent="0.25">
      <c r="B13" s="4"/>
      <c r="C13" s="32"/>
      <c r="D13" s="17">
        <f>D5+D6+D7+D8+D9+D10</f>
        <v>179.41</v>
      </c>
      <c r="E13" s="17">
        <f>E5+E6+E7+E8+E9+E10</f>
        <v>180.16000000000003</v>
      </c>
      <c r="F13" s="9">
        <f>G5+G7+G9</f>
        <v>4.7779999999999996</v>
      </c>
      <c r="G13" s="23"/>
      <c r="H13" s="39">
        <f>G12-G14</f>
        <v>-1.5500000000008285E-3</v>
      </c>
      <c r="I13" s="21">
        <f>I5+I7+I9</f>
        <v>-1.5499999999999403E-3</v>
      </c>
      <c r="J13" s="22"/>
    </row>
    <row r="14" spans="2:14" x14ac:dyDescent="0.25">
      <c r="B14" s="4"/>
      <c r="C14" s="32"/>
      <c r="D14" s="29">
        <f>AVERAGE(D13:E13)</f>
        <v>179.78500000000003</v>
      </c>
      <c r="E14" s="3"/>
      <c r="F14" s="9">
        <f>F6+F8+F10</f>
        <v>4.7617000000000003</v>
      </c>
      <c r="G14" s="23">
        <f>AVERAGE(F14:F15)</f>
        <v>4.7694000000000001</v>
      </c>
      <c r="H14" s="39"/>
      <c r="I14" s="21"/>
      <c r="J14" s="22"/>
    </row>
    <row r="15" spans="2:14" x14ac:dyDescent="0.25">
      <c r="B15" s="4"/>
      <c r="C15" s="34"/>
      <c r="D15" s="31"/>
      <c r="E15" s="37"/>
      <c r="F15" s="9">
        <f>G6+G8+G10</f>
        <v>4.7770999999999999</v>
      </c>
      <c r="G15" s="28"/>
      <c r="H15" s="44"/>
      <c r="I15" s="45"/>
      <c r="J15" s="43"/>
    </row>
    <row r="17" spans="2:10" x14ac:dyDescent="0.25">
      <c r="B17" s="46" t="s">
        <v>17</v>
      </c>
      <c r="C17" s="48">
        <f>D14</f>
        <v>179.78500000000003</v>
      </c>
      <c r="D17" s="47" t="s">
        <v>18</v>
      </c>
    </row>
    <row r="18" spans="2:10" ht="16.2" x14ac:dyDescent="0.35">
      <c r="B18" s="46" t="s">
        <v>19</v>
      </c>
      <c r="C18" s="48">
        <v>0</v>
      </c>
      <c r="D18" s="47" t="s">
        <v>18</v>
      </c>
    </row>
    <row r="19" spans="2:10" ht="16.2" x14ac:dyDescent="0.35">
      <c r="B19" s="46" t="s">
        <v>20</v>
      </c>
      <c r="C19" s="27">
        <f>I13*1000</f>
        <v>-1.5499999999999403</v>
      </c>
      <c r="D19" s="47" t="s">
        <v>21</v>
      </c>
    </row>
    <row r="20" spans="2:10" x14ac:dyDescent="0.25">
      <c r="B20" s="46" t="s">
        <v>22</v>
      </c>
      <c r="C20" s="27">
        <f>C19-C18</f>
        <v>-1.5499999999999403</v>
      </c>
      <c r="D20" s="49" t="s">
        <v>24</v>
      </c>
      <c r="E20" s="49"/>
      <c r="F20" s="49"/>
    </row>
    <row r="21" spans="2:10" ht="16.2" x14ac:dyDescent="0.35">
      <c r="B21" s="46" t="s">
        <v>23</v>
      </c>
      <c r="C21" s="27">
        <f>(10*SQRT(D14/1000))</f>
        <v>4.2401061307472014</v>
      </c>
      <c r="D21" s="47" t="s">
        <v>21</v>
      </c>
    </row>
    <row r="23" spans="2:10" x14ac:dyDescent="0.25">
      <c r="B23" s="4" t="s">
        <v>15</v>
      </c>
      <c r="C23" s="4"/>
      <c r="D23" s="4"/>
      <c r="E23" s="4"/>
      <c r="F23" s="4"/>
      <c r="G23" s="4"/>
      <c r="H23" s="4"/>
      <c r="I23" s="4"/>
      <c r="J23" s="4"/>
    </row>
    <row r="24" spans="2:10" x14ac:dyDescent="0.25">
      <c r="B24" s="2" t="s">
        <v>0</v>
      </c>
      <c r="C24" s="2" t="s">
        <v>1</v>
      </c>
      <c r="D24" s="11" t="s">
        <v>10</v>
      </c>
      <c r="E24" s="12"/>
      <c r="F24" s="3" t="s">
        <v>11</v>
      </c>
      <c r="G24" s="3"/>
      <c r="H24" s="7" t="s">
        <v>12</v>
      </c>
      <c r="I24" s="4" t="s">
        <v>4</v>
      </c>
      <c r="J24" s="4"/>
    </row>
    <row r="25" spans="2:10" x14ac:dyDescent="0.25">
      <c r="B25" s="2"/>
      <c r="C25" s="2"/>
      <c r="D25" s="10" t="s">
        <v>2</v>
      </c>
      <c r="E25" s="10" t="s">
        <v>3</v>
      </c>
      <c r="F25" s="5" t="s">
        <v>2</v>
      </c>
      <c r="G25" s="5" t="s">
        <v>3</v>
      </c>
      <c r="H25" s="8"/>
      <c r="I25" s="4"/>
      <c r="J25" s="4"/>
    </row>
    <row r="26" spans="2:10" x14ac:dyDescent="0.25">
      <c r="B26" s="7" t="s">
        <v>7</v>
      </c>
      <c r="C26" s="6" t="s">
        <v>5</v>
      </c>
      <c r="D26" s="6">
        <v>28.81</v>
      </c>
      <c r="E26" s="6">
        <v>28.7</v>
      </c>
      <c r="F26" s="6">
        <v>1.5193000000000001</v>
      </c>
      <c r="G26" s="6">
        <v>1.4543999999999999</v>
      </c>
      <c r="H26" s="6">
        <f>F26-F27</f>
        <v>-0.34389999999999987</v>
      </c>
      <c r="I26" s="13">
        <f>AVERAGE(H26:H27)</f>
        <v>-0.34099999999999997</v>
      </c>
      <c r="J26" s="14"/>
    </row>
    <row r="27" spans="2:10" x14ac:dyDescent="0.25">
      <c r="B27" s="8"/>
      <c r="C27" s="6" t="s">
        <v>9</v>
      </c>
      <c r="D27" s="6">
        <v>30.34</v>
      </c>
      <c r="E27" s="6">
        <v>30.35</v>
      </c>
      <c r="F27" s="6">
        <v>1.8632</v>
      </c>
      <c r="G27" s="9">
        <v>1.7925</v>
      </c>
      <c r="H27" s="9">
        <f>G26-G27</f>
        <v>-0.33810000000000007</v>
      </c>
      <c r="I27" s="15"/>
      <c r="J27" s="16"/>
    </row>
    <row r="28" spans="2:10" x14ac:dyDescent="0.25">
      <c r="B28" s="7" t="s">
        <v>8</v>
      </c>
      <c r="C28" s="6" t="s">
        <v>9</v>
      </c>
      <c r="D28" s="17">
        <v>30.41</v>
      </c>
      <c r="E28" s="17">
        <v>30.44</v>
      </c>
      <c r="F28" s="9">
        <v>1.1975</v>
      </c>
      <c r="G28" s="6">
        <v>1.1158999999999999</v>
      </c>
      <c r="H28" s="9">
        <f>F28-F29</f>
        <v>-0.77170000000000005</v>
      </c>
      <c r="I28" s="13">
        <f>AVERAGE(H28:H29)</f>
        <v>-0.76785000000000003</v>
      </c>
      <c r="J28" s="14"/>
    </row>
    <row r="29" spans="2:10" x14ac:dyDescent="0.25">
      <c r="B29" s="18"/>
      <c r="C29" s="19" t="s">
        <v>6</v>
      </c>
      <c r="D29" s="20">
        <v>29.34</v>
      </c>
      <c r="E29" s="20">
        <v>29.34</v>
      </c>
      <c r="F29" s="19">
        <v>1.9692000000000001</v>
      </c>
      <c r="G29" s="19">
        <v>1.8798999999999999</v>
      </c>
      <c r="H29" s="25">
        <f>G28-G29</f>
        <v>-0.76400000000000001</v>
      </c>
      <c r="I29" s="21"/>
      <c r="J29" s="22"/>
    </row>
    <row r="30" spans="2:10" x14ac:dyDescent="0.25">
      <c r="B30" s="4" t="s">
        <v>13</v>
      </c>
      <c r="C30" s="6" t="s">
        <v>6</v>
      </c>
      <c r="D30" s="17">
        <v>30.03</v>
      </c>
      <c r="E30" s="17">
        <v>30.07</v>
      </c>
      <c r="F30" s="9">
        <v>2.2141999999999999</v>
      </c>
      <c r="G30" s="6">
        <v>2.1522000000000001</v>
      </c>
      <c r="H30" s="9">
        <f>F30-F31</f>
        <v>1.1140999999999999</v>
      </c>
      <c r="I30" s="23">
        <f>AVERAGE(H30:H31)</f>
        <v>1.1130499999999999</v>
      </c>
      <c r="J30" s="23"/>
    </row>
    <row r="31" spans="2:10" x14ac:dyDescent="0.25">
      <c r="B31" s="4"/>
      <c r="C31" s="6" t="s">
        <v>5</v>
      </c>
      <c r="D31" s="17">
        <v>30.47</v>
      </c>
      <c r="E31" s="17">
        <v>30.38</v>
      </c>
      <c r="F31" s="6">
        <v>1.1001000000000001</v>
      </c>
      <c r="G31" s="6">
        <v>1.0402</v>
      </c>
      <c r="H31" s="6">
        <f>G30-G31</f>
        <v>1.1120000000000001</v>
      </c>
      <c r="I31" s="23"/>
      <c r="J31" s="23"/>
    </row>
    <row r="32" spans="2:10" x14ac:dyDescent="0.25">
      <c r="B32" s="4" t="s">
        <v>16</v>
      </c>
      <c r="C32" s="33"/>
      <c r="D32" s="30"/>
      <c r="E32" s="32"/>
      <c r="F32" s="35"/>
      <c r="G32" s="35"/>
      <c r="H32" s="33"/>
      <c r="I32" s="33"/>
      <c r="J32" s="38"/>
    </row>
    <row r="33" spans="2:10" x14ac:dyDescent="0.25">
      <c r="B33" s="4"/>
      <c r="C33" s="32"/>
      <c r="D33" s="30"/>
      <c r="E33" s="36"/>
      <c r="F33" s="9">
        <f>F26+F28+F30</f>
        <v>4.931</v>
      </c>
      <c r="G33" s="28">
        <f>AVERAGE(F33:F34)</f>
        <v>4.8267500000000005</v>
      </c>
      <c r="H33" s="40"/>
      <c r="I33" s="41"/>
      <c r="J33" s="42"/>
    </row>
    <row r="34" spans="2:10" x14ac:dyDescent="0.25">
      <c r="B34" s="4"/>
      <c r="C34" s="32"/>
      <c r="D34" s="17">
        <f>D26+D27+D28+D29+D30+D31</f>
        <v>179.4</v>
      </c>
      <c r="E34" s="17">
        <f>E26+E27+E28+E29+E30+E31</f>
        <v>179.28</v>
      </c>
      <c r="F34" s="9">
        <f>G26+G28+G30</f>
        <v>4.7225000000000001</v>
      </c>
      <c r="G34" s="23"/>
      <c r="H34" s="39">
        <f>G33-G35</f>
        <v>4.2000000000008697E-3</v>
      </c>
      <c r="I34" s="21">
        <f>I26+I28+I30</f>
        <v>4.1999999999999815E-3</v>
      </c>
      <c r="J34" s="22"/>
    </row>
    <row r="35" spans="2:10" x14ac:dyDescent="0.25">
      <c r="B35" s="4"/>
      <c r="C35" s="32"/>
      <c r="D35" s="29">
        <f>AVERAGE(D34:E34)</f>
        <v>179.34</v>
      </c>
      <c r="E35" s="3"/>
      <c r="F35" s="9">
        <f>F27+F29+F31</f>
        <v>4.9325000000000001</v>
      </c>
      <c r="G35" s="23">
        <f>AVERAGE(F35:F36)</f>
        <v>4.8225499999999997</v>
      </c>
      <c r="H35" s="39"/>
      <c r="I35" s="21"/>
      <c r="J35" s="22"/>
    </row>
    <row r="36" spans="2:10" x14ac:dyDescent="0.25">
      <c r="B36" s="4"/>
      <c r="C36" s="34"/>
      <c r="D36" s="31"/>
      <c r="E36" s="37"/>
      <c r="F36" s="9">
        <f>G27+G29+G31</f>
        <v>4.7126000000000001</v>
      </c>
      <c r="G36" s="28"/>
      <c r="H36" s="44"/>
      <c r="I36" s="45"/>
      <c r="J36" s="43"/>
    </row>
    <row r="38" spans="2:10" x14ac:dyDescent="0.25">
      <c r="B38" s="46" t="s">
        <v>17</v>
      </c>
      <c r="C38" s="48">
        <f>D35</f>
        <v>179.34</v>
      </c>
      <c r="D38" s="47" t="s">
        <v>18</v>
      </c>
    </row>
    <row r="39" spans="2:10" ht="16.2" x14ac:dyDescent="0.35">
      <c r="B39" s="46" t="s">
        <v>19</v>
      </c>
      <c r="C39" s="48">
        <v>0</v>
      </c>
      <c r="D39" s="47" t="s">
        <v>18</v>
      </c>
    </row>
    <row r="40" spans="2:10" ht="16.2" x14ac:dyDescent="0.35">
      <c r="B40" s="46" t="s">
        <v>20</v>
      </c>
      <c r="C40" s="48">
        <f>I34*1000</f>
        <v>4.1999999999999815</v>
      </c>
      <c r="D40" s="47" t="s">
        <v>21</v>
      </c>
    </row>
    <row r="41" spans="2:10" x14ac:dyDescent="0.25">
      <c r="B41" s="46" t="s">
        <v>22</v>
      </c>
      <c r="C41" s="48">
        <f>C40-C39</f>
        <v>4.1999999999999815</v>
      </c>
      <c r="D41" s="49" t="s">
        <v>24</v>
      </c>
      <c r="E41" s="49"/>
      <c r="F41" s="49"/>
      <c r="G41" s="50"/>
    </row>
    <row r="42" spans="2:10" ht="16.2" x14ac:dyDescent="0.35">
      <c r="B42" s="46" t="s">
        <v>23</v>
      </c>
      <c r="C42" s="48">
        <f>(10*SQRT(D35/1000))</f>
        <v>4.2348553694311688</v>
      </c>
      <c r="D42" s="47" t="s">
        <v>21</v>
      </c>
    </row>
  </sheetData>
  <mergeCells count="44">
    <mergeCell ref="D20:F20"/>
    <mergeCell ref="D41:F41"/>
    <mergeCell ref="B32:B36"/>
    <mergeCell ref="G33:G34"/>
    <mergeCell ref="I33:J33"/>
    <mergeCell ref="H34:H35"/>
    <mergeCell ref="I34:J35"/>
    <mergeCell ref="D35:E35"/>
    <mergeCell ref="G35:G36"/>
    <mergeCell ref="I36:J36"/>
    <mergeCell ref="B11:B15"/>
    <mergeCell ref="H13:H14"/>
    <mergeCell ref="I12:J12"/>
    <mergeCell ref="I15:J15"/>
    <mergeCell ref="I13:J14"/>
    <mergeCell ref="D14:E14"/>
    <mergeCell ref="G12:G13"/>
    <mergeCell ref="G14:G15"/>
    <mergeCell ref="B26:B27"/>
    <mergeCell ref="I26:J27"/>
    <mergeCell ref="B28:B29"/>
    <mergeCell ref="I28:J29"/>
    <mergeCell ref="B30:B31"/>
    <mergeCell ref="I30:J31"/>
    <mergeCell ref="B23:J23"/>
    <mergeCell ref="B24:B25"/>
    <mergeCell ref="C24:C25"/>
    <mergeCell ref="D24:E24"/>
    <mergeCell ref="F24:G24"/>
    <mergeCell ref="H24:H25"/>
    <mergeCell ref="I24:J25"/>
    <mergeCell ref="B5:B6"/>
    <mergeCell ref="B7:B8"/>
    <mergeCell ref="I5:J6"/>
    <mergeCell ref="I7:J8"/>
    <mergeCell ref="B2:J2"/>
    <mergeCell ref="B9:B10"/>
    <mergeCell ref="I9:J10"/>
    <mergeCell ref="H3:H4"/>
    <mergeCell ref="I3:J4"/>
    <mergeCell ref="B3:B4"/>
    <mergeCell ref="C3:C4"/>
    <mergeCell ref="F3:G3"/>
    <mergeCell ref="D3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dashl</dc:creator>
  <cp:lastModifiedBy>dashl</cp:lastModifiedBy>
  <cp:lastPrinted>2021-06-23T12:17:49Z</cp:lastPrinted>
  <dcterms:created xsi:type="dcterms:W3CDTF">2021-06-23T10:35:47Z</dcterms:created>
  <dcterms:modified xsi:type="dcterms:W3CDTF">2021-06-23T12:18:35Z</dcterms:modified>
</cp:coreProperties>
</file>