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https://digitalniagentura-my.sharepoint.com/personal/radka_domanska_dia_gov_cz/Documents/Dokumenty/Studie dopadů/final/"/>
    </mc:Choice>
  </mc:AlternateContent>
  <xr:revisionPtr revIDLastSave="130" documentId="13_ncr:1_{95A4591A-F8D6-4F13-882C-B73178919C84}" xr6:coauthVersionLast="47" xr6:coauthVersionMax="47" xr10:uidLastSave="{BABABC62-487E-4A39-A2BF-C0DC4099753B}"/>
  <bookViews>
    <workbookView xWindow="-110" yWindow="-110" windowWidth="19420" windowHeight="10420" xr2:uid="{00000000-000D-0000-FFFF-FFFF00000000}"/>
  </bookViews>
  <sheets>
    <sheet name="data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I18" i="1"/>
  <c r="F28" i="1"/>
  <c r="L27" i="1"/>
  <c r="L25" i="1"/>
  <c r="J28" i="1"/>
  <c r="L28" i="1" s="1"/>
  <c r="L24" i="1"/>
  <c r="L21" i="1"/>
  <c r="L22" i="1"/>
  <c r="J27" i="1"/>
  <c r="F42" i="1"/>
  <c r="F22" i="1"/>
  <c r="L39" i="1"/>
  <c r="F27" i="1"/>
  <c r="F8" i="1"/>
  <c r="E8" i="1"/>
  <c r="L33" i="1"/>
  <c r="L34" i="1"/>
  <c r="L37" i="1"/>
  <c r="F5" i="1"/>
  <c r="F15" i="1"/>
  <c r="C40" i="1"/>
  <c r="C39" i="1"/>
  <c r="D40" i="1"/>
  <c r="D39" i="1"/>
  <c r="J54" i="1"/>
  <c r="I43" i="1"/>
  <c r="I42" i="1"/>
  <c r="J43" i="1"/>
  <c r="I36" i="1"/>
  <c r="I35" i="1"/>
  <c r="J36" i="1"/>
  <c r="J35" i="1"/>
  <c r="J26" i="1"/>
  <c r="J25" i="1"/>
  <c r="J24" i="1"/>
  <c r="I26" i="1" l="1"/>
  <c r="I25" i="1"/>
  <c r="I24" i="1"/>
  <c r="I22" i="1"/>
  <c r="I21" i="1"/>
  <c r="I19" i="1"/>
  <c r="J19" i="1"/>
  <c r="J17" i="1"/>
  <c r="J16" i="1"/>
  <c r="I11" i="1"/>
  <c r="I12" i="1"/>
  <c r="I10" i="1"/>
  <c r="J10" i="1"/>
  <c r="H8" i="1"/>
  <c r="I8" i="1"/>
  <c r="I6" i="1"/>
  <c r="I5" i="1"/>
  <c r="J8" i="1"/>
  <c r="F60" i="1"/>
  <c r="F44" i="1"/>
  <c r="J44" i="1" s="1"/>
  <c r="J42" i="1"/>
  <c r="L42" i="1" s="1"/>
  <c r="D28" i="1"/>
  <c r="H28" i="1" s="1"/>
  <c r="E28" i="1"/>
  <c r="I28" i="1" s="1"/>
  <c r="D27" i="1"/>
  <c r="H27" i="1" s="1"/>
  <c r="E27" i="1"/>
  <c r="I27" i="1" s="1"/>
  <c r="J22" i="1"/>
  <c r="F21" i="1"/>
  <c r="J21" i="1" s="1"/>
  <c r="J15" i="1"/>
  <c r="F12" i="1"/>
  <c r="J12" i="1" s="1"/>
  <c r="F11" i="1"/>
  <c r="J11" i="1" s="1"/>
  <c r="D8" i="1"/>
  <c r="F6" i="1"/>
  <c r="J6" i="1" s="1"/>
  <c r="L6" i="1" s="1"/>
  <c r="J5" i="1"/>
  <c r="I33" i="1" l="1"/>
  <c r="L61" i="1"/>
  <c r="L60" i="1"/>
  <c r="L59" i="1"/>
  <c r="L58" i="1"/>
  <c r="L57" i="1"/>
  <c r="K56" i="1"/>
  <c r="J56" i="1"/>
  <c r="I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1" i="1"/>
  <c r="L40" i="1"/>
  <c r="L38" i="1"/>
  <c r="L36" i="1"/>
  <c r="L35" i="1"/>
  <c r="L32" i="1"/>
  <c r="L31" i="1"/>
  <c r="L30" i="1"/>
  <c r="L29" i="1"/>
  <c r="I29" i="1"/>
  <c r="L26" i="1"/>
  <c r="L23" i="1"/>
  <c r="L20" i="1"/>
  <c r="I20" i="1"/>
  <c r="L19" i="1"/>
  <c r="L18" i="1"/>
  <c r="L17" i="1"/>
  <c r="L16" i="1"/>
  <c r="L15" i="1"/>
  <c r="L14" i="1"/>
  <c r="L13" i="1"/>
  <c r="I13" i="1"/>
  <c r="I3" i="1" s="1"/>
  <c r="L12" i="1"/>
  <c r="L11" i="1"/>
  <c r="L10" i="1"/>
  <c r="J9" i="1"/>
  <c r="L9" i="1" s="1"/>
  <c r="I9" i="1"/>
  <c r="L8" i="1"/>
  <c r="L7" i="1"/>
  <c r="L5" i="1"/>
  <c r="J4" i="1"/>
  <c r="L4" i="1" s="1"/>
  <c r="I4" i="1"/>
  <c r="L56" i="1" l="1"/>
</calcChain>
</file>

<file path=xl/sharedStrings.xml><?xml version="1.0" encoding="utf-8"?>
<sst xmlns="http://schemas.openxmlformats.org/spreadsheetml/2006/main" count="140" uniqueCount="129">
  <si>
    <t>Číslo metriky</t>
  </si>
  <si>
    <t>Název metriky</t>
  </si>
  <si>
    <t xml:space="preserve">Vypočtená hodnota </t>
  </si>
  <si>
    <t>Výsledek bodování metriky</t>
  </si>
  <si>
    <t>Skóre za rok 2022</t>
  </si>
  <si>
    <t>2019b</t>
  </si>
  <si>
    <t>2020b</t>
  </si>
  <si>
    <t>2021b</t>
  </si>
  <si>
    <t>2022b</t>
  </si>
  <si>
    <t>MAX (b)</t>
  </si>
  <si>
    <t>H1</t>
  </si>
  <si>
    <t>Data, - atributy a podmínky kvalitní suroviny</t>
  </si>
  <si>
    <t>H1_1</t>
  </si>
  <si>
    <t>Kvalita dat</t>
  </si>
  <si>
    <t>A_01</t>
  </si>
  <si>
    <t>Tematická vyváženost publikace OD</t>
  </si>
  <si>
    <t>A_02</t>
  </si>
  <si>
    <t>Vyváženost publikace údajů ve formátu OD napříč tématy EuroVoc.</t>
  </si>
  <si>
    <t>A_03</t>
  </si>
  <si>
    <t>Podněty uživatelů k publikaci otevřených dat ("open data wishlist")</t>
  </si>
  <si>
    <t>A_04</t>
  </si>
  <si>
    <t>Komunikace s uživateli otevřených dat</t>
  </si>
  <si>
    <t>H1_2</t>
  </si>
  <si>
    <t>Kvalita metadat</t>
  </si>
  <si>
    <t>A_05</t>
  </si>
  <si>
    <t>Kvalita metadatových záznamů v NKOD</t>
  </si>
  <si>
    <t>A_06</t>
  </si>
  <si>
    <t>Tematického zařazení publikovaných datových sad.</t>
  </si>
  <si>
    <t>A_07</t>
  </si>
  <si>
    <t>Kvalita popisu datových sad pomocí slovníku Eurovoc.</t>
  </si>
  <si>
    <t>H1_3</t>
  </si>
  <si>
    <t>Dostupnost dat</t>
  </si>
  <si>
    <t>A_08</t>
  </si>
  <si>
    <t>Dostupnost distribucí, schémat, podmínek užití a dokumentace v NKOD</t>
  </si>
  <si>
    <t>A_09</t>
  </si>
  <si>
    <t>Dostupnost otevřených dat publikovaných organizacemi vybraných kategorií OVM</t>
  </si>
  <si>
    <t>A_10</t>
  </si>
  <si>
    <t>Dostupnost otevřených dat organizací registrovaných v RPP ostatních kategorií OVM</t>
  </si>
  <si>
    <t>A_11</t>
  </si>
  <si>
    <t>Dostupnost otevřených dat organizací neregistrovaných v RPP.</t>
  </si>
  <si>
    <t>A_12</t>
  </si>
  <si>
    <t>Zahrnutí publikace OD do nových projektů VS</t>
  </si>
  <si>
    <t>A_13</t>
  </si>
  <si>
    <t>Zajištění přístupu k datům v nových projektech IS VS</t>
  </si>
  <si>
    <t>H1_4</t>
  </si>
  <si>
    <t>Kvalita poskytovatelů</t>
  </si>
  <si>
    <t>A_14</t>
  </si>
  <si>
    <t>Zajištění dostupnosti distribucí, schémat, podmínek užití a dokumentace poskytovateli OD</t>
  </si>
  <si>
    <t>A_15</t>
  </si>
  <si>
    <t>Kvalita registrace metadat poskytovateli OD.</t>
  </si>
  <si>
    <t>A_16</t>
  </si>
  <si>
    <t>Školení pracovníků VS v oblasti otevřených dat</t>
  </si>
  <si>
    <t>A_17</t>
  </si>
  <si>
    <t>Dodržování povinného přiřazení datových sad k tematickým oblastem publikace poskytovateli.</t>
  </si>
  <si>
    <t>A_18</t>
  </si>
  <si>
    <t>Využívání slovníku EuroVoc poskytovateli k popisu datových sad</t>
  </si>
  <si>
    <t>A_19</t>
  </si>
  <si>
    <t>Publikace OD dle otevřených formálních norem</t>
  </si>
  <si>
    <t>A_20</t>
  </si>
  <si>
    <t>Organizační připravenost poskytovatelů k publikaci OD</t>
  </si>
  <si>
    <t>A_21</t>
  </si>
  <si>
    <t>Systémový přístup k publikaci otevřených dat</t>
  </si>
  <si>
    <t>H1_5</t>
  </si>
  <si>
    <t>Open data governance</t>
  </si>
  <si>
    <t>A_22</t>
  </si>
  <si>
    <t>Otevřené formální normy pro publikaci otevřených dat VS</t>
  </si>
  <si>
    <t>A_23</t>
  </si>
  <si>
    <t>Metodiky a postupy pro publikaci otevřených dat VS</t>
  </si>
  <si>
    <t>A_24</t>
  </si>
  <si>
    <t>Legislativní podpora</t>
  </si>
  <si>
    <t>H2</t>
  </si>
  <si>
    <t>Zhodnocení, - oblasti a způsoby zhodnocování</t>
  </si>
  <si>
    <t>H2_1</t>
  </si>
  <si>
    <t>Aplikace a portály využívající otevřená data</t>
  </si>
  <si>
    <t>B_01</t>
  </si>
  <si>
    <t>Pokrytí tematických oblastí publikace dat aplikacemi a portály</t>
  </si>
  <si>
    <t>B_02</t>
  </si>
  <si>
    <t>Aplikace a portály pro specifické skupiny občanů využívající otevřená data</t>
  </si>
  <si>
    <t>B_03</t>
  </si>
  <si>
    <t>Zpravodajské weby využívající otevřená data</t>
  </si>
  <si>
    <t>B_04</t>
  </si>
  <si>
    <t>Trend zhodnocování otevřených dat prostřednictvím aplikací, portálů a zpravodajských webů.</t>
  </si>
  <si>
    <t>B_05</t>
  </si>
  <si>
    <t>Zapojení poskytovatelů otevřených dat do jejich zhodnocování.</t>
  </si>
  <si>
    <t>B_06</t>
  </si>
  <si>
    <t>Zájem poskytovatelů o způsob využití svých publikovaných dat aplikacemi a portály</t>
  </si>
  <si>
    <t>H2_2</t>
  </si>
  <si>
    <t>Nástroj open governmentu</t>
  </si>
  <si>
    <t>B_07</t>
  </si>
  <si>
    <t>Transparentnost hlasování samospráv</t>
  </si>
  <si>
    <t>B_08</t>
  </si>
  <si>
    <t>Otevřenost parlamentu ČR</t>
  </si>
  <si>
    <t>B_09</t>
  </si>
  <si>
    <t>Dostupnost otevřených dat, které slouží jako nástroj transparentnosti, u organizací vybraných právních forem VS</t>
  </si>
  <si>
    <t>B_10</t>
  </si>
  <si>
    <t>Dostupnost otevřených dat, které slouží jako nástroj transparentnosti, u organizací registrovaných v RPP ostatních kategorií OVM</t>
  </si>
  <si>
    <t>B_11</t>
  </si>
  <si>
    <t>Dostupnost otevřených dat, které slouží jako nástroj transparentnosti, u organizací neregistrovaných v RPP</t>
  </si>
  <si>
    <t>B_12</t>
  </si>
  <si>
    <t>Aplikace a portály monitorující činnost organizací na základě otevřených dat</t>
  </si>
  <si>
    <t>H2_3</t>
  </si>
  <si>
    <t>Nástroj egovernmentu</t>
  </si>
  <si>
    <t>B_13</t>
  </si>
  <si>
    <t>Otevření veřejných údajů agend VS pro jejich publikaci v podobě otevřených dat.</t>
  </si>
  <si>
    <t>-</t>
  </si>
  <si>
    <t>B_14</t>
  </si>
  <si>
    <t>Zpřístupnění registrovaných veřejných údajů prostřednictvím VDF</t>
  </si>
  <si>
    <t>B_15</t>
  </si>
  <si>
    <t>Využívání registrovaných veřejných údajů ve VDF organizacemi veřejné správy při výkonu agend</t>
  </si>
  <si>
    <t>B_16</t>
  </si>
  <si>
    <t>Využívání registrovaných veřejných údajů z VDF agendami.</t>
  </si>
  <si>
    <t>H2_4</t>
  </si>
  <si>
    <t>Nové služby a produkty</t>
  </si>
  <si>
    <t>B_17</t>
  </si>
  <si>
    <t>Nové produkty a služby</t>
  </si>
  <si>
    <t>B_18</t>
  </si>
  <si>
    <t>Využití OD ve výzkumných projektech</t>
  </si>
  <si>
    <t>H3</t>
  </si>
  <si>
    <t>Uživatel</t>
  </si>
  <si>
    <t>C_1</t>
  </si>
  <si>
    <t>Odborné články na portálech otevřených dat</t>
  </si>
  <si>
    <t>C_2</t>
  </si>
  <si>
    <t>Komunity v oblasti publikace a užívání otevřených dat</t>
  </si>
  <si>
    <t>C_3</t>
  </si>
  <si>
    <t>Rozvoj digitální gramotnosti na úrovni VŠ</t>
  </si>
  <si>
    <t>C_4</t>
  </si>
  <si>
    <t>Organizované konference, hackathony, semináře a další akce související s otevřenými daty</t>
  </si>
  <si>
    <t>C_5</t>
  </si>
  <si>
    <t>Využití OD v závěrečných pracích VŠ.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</si>
</sst>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charset val="238"/>
      <scheme val="minor"/>
    </font>
    <font>
      <b/>
      <sz val="11"/>
      <color theme="1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rgb="FFFFFF00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4" fillId="2" borderId="0" xfId="0" applyFont="1" applyFill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8" xfId="0" applyFont="1" applyFill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8" xfId="0" applyFont="1" applyBorder="1" applyAlignment="1">
      <alignment vertical="center" wrapText="1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vertical="center"/>
    </xf>
    <xf numFmtId="9" fontId="5" fillId="0" borderId="8" xfId="0" applyNumberFormat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8" xfId="0" applyFont="1" applyBorder="1" applyAlignment="1">
      <alignment vertical="center" wrapText="1"/>
    </xf>
    <xf numFmtId="0" fontId="4" fillId="0" borderId="8" xfId="0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  <xf numFmtId="1" fontId="2" fillId="0" borderId="8" xfId="0" applyNumberFormat="1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3" borderId="8" xfId="0" applyFont="1" applyFill="1" applyBorder="1" applyAlignment="1">
      <alignment vertical="center" wrapText="1"/>
    </xf>
    <xf numFmtId="1" fontId="2" fillId="3" borderId="8" xfId="0" applyNumberFormat="1" applyFont="1" applyFill="1" applyBorder="1" applyAlignment="1">
      <alignment vertical="center"/>
    </xf>
    <xf numFmtId="9" fontId="2" fillId="3" borderId="8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5" fillId="3" borderId="8" xfId="0" applyFont="1" applyFill="1" applyBorder="1" applyAlignment="1">
      <alignment horizontal="right" vertical="center"/>
    </xf>
    <xf numFmtId="0" fontId="5" fillId="3" borderId="8" xfId="0" applyFont="1" applyFill="1" applyBorder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1" fontId="5" fillId="0" borderId="0" xfId="0" applyNumberFormat="1" applyFont="1" applyAlignment="1">
      <alignment vertical="center"/>
    </xf>
    <xf numFmtId="1" fontId="2" fillId="3" borderId="3" xfId="0" applyNumberFormat="1" applyFont="1" applyFill="1" applyBorder="1" applyAlignment="1">
      <alignment vertical="center"/>
    </xf>
    <xf numFmtId="9" fontId="4" fillId="0" borderId="8" xfId="0" applyNumberFormat="1" applyFont="1" applyBorder="1" applyAlignment="1">
      <alignment horizontal="right" vertical="center"/>
    </xf>
    <xf numFmtId="9" fontId="5" fillId="0" borderId="8" xfId="0" applyNumberFormat="1" applyFont="1" applyBorder="1" applyAlignment="1">
      <alignment horizontal="right" vertical="center"/>
    </xf>
    <xf numFmtId="1" fontId="5" fillId="0" borderId="8" xfId="0" applyNumberFormat="1" applyFont="1" applyBorder="1" applyAlignment="1">
      <alignment vertical="center"/>
    </xf>
    <xf numFmtId="9" fontId="4" fillId="0" borderId="8" xfId="1" applyFont="1" applyFill="1" applyBorder="1" applyAlignment="1">
      <alignment vertical="center"/>
    </xf>
    <xf numFmtId="9" fontId="4" fillId="0" borderId="8" xfId="1" applyFont="1" applyFill="1" applyBorder="1" applyAlignment="1">
      <alignment horizontal="right" vertical="center"/>
    </xf>
    <xf numFmtId="9" fontId="5" fillId="0" borderId="8" xfId="1" applyFont="1" applyFill="1" applyBorder="1" applyAlignment="1">
      <alignment horizontal="right" vertical="center"/>
    </xf>
    <xf numFmtId="1" fontId="4" fillId="0" borderId="8" xfId="0" applyNumberFormat="1" applyFont="1" applyBorder="1" applyAlignment="1">
      <alignment vertical="center"/>
    </xf>
    <xf numFmtId="1" fontId="5" fillId="0" borderId="12" xfId="0" applyNumberFormat="1" applyFont="1" applyBorder="1" applyAlignment="1">
      <alignment vertical="center"/>
    </xf>
    <xf numFmtId="1" fontId="5" fillId="0" borderId="13" xfId="0" applyNumberFormat="1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9" fontId="4" fillId="0" borderId="11" xfId="1" applyFont="1" applyFill="1" applyBorder="1" applyAlignment="1">
      <alignment vertical="center"/>
    </xf>
    <xf numFmtId="1" fontId="5" fillId="0" borderId="14" xfId="0" applyNumberFormat="1" applyFont="1" applyBorder="1" applyAlignment="1">
      <alignment vertical="center"/>
    </xf>
    <xf numFmtId="0" fontId="4" fillId="0" borderId="9" xfId="0" applyFont="1" applyBorder="1" applyAlignment="1">
      <alignment vertical="center"/>
    </xf>
    <xf numFmtId="9" fontId="2" fillId="0" borderId="8" xfId="0" applyNumberFormat="1" applyFont="1" applyBorder="1" applyAlignment="1">
      <alignment vertic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left" vertical="center" wrapText="1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</cellXfs>
  <cellStyles count="2">
    <cellStyle name="Normální" xfId="0" builtinId="0"/>
    <cellStyle name="Procent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0"/>
  <sheetViews>
    <sheetView tabSelected="1" workbookViewId="0">
      <pane ySplit="2" topLeftCell="A3" activePane="bottomLeft" state="frozen"/>
      <selection pane="bottomLeft" sqref="A1:A2"/>
    </sheetView>
  </sheetViews>
  <sheetFormatPr defaultColWidth="12.54296875" defaultRowHeight="15.75" customHeight="1" x14ac:dyDescent="0.25"/>
  <cols>
    <col min="1" max="1" width="9.1796875" style="4" customWidth="1"/>
    <col min="2" max="2" width="56.1796875" style="19" customWidth="1"/>
    <col min="3" max="6" width="5.54296875" style="4" customWidth="1"/>
    <col min="7" max="11" width="7.26953125" style="4" customWidth="1"/>
    <col min="12" max="12" width="11.54296875" style="4" customWidth="1"/>
    <col min="13" max="16384" width="12.54296875" style="4"/>
  </cols>
  <sheetData>
    <row r="1" spans="1:27" s="1" customFormat="1" ht="15.75" customHeight="1" x14ac:dyDescent="0.25">
      <c r="A1" s="51" t="s">
        <v>0</v>
      </c>
      <c r="B1" s="52" t="s">
        <v>1</v>
      </c>
      <c r="C1" s="53" t="s">
        <v>2</v>
      </c>
      <c r="D1" s="53"/>
      <c r="E1" s="53"/>
      <c r="F1" s="53"/>
      <c r="G1" s="53" t="s">
        <v>3</v>
      </c>
      <c r="H1" s="53"/>
      <c r="I1" s="53"/>
      <c r="J1" s="53"/>
      <c r="K1" s="53"/>
      <c r="L1" s="54" t="s">
        <v>4</v>
      </c>
    </row>
    <row r="2" spans="1:27" s="1" customFormat="1" ht="14.5" x14ac:dyDescent="0.25">
      <c r="A2" s="51"/>
      <c r="B2" s="52"/>
      <c r="C2" s="2">
        <v>2019</v>
      </c>
      <c r="D2" s="2">
        <v>2020</v>
      </c>
      <c r="E2" s="3">
        <v>2021</v>
      </c>
      <c r="F2" s="2">
        <v>2022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55"/>
    </row>
    <row r="3" spans="1:27" s="27" customFormat="1" ht="14.5" x14ac:dyDescent="0.25">
      <c r="A3" s="21" t="s">
        <v>10</v>
      </c>
      <c r="B3" s="22" t="s">
        <v>11</v>
      </c>
      <c r="C3" s="21"/>
      <c r="D3" s="21"/>
      <c r="E3" s="21"/>
      <c r="F3" s="21"/>
      <c r="G3" s="21"/>
      <c r="H3" s="21"/>
      <c r="I3" s="23">
        <f>I4+I13+I20+I29+I9</f>
        <v>298.09686274509806</v>
      </c>
      <c r="J3" s="23">
        <v>319</v>
      </c>
      <c r="K3" s="21">
        <v>518</v>
      </c>
      <c r="L3" s="24">
        <f>J3/K3</f>
        <v>0.61583011583011582</v>
      </c>
      <c r="M3" s="3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6"/>
    </row>
    <row r="4" spans="1:27" ht="14.5" x14ac:dyDescent="0.25">
      <c r="A4" s="5" t="s">
        <v>12</v>
      </c>
      <c r="B4" s="6" t="s">
        <v>13</v>
      </c>
      <c r="C4" s="7"/>
      <c r="D4" s="7"/>
      <c r="E4" s="7"/>
      <c r="F4" s="7"/>
      <c r="G4" s="8"/>
      <c r="H4" s="5"/>
      <c r="I4" s="20">
        <f t="shared" ref="I4:J4" si="0">SUM(I5:I8)</f>
        <v>37.513333333333335</v>
      </c>
      <c r="J4" s="20">
        <f t="shared" si="0"/>
        <v>43.084120161338873</v>
      </c>
      <c r="K4" s="5">
        <v>93</v>
      </c>
      <c r="L4" s="50">
        <f t="shared" ref="L4:L34" si="1">J4/K4</f>
        <v>0.46327010926170831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1"/>
    </row>
    <row r="5" spans="1:27" ht="14.5" x14ac:dyDescent="0.25">
      <c r="A5" s="8" t="s">
        <v>14</v>
      </c>
      <c r="B5" s="12" t="s">
        <v>15</v>
      </c>
      <c r="C5" s="13"/>
      <c r="D5" s="13"/>
      <c r="E5" s="36">
        <v>0.22</v>
      </c>
      <c r="F5" s="37">
        <f>8/14*4212/4746</f>
        <v>0.50713382698212028</v>
      </c>
      <c r="G5" s="14"/>
      <c r="H5" s="14"/>
      <c r="I5" s="38">
        <f>E5*K5</f>
        <v>5.0599999999999996</v>
      </c>
      <c r="J5" s="38">
        <f>F5*K5</f>
        <v>11.664078020588766</v>
      </c>
      <c r="K5" s="8">
        <v>23</v>
      </c>
      <c r="L5" s="9">
        <f t="shared" si="1"/>
        <v>0.50713382698212028</v>
      </c>
    </row>
    <row r="6" spans="1:27" ht="29" x14ac:dyDescent="0.25">
      <c r="A6" s="8" t="s">
        <v>16</v>
      </c>
      <c r="B6" s="12" t="s">
        <v>17</v>
      </c>
      <c r="C6" s="13"/>
      <c r="D6" s="13"/>
      <c r="E6" s="36">
        <v>7.0000000000000007E-2</v>
      </c>
      <c r="F6" s="39">
        <f>13/20*1293/4746</f>
        <v>0.17708596713021493</v>
      </c>
      <c r="G6" s="14"/>
      <c r="H6" s="14"/>
      <c r="I6" s="38">
        <f>E6*K6</f>
        <v>1.1200000000000001</v>
      </c>
      <c r="J6" s="38">
        <f>F6*K6</f>
        <v>2.8333754740834389</v>
      </c>
      <c r="K6" s="8">
        <v>16</v>
      </c>
      <c r="L6" s="9">
        <f>J6/K6</f>
        <v>0.17708596713021493</v>
      </c>
    </row>
    <row r="7" spans="1:27" ht="29" x14ac:dyDescent="0.25">
      <c r="A7" s="8" t="s">
        <v>18</v>
      </c>
      <c r="B7" s="12" t="s">
        <v>19</v>
      </c>
      <c r="C7" s="13">
        <v>12</v>
      </c>
      <c r="D7" s="13">
        <v>22</v>
      </c>
      <c r="E7" s="13">
        <v>16</v>
      </c>
      <c r="F7" s="7">
        <v>10</v>
      </c>
      <c r="G7" s="14"/>
      <c r="H7" s="14">
        <v>20</v>
      </c>
      <c r="I7" s="8">
        <v>10</v>
      </c>
      <c r="J7" s="8">
        <v>10</v>
      </c>
      <c r="K7" s="8">
        <v>20</v>
      </c>
      <c r="L7" s="9">
        <f t="shared" si="1"/>
        <v>0.5</v>
      </c>
    </row>
    <row r="8" spans="1:27" ht="14.5" x14ac:dyDescent="0.25">
      <c r="A8" s="8" t="s">
        <v>20</v>
      </c>
      <c r="B8" s="12" t="s">
        <v>21</v>
      </c>
      <c r="C8" s="13"/>
      <c r="D8" s="40">
        <f>(13+13)/(13+2+3+13+3+12)</f>
        <v>0.56521739130434778</v>
      </c>
      <c r="E8" s="40">
        <f>(13+19)/(13+5+19+9+5)</f>
        <v>0.62745098039215685</v>
      </c>
      <c r="F8" s="41">
        <f>(18+23)/75</f>
        <v>0.54666666666666663</v>
      </c>
      <c r="G8" s="14"/>
      <c r="H8" s="42">
        <f>D8*K8</f>
        <v>19.217391304347824</v>
      </c>
      <c r="I8" s="38">
        <f>E8*K8</f>
        <v>21.333333333333332</v>
      </c>
      <c r="J8" s="38">
        <f>F8*K8</f>
        <v>18.586666666666666</v>
      </c>
      <c r="K8" s="8">
        <v>34</v>
      </c>
      <c r="L8" s="9">
        <f t="shared" si="1"/>
        <v>0.54666666666666663</v>
      </c>
    </row>
    <row r="9" spans="1:27" ht="14.5" x14ac:dyDescent="0.25">
      <c r="A9" s="5" t="s">
        <v>22</v>
      </c>
      <c r="B9" s="6" t="s">
        <v>23</v>
      </c>
      <c r="C9" s="7"/>
      <c r="D9" s="7"/>
      <c r="E9" s="7"/>
      <c r="F9" s="7"/>
      <c r="G9" s="8"/>
      <c r="H9" s="5"/>
      <c r="I9" s="20">
        <f t="shared" ref="I9:J9" si="2">SUM(I10:I12)</f>
        <v>61.74</v>
      </c>
      <c r="J9" s="20">
        <f t="shared" si="2"/>
        <v>75.708301727770746</v>
      </c>
      <c r="K9" s="5">
        <v>91</v>
      </c>
      <c r="L9" s="50">
        <f t="shared" si="1"/>
        <v>0.83195935964583234</v>
      </c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1"/>
    </row>
    <row r="10" spans="1:27" ht="14.5" x14ac:dyDescent="0.25">
      <c r="A10" s="8" t="s">
        <v>24</v>
      </c>
      <c r="B10" s="12" t="s">
        <v>25</v>
      </c>
      <c r="C10" s="13"/>
      <c r="D10" s="13"/>
      <c r="E10" s="36">
        <v>0.84</v>
      </c>
      <c r="F10" s="37">
        <v>0.95</v>
      </c>
      <c r="G10" s="14"/>
      <c r="H10" s="14"/>
      <c r="I10" s="38">
        <f>E10*K10</f>
        <v>48.72</v>
      </c>
      <c r="J10" s="38">
        <f>F10*K10</f>
        <v>55.099999999999994</v>
      </c>
      <c r="K10" s="8">
        <v>58</v>
      </c>
      <c r="L10" s="9">
        <f t="shared" si="1"/>
        <v>0.95</v>
      </c>
    </row>
    <row r="11" spans="1:27" ht="14.5" x14ac:dyDescent="0.25">
      <c r="A11" s="8" t="s">
        <v>26</v>
      </c>
      <c r="B11" s="12" t="s">
        <v>27</v>
      </c>
      <c r="C11" s="13"/>
      <c r="D11" s="13"/>
      <c r="E11" s="36">
        <v>0.56000000000000005</v>
      </c>
      <c r="F11" s="37">
        <f>4195/4746</f>
        <v>0.8839022334597556</v>
      </c>
      <c r="H11" s="14"/>
      <c r="I11" s="38">
        <f t="shared" ref="I11:I12" si="3">E11*K11</f>
        <v>10.64</v>
      </c>
      <c r="J11" s="38">
        <f>F11*K11</f>
        <v>16.794142435735356</v>
      </c>
      <c r="K11" s="8">
        <v>19</v>
      </c>
      <c r="L11" s="9">
        <f t="shared" si="1"/>
        <v>0.8839022334597556</v>
      </c>
    </row>
    <row r="12" spans="1:27" ht="14.5" x14ac:dyDescent="0.25">
      <c r="A12" s="8" t="s">
        <v>28</v>
      </c>
      <c r="B12" s="12" t="s">
        <v>29</v>
      </c>
      <c r="C12" s="13"/>
      <c r="D12" s="13"/>
      <c r="E12" s="36">
        <v>0.17</v>
      </c>
      <c r="F12" s="39">
        <f>1293/4746</f>
        <v>0.27243994943109989</v>
      </c>
      <c r="G12" s="14"/>
      <c r="H12" s="14"/>
      <c r="I12" s="38">
        <f t="shared" si="3"/>
        <v>2.3800000000000003</v>
      </c>
      <c r="J12" s="38">
        <f>F12*K12</f>
        <v>3.8141592920353986</v>
      </c>
      <c r="K12" s="8">
        <v>14</v>
      </c>
      <c r="L12" s="9">
        <f t="shared" si="1"/>
        <v>0.27243994943109989</v>
      </c>
    </row>
    <row r="13" spans="1:27" ht="14.5" x14ac:dyDescent="0.25">
      <c r="A13" s="5" t="s">
        <v>30</v>
      </c>
      <c r="B13" s="6" t="s">
        <v>31</v>
      </c>
      <c r="C13" s="7"/>
      <c r="D13" s="7"/>
      <c r="E13" s="7"/>
      <c r="F13" s="7"/>
      <c r="G13" s="8"/>
      <c r="H13" s="5"/>
      <c r="I13" s="20">
        <f t="shared" ref="I13" si="4">SUM(I14:I19)</f>
        <v>114.52</v>
      </c>
      <c r="J13" s="20">
        <v>108</v>
      </c>
      <c r="K13" s="5">
        <v>188</v>
      </c>
      <c r="L13" s="50">
        <f t="shared" si="1"/>
        <v>0.57446808510638303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1"/>
    </row>
    <row r="14" spans="1:27" ht="29" x14ac:dyDescent="0.25">
      <c r="A14" s="8" t="s">
        <v>32</v>
      </c>
      <c r="B14" s="12" t="s">
        <v>33</v>
      </c>
      <c r="C14" s="13"/>
      <c r="D14" s="13"/>
      <c r="E14" s="36">
        <v>0.98</v>
      </c>
      <c r="F14" s="37">
        <v>0.97</v>
      </c>
      <c r="G14" s="14"/>
      <c r="H14" s="14"/>
      <c r="I14" s="8">
        <v>59</v>
      </c>
      <c r="J14" s="8">
        <v>58</v>
      </c>
      <c r="K14" s="8">
        <v>60</v>
      </c>
      <c r="L14" s="9">
        <f t="shared" si="1"/>
        <v>0.96666666666666667</v>
      </c>
    </row>
    <row r="15" spans="1:27" ht="29" x14ac:dyDescent="0.25">
      <c r="A15" s="8" t="s">
        <v>34</v>
      </c>
      <c r="B15" s="12" t="s">
        <v>35</v>
      </c>
      <c r="C15" s="13"/>
      <c r="D15" s="13"/>
      <c r="E15" s="36"/>
      <c r="F15" s="39">
        <f>288/583</f>
        <v>0.49399656946826759</v>
      </c>
      <c r="H15" s="14"/>
      <c r="I15" s="8">
        <v>26</v>
      </c>
      <c r="J15" s="38">
        <f>F15*K15</f>
        <v>17.289879931389365</v>
      </c>
      <c r="K15" s="8">
        <v>35</v>
      </c>
      <c r="L15" s="9">
        <f t="shared" si="1"/>
        <v>0.49399656946826759</v>
      </c>
    </row>
    <row r="16" spans="1:27" ht="29" x14ac:dyDescent="0.25">
      <c r="A16" s="8" t="s">
        <v>36</v>
      </c>
      <c r="B16" s="12" t="s">
        <v>37</v>
      </c>
      <c r="C16" s="13"/>
      <c r="D16" s="13"/>
      <c r="E16" s="36"/>
      <c r="F16" s="37">
        <v>0.08</v>
      </c>
      <c r="G16" s="14"/>
      <c r="H16" s="14"/>
      <c r="I16" s="8">
        <v>5</v>
      </c>
      <c r="J16" s="38">
        <f>F16*K16</f>
        <v>2.08</v>
      </c>
      <c r="K16" s="8">
        <v>26</v>
      </c>
      <c r="L16" s="9">
        <f t="shared" si="1"/>
        <v>0.08</v>
      </c>
    </row>
    <row r="17" spans="1:27" ht="14.5" x14ac:dyDescent="0.25">
      <c r="A17" s="8" t="s">
        <v>38</v>
      </c>
      <c r="B17" s="12" t="s">
        <v>39</v>
      </c>
      <c r="C17" s="13"/>
      <c r="D17" s="13"/>
      <c r="E17" s="36"/>
      <c r="F17" s="37">
        <v>0.24</v>
      </c>
      <c r="G17" s="14"/>
      <c r="H17" s="14"/>
      <c r="I17" s="8">
        <v>1</v>
      </c>
      <c r="J17" s="38">
        <f>F17*K17</f>
        <v>5.04</v>
      </c>
      <c r="K17" s="8">
        <v>21</v>
      </c>
      <c r="L17" s="9">
        <f t="shared" si="1"/>
        <v>0.24</v>
      </c>
    </row>
    <row r="18" spans="1:27" ht="14.5" x14ac:dyDescent="0.25">
      <c r="A18" s="8" t="s">
        <v>40</v>
      </c>
      <c r="B18" s="12" t="s">
        <v>41</v>
      </c>
      <c r="C18" s="13"/>
      <c r="D18" s="13"/>
      <c r="E18" s="36">
        <v>0.47</v>
      </c>
      <c r="F18" s="37">
        <v>0.27</v>
      </c>
      <c r="G18" s="14"/>
      <c r="H18" s="14"/>
      <c r="I18" s="38">
        <f>E18*K18</f>
        <v>12.69</v>
      </c>
      <c r="J18" s="38">
        <v>8</v>
      </c>
      <c r="K18" s="8">
        <v>27</v>
      </c>
      <c r="L18" s="9">
        <f t="shared" si="1"/>
        <v>0.29629629629629628</v>
      </c>
    </row>
    <row r="19" spans="1:27" ht="14.5" x14ac:dyDescent="0.25">
      <c r="A19" s="8" t="s">
        <v>42</v>
      </c>
      <c r="B19" s="12" t="s">
        <v>43</v>
      </c>
      <c r="C19" s="13"/>
      <c r="D19" s="13"/>
      <c r="E19" s="36">
        <v>0.56999999999999995</v>
      </c>
      <c r="F19" s="37">
        <v>0.95</v>
      </c>
      <c r="G19" s="14"/>
      <c r="H19" s="14"/>
      <c r="I19" s="38">
        <f>E19*K19</f>
        <v>10.829999999999998</v>
      </c>
      <c r="J19" s="38">
        <f>F19*K19</f>
        <v>18.05</v>
      </c>
      <c r="K19" s="8">
        <v>19</v>
      </c>
      <c r="L19" s="9">
        <f t="shared" si="1"/>
        <v>0.95000000000000007</v>
      </c>
    </row>
    <row r="20" spans="1:27" ht="14.5" x14ac:dyDescent="0.25">
      <c r="A20" s="5" t="s">
        <v>44</v>
      </c>
      <c r="B20" s="6" t="s">
        <v>45</v>
      </c>
      <c r="C20" s="7"/>
      <c r="D20" s="7"/>
      <c r="E20" s="7"/>
      <c r="F20" s="7"/>
      <c r="G20" s="8"/>
      <c r="H20" s="5"/>
      <c r="I20" s="20">
        <f>SUM(I21:I28)</f>
        <v>50.32352941176471</v>
      </c>
      <c r="J20" s="5">
        <v>53</v>
      </c>
      <c r="K20" s="5">
        <v>83</v>
      </c>
      <c r="L20" s="50">
        <f t="shared" si="1"/>
        <v>0.63855421686746983</v>
      </c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1"/>
    </row>
    <row r="21" spans="1:27" ht="29" x14ac:dyDescent="0.25">
      <c r="A21" s="8" t="s">
        <v>46</v>
      </c>
      <c r="B21" s="12" t="s">
        <v>47</v>
      </c>
      <c r="C21" s="13"/>
      <c r="D21" s="13"/>
      <c r="E21" s="36">
        <v>0.94</v>
      </c>
      <c r="F21" s="39">
        <f>(3*241/281+2*271/281+277/281+273/281)/7</f>
        <v>0.92272496187086939</v>
      </c>
      <c r="G21" s="14"/>
      <c r="H21" s="14"/>
      <c r="I21" s="38">
        <f>E21*K21</f>
        <v>15.04</v>
      </c>
      <c r="J21" s="38">
        <f>F21*K21</f>
        <v>14.76359938993391</v>
      </c>
      <c r="K21" s="8">
        <v>16</v>
      </c>
      <c r="L21" s="9">
        <f t="shared" si="1"/>
        <v>0.92272496187086939</v>
      </c>
    </row>
    <row r="22" spans="1:27" ht="14.5" x14ac:dyDescent="0.25">
      <c r="A22" s="8" t="s">
        <v>48</v>
      </c>
      <c r="B22" s="12" t="s">
        <v>49</v>
      </c>
      <c r="C22" s="13"/>
      <c r="D22" s="13"/>
      <c r="E22" s="36">
        <v>0.84</v>
      </c>
      <c r="F22" s="39">
        <f>240/281</f>
        <v>0.85409252669039148</v>
      </c>
      <c r="G22" s="14"/>
      <c r="H22" s="14"/>
      <c r="I22" s="38">
        <f>E22*K22</f>
        <v>12.6</v>
      </c>
      <c r="J22" s="38">
        <f>F22*K22</f>
        <v>12.811387900355871</v>
      </c>
      <c r="K22" s="8">
        <v>15</v>
      </c>
      <c r="L22" s="9">
        <f t="shared" si="1"/>
        <v>0.85409252669039148</v>
      </c>
    </row>
    <row r="23" spans="1:27" ht="14.5" x14ac:dyDescent="0.25">
      <c r="A23" s="8" t="s">
        <v>50</v>
      </c>
      <c r="B23" s="12" t="s">
        <v>51</v>
      </c>
      <c r="C23" s="13">
        <v>1</v>
      </c>
      <c r="D23" s="13">
        <v>16</v>
      </c>
      <c r="E23" s="13">
        <v>62</v>
      </c>
      <c r="F23" s="7">
        <v>68</v>
      </c>
      <c r="G23" s="14">
        <v>3</v>
      </c>
      <c r="H23" s="14">
        <v>9</v>
      </c>
      <c r="I23" s="8">
        <v>9</v>
      </c>
      <c r="J23" s="8">
        <v>9</v>
      </c>
      <c r="K23" s="8">
        <v>9</v>
      </c>
      <c r="L23" s="9">
        <f t="shared" si="1"/>
        <v>1</v>
      </c>
    </row>
    <row r="24" spans="1:27" ht="29" x14ac:dyDescent="0.25">
      <c r="A24" s="8" t="s">
        <v>52</v>
      </c>
      <c r="B24" s="12" t="s">
        <v>53</v>
      </c>
      <c r="C24" s="13"/>
      <c r="D24" s="13"/>
      <c r="E24" s="36">
        <v>0.73</v>
      </c>
      <c r="F24" s="37">
        <v>0.91</v>
      </c>
      <c r="G24" s="14"/>
      <c r="H24" s="14"/>
      <c r="I24" s="38">
        <f>E24*K24</f>
        <v>5.84</v>
      </c>
      <c r="J24" s="38">
        <f>F24*K24</f>
        <v>7.28</v>
      </c>
      <c r="K24" s="8">
        <v>8</v>
      </c>
      <c r="L24" s="9">
        <f t="shared" si="1"/>
        <v>0.91</v>
      </c>
    </row>
    <row r="25" spans="1:27" ht="14.5" x14ac:dyDescent="0.25">
      <c r="A25" s="8" t="s">
        <v>54</v>
      </c>
      <c r="B25" s="12" t="s">
        <v>55</v>
      </c>
      <c r="C25" s="13"/>
      <c r="D25" s="13"/>
      <c r="E25" s="36">
        <v>0.34</v>
      </c>
      <c r="F25" s="37">
        <v>0.37</v>
      </c>
      <c r="G25" s="14"/>
      <c r="H25" s="14"/>
      <c r="I25" s="38">
        <f>E25*K25</f>
        <v>2.04</v>
      </c>
      <c r="J25" s="38">
        <f>F25*K25</f>
        <v>2.2199999999999998</v>
      </c>
      <c r="K25" s="8">
        <v>6</v>
      </c>
      <c r="L25" s="9">
        <f>J25/K25</f>
        <v>0.36999999999999994</v>
      </c>
    </row>
    <row r="26" spans="1:27" ht="14.5" x14ac:dyDescent="0.25">
      <c r="A26" s="8" t="s">
        <v>56</v>
      </c>
      <c r="B26" s="12" t="s">
        <v>57</v>
      </c>
      <c r="C26" s="13"/>
      <c r="D26" s="13"/>
      <c r="E26" s="36">
        <v>0.11</v>
      </c>
      <c r="F26" s="37">
        <v>0.23</v>
      </c>
      <c r="G26" s="49"/>
      <c r="H26" s="14"/>
      <c r="I26" s="38">
        <f>E26*K26</f>
        <v>1.98</v>
      </c>
      <c r="J26" s="38">
        <f>F26*K26</f>
        <v>4.1400000000000006</v>
      </c>
      <c r="K26" s="8">
        <v>18</v>
      </c>
      <c r="L26" s="9">
        <f t="shared" si="1"/>
        <v>0.23000000000000004</v>
      </c>
    </row>
    <row r="27" spans="1:27" ht="14.5" x14ac:dyDescent="0.25">
      <c r="A27" s="8" t="s">
        <v>58</v>
      </c>
      <c r="B27" s="12" t="s">
        <v>59</v>
      </c>
      <c r="C27" s="13"/>
      <c r="D27" s="40">
        <f>(11+4)/(11+4+3+4+12+12)</f>
        <v>0.32608695652173914</v>
      </c>
      <c r="E27" s="40">
        <f>(11+6)/(11+7+6+22+5)</f>
        <v>0.33333333333333331</v>
      </c>
      <c r="F27" s="47">
        <f>(12+6)/(12+9+6+29+19)</f>
        <v>0.24</v>
      </c>
      <c r="G27" s="46"/>
      <c r="H27" s="48">
        <f>D27*K27</f>
        <v>2.2826086956521738</v>
      </c>
      <c r="I27" s="38">
        <f>E27*K27</f>
        <v>2.333333333333333</v>
      </c>
      <c r="J27" s="38">
        <f>F27*K27</f>
        <v>1.68</v>
      </c>
      <c r="K27" s="8">
        <v>7</v>
      </c>
      <c r="L27" s="9">
        <f>J27/K27</f>
        <v>0.24</v>
      </c>
    </row>
    <row r="28" spans="1:27" ht="14.5" x14ac:dyDescent="0.25">
      <c r="A28" s="8" t="s">
        <v>60</v>
      </c>
      <c r="B28" s="12" t="s">
        <v>61</v>
      </c>
      <c r="C28" s="13"/>
      <c r="D28" s="40">
        <f>(8+9)/(8+7+3+9+7+12)</f>
        <v>0.36956521739130432</v>
      </c>
      <c r="E28" s="40">
        <f>(8+11)/(8+10+11+17+5)</f>
        <v>0.37254901960784315</v>
      </c>
      <c r="F28" s="41">
        <f>(11+11)/(11+10+11+24+19)</f>
        <v>0.29333333333333333</v>
      </c>
      <c r="H28" s="44">
        <f>D28*K28</f>
        <v>1.4782608695652173</v>
      </c>
      <c r="I28" s="43">
        <f>E28*K28</f>
        <v>1.4901960784313726</v>
      </c>
      <c r="J28" s="38">
        <f>F28*K28</f>
        <v>1.1733333333333333</v>
      </c>
      <c r="K28" s="8">
        <v>4</v>
      </c>
      <c r="L28" s="9">
        <f>J28/K28</f>
        <v>0.29333333333333333</v>
      </c>
    </row>
    <row r="29" spans="1:27" ht="14.5" x14ac:dyDescent="0.25">
      <c r="A29" s="5" t="s">
        <v>62</v>
      </c>
      <c r="B29" s="6" t="s">
        <v>63</v>
      </c>
      <c r="C29" s="7"/>
      <c r="D29" s="7"/>
      <c r="E29" s="7"/>
      <c r="F29" s="7"/>
      <c r="G29" s="8"/>
      <c r="H29" s="45"/>
      <c r="I29" s="5">
        <f>SUM(I30:I32)</f>
        <v>34</v>
      </c>
      <c r="J29" s="5">
        <v>39</v>
      </c>
      <c r="K29" s="5">
        <v>63</v>
      </c>
      <c r="L29" s="50">
        <f t="shared" si="1"/>
        <v>0.61904761904761907</v>
      </c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1"/>
    </row>
    <row r="30" spans="1:27" ht="14.5" x14ac:dyDescent="0.25">
      <c r="A30" s="8" t="s">
        <v>64</v>
      </c>
      <c r="B30" s="12" t="s">
        <v>65</v>
      </c>
      <c r="C30" s="13"/>
      <c r="D30" s="13"/>
      <c r="E30" s="36">
        <v>0.42</v>
      </c>
      <c r="F30" s="7">
        <v>6</v>
      </c>
      <c r="G30" s="14"/>
      <c r="H30" s="14"/>
      <c r="I30" s="8">
        <v>8</v>
      </c>
      <c r="J30" s="8">
        <v>6</v>
      </c>
      <c r="K30" s="8">
        <v>19</v>
      </c>
      <c r="L30" s="9">
        <f t="shared" si="1"/>
        <v>0.31578947368421051</v>
      </c>
    </row>
    <row r="31" spans="1:27" ht="14.5" x14ac:dyDescent="0.25">
      <c r="A31" s="8" t="s">
        <v>66</v>
      </c>
      <c r="B31" s="12" t="s">
        <v>67</v>
      </c>
      <c r="C31" s="13"/>
      <c r="D31" s="13"/>
      <c r="E31" s="36">
        <v>0.42</v>
      </c>
      <c r="F31" s="7">
        <v>8</v>
      </c>
      <c r="G31" s="14"/>
      <c r="H31" s="14"/>
      <c r="I31" s="8">
        <v>7</v>
      </c>
      <c r="J31" s="8">
        <v>8</v>
      </c>
      <c r="K31" s="8">
        <v>19</v>
      </c>
      <c r="L31" s="9">
        <f t="shared" si="1"/>
        <v>0.42105263157894735</v>
      </c>
    </row>
    <row r="32" spans="1:27" ht="14.5" x14ac:dyDescent="0.25">
      <c r="A32" s="8" t="s">
        <v>68</v>
      </c>
      <c r="B32" s="12" t="s">
        <v>69</v>
      </c>
      <c r="C32" s="13"/>
      <c r="D32" s="13"/>
      <c r="E32" s="36">
        <v>0.75</v>
      </c>
      <c r="F32" s="7">
        <v>25</v>
      </c>
      <c r="G32" s="14"/>
      <c r="H32" s="14"/>
      <c r="I32" s="8">
        <v>19</v>
      </c>
      <c r="J32" s="8">
        <v>25</v>
      </c>
      <c r="K32" s="8">
        <v>25</v>
      </c>
      <c r="L32" s="9">
        <f t="shared" si="1"/>
        <v>1</v>
      </c>
    </row>
    <row r="33" spans="1:27" s="27" customFormat="1" ht="14.5" x14ac:dyDescent="0.25">
      <c r="A33" s="21" t="s">
        <v>70</v>
      </c>
      <c r="B33" s="22" t="s">
        <v>71</v>
      </c>
      <c r="C33" s="28"/>
      <c r="D33" s="28"/>
      <c r="E33" s="28"/>
      <c r="F33" s="28"/>
      <c r="G33" s="29"/>
      <c r="H33" s="21"/>
      <c r="I33" s="21">
        <f>SUM(I53,I48,I41,I34)</f>
        <v>80</v>
      </c>
      <c r="J33" s="21">
        <v>72</v>
      </c>
      <c r="K33" s="21">
        <v>397</v>
      </c>
      <c r="L33" s="24">
        <f t="shared" si="1"/>
        <v>0.181360201511335</v>
      </c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1"/>
    </row>
    <row r="34" spans="1:27" ht="14.5" x14ac:dyDescent="0.25">
      <c r="A34" s="5" t="s">
        <v>72</v>
      </c>
      <c r="B34" s="6" t="s">
        <v>73</v>
      </c>
      <c r="C34" s="7"/>
      <c r="D34" s="7"/>
      <c r="E34" s="7"/>
      <c r="F34" s="7"/>
      <c r="G34" s="8"/>
      <c r="H34" s="8"/>
      <c r="I34" s="5">
        <v>36</v>
      </c>
      <c r="J34" s="5">
        <v>38</v>
      </c>
      <c r="K34" s="5">
        <v>136</v>
      </c>
      <c r="L34" s="50">
        <f t="shared" si="1"/>
        <v>0.27941176470588236</v>
      </c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1"/>
    </row>
    <row r="35" spans="1:27" ht="14.5" x14ac:dyDescent="0.25">
      <c r="A35" s="8" t="s">
        <v>74</v>
      </c>
      <c r="B35" s="12" t="s">
        <v>75</v>
      </c>
      <c r="C35" s="13"/>
      <c r="D35" s="13"/>
      <c r="E35" s="36">
        <v>0.35</v>
      </c>
      <c r="F35" s="37">
        <v>0.51</v>
      </c>
      <c r="G35" s="14"/>
      <c r="H35" s="14"/>
      <c r="I35" s="38">
        <f>E35*K35</f>
        <v>5.9499999999999993</v>
      </c>
      <c r="J35" s="38">
        <f>F35*K35</f>
        <v>8.67</v>
      </c>
      <c r="K35" s="8">
        <v>17</v>
      </c>
      <c r="L35" s="9">
        <f t="shared" ref="L35:L61" si="5">J35/K35</f>
        <v>0.51</v>
      </c>
    </row>
    <row r="36" spans="1:27" ht="29" x14ac:dyDescent="0.25">
      <c r="A36" s="8" t="s">
        <v>76</v>
      </c>
      <c r="B36" s="12" t="s">
        <v>77</v>
      </c>
      <c r="C36" s="13"/>
      <c r="D36" s="13"/>
      <c r="E36" s="36">
        <v>0.41</v>
      </c>
      <c r="F36" s="37">
        <v>0.48</v>
      </c>
      <c r="G36" s="14"/>
      <c r="H36" s="14"/>
      <c r="I36" s="38">
        <f>E36*K36</f>
        <v>7.38</v>
      </c>
      <c r="J36" s="38">
        <f>F36*K36</f>
        <v>8.64</v>
      </c>
      <c r="K36" s="8">
        <v>18</v>
      </c>
      <c r="L36" s="9">
        <f t="shared" si="5"/>
        <v>0.48000000000000004</v>
      </c>
    </row>
    <row r="37" spans="1:27" ht="14.5" x14ac:dyDescent="0.25">
      <c r="A37" s="8" t="s">
        <v>78</v>
      </c>
      <c r="B37" s="12" t="s">
        <v>79</v>
      </c>
      <c r="C37" s="13"/>
      <c r="D37" s="13"/>
      <c r="E37" s="13">
        <v>4</v>
      </c>
      <c r="F37" s="7">
        <v>4</v>
      </c>
      <c r="G37" s="14"/>
      <c r="H37" s="14"/>
      <c r="I37" s="8">
        <v>0</v>
      </c>
      <c r="J37" s="8">
        <v>0</v>
      </c>
      <c r="K37" s="8">
        <v>39</v>
      </c>
      <c r="L37" s="9">
        <f>J37/K37</f>
        <v>0</v>
      </c>
    </row>
    <row r="38" spans="1:27" ht="29" x14ac:dyDescent="0.25">
      <c r="A38" s="8" t="s">
        <v>80</v>
      </c>
      <c r="B38" s="12" t="s">
        <v>81</v>
      </c>
      <c r="C38" s="13"/>
      <c r="D38" s="13">
        <v>33</v>
      </c>
      <c r="E38" s="13">
        <v>62</v>
      </c>
      <c r="F38" s="7">
        <v>69</v>
      </c>
      <c r="G38" s="14"/>
      <c r="H38" s="14">
        <v>6</v>
      </c>
      <c r="I38" s="8">
        <v>12</v>
      </c>
      <c r="J38" s="8">
        <v>12</v>
      </c>
      <c r="K38" s="8">
        <v>23</v>
      </c>
      <c r="L38" s="9">
        <f t="shared" si="5"/>
        <v>0.52173913043478259</v>
      </c>
    </row>
    <row r="39" spans="1:27" ht="14.5" x14ac:dyDescent="0.25">
      <c r="A39" s="8" t="s">
        <v>82</v>
      </c>
      <c r="B39" s="12" t="s">
        <v>83</v>
      </c>
      <c r="C39" s="40">
        <f>0/4</f>
        <v>0</v>
      </c>
      <c r="D39" s="40">
        <f>15/26</f>
        <v>0.57692307692307687</v>
      </c>
      <c r="E39" s="36">
        <v>1</v>
      </c>
      <c r="F39" s="37">
        <v>0.32</v>
      </c>
      <c r="G39" s="14"/>
      <c r="H39" s="14"/>
      <c r="I39" s="8">
        <v>5</v>
      </c>
      <c r="J39" s="8">
        <v>7</v>
      </c>
      <c r="K39" s="8">
        <v>22</v>
      </c>
      <c r="L39" s="9">
        <f>J39/K39</f>
        <v>0.31818181818181818</v>
      </c>
    </row>
    <row r="40" spans="1:27" ht="29" x14ac:dyDescent="0.25">
      <c r="A40" s="8" t="s">
        <v>84</v>
      </c>
      <c r="B40" s="12" t="s">
        <v>85</v>
      </c>
      <c r="C40" s="40">
        <f>0/4</f>
        <v>0</v>
      </c>
      <c r="D40" s="40">
        <f>15/26</f>
        <v>0.57692307692307687</v>
      </c>
      <c r="E40" s="36">
        <v>1</v>
      </c>
      <c r="F40" s="37">
        <v>0.12</v>
      </c>
      <c r="G40" s="14"/>
      <c r="H40" s="14"/>
      <c r="I40" s="8">
        <v>2</v>
      </c>
      <c r="J40" s="8">
        <v>2</v>
      </c>
      <c r="K40" s="8">
        <v>17</v>
      </c>
      <c r="L40" s="9">
        <f t="shared" si="5"/>
        <v>0.11764705882352941</v>
      </c>
    </row>
    <row r="41" spans="1:27" ht="14.5" x14ac:dyDescent="0.25">
      <c r="A41" s="5" t="s">
        <v>86</v>
      </c>
      <c r="B41" s="6" t="s">
        <v>87</v>
      </c>
      <c r="C41" s="8"/>
      <c r="D41" s="8"/>
      <c r="E41" s="8"/>
      <c r="F41" s="8"/>
      <c r="G41" s="8"/>
      <c r="H41" s="5"/>
      <c r="I41" s="5">
        <v>28</v>
      </c>
      <c r="J41" s="5">
        <v>16</v>
      </c>
      <c r="K41" s="5">
        <v>69</v>
      </c>
      <c r="L41" s="50">
        <f t="shared" si="5"/>
        <v>0.2318840579710145</v>
      </c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1"/>
    </row>
    <row r="42" spans="1:27" ht="14.5" x14ac:dyDescent="0.25">
      <c r="A42" s="8" t="s">
        <v>88</v>
      </c>
      <c r="B42" s="12" t="s">
        <v>89</v>
      </c>
      <c r="C42" s="14"/>
      <c r="D42" s="14"/>
      <c r="E42" s="40">
        <v>0.02</v>
      </c>
      <c r="F42" s="41">
        <f>4/219</f>
        <v>1.8264840182648401E-2</v>
      </c>
      <c r="G42" s="14"/>
      <c r="H42" s="14"/>
      <c r="I42" s="38">
        <f>E42*K42</f>
        <v>0.18</v>
      </c>
      <c r="J42" s="38">
        <f>F42*K42</f>
        <v>0.16438356164383561</v>
      </c>
      <c r="K42" s="8">
        <v>9</v>
      </c>
      <c r="L42" s="9">
        <f>J42/K42</f>
        <v>1.8264840182648401E-2</v>
      </c>
    </row>
    <row r="43" spans="1:27" ht="14.5" x14ac:dyDescent="0.25">
      <c r="A43" s="8" t="s">
        <v>90</v>
      </c>
      <c r="B43" s="12" t="s">
        <v>91</v>
      </c>
      <c r="C43" s="14"/>
      <c r="D43" s="14"/>
      <c r="E43" s="40">
        <v>0</v>
      </c>
      <c r="F43" s="41">
        <v>0</v>
      </c>
      <c r="G43" s="14"/>
      <c r="H43" s="14"/>
      <c r="I43" s="38">
        <f>E43*K43</f>
        <v>0</v>
      </c>
      <c r="J43" s="38">
        <f t="shared" ref="J43:J44" si="6">F43*K43</f>
        <v>0</v>
      </c>
      <c r="K43" s="8">
        <v>13</v>
      </c>
      <c r="L43" s="9">
        <f t="shared" si="5"/>
        <v>0</v>
      </c>
    </row>
    <row r="44" spans="1:27" ht="29" x14ac:dyDescent="0.25">
      <c r="A44" s="8" t="s">
        <v>92</v>
      </c>
      <c r="B44" s="12" t="s">
        <v>93</v>
      </c>
      <c r="C44" s="14"/>
      <c r="D44" s="14"/>
      <c r="E44" s="36">
        <v>0</v>
      </c>
      <c r="F44" s="39">
        <f>11/539</f>
        <v>2.0408163265306121E-2</v>
      </c>
      <c r="H44" s="14"/>
      <c r="I44" s="8">
        <v>0</v>
      </c>
      <c r="J44" s="38">
        <f t="shared" si="6"/>
        <v>0.16326530612244897</v>
      </c>
      <c r="K44" s="8">
        <v>8</v>
      </c>
      <c r="L44" s="9">
        <f t="shared" si="5"/>
        <v>2.0408163265306121E-2</v>
      </c>
    </row>
    <row r="45" spans="1:27" ht="43.5" x14ac:dyDescent="0.25">
      <c r="A45" s="8" t="s">
        <v>94</v>
      </c>
      <c r="B45" s="12" t="s">
        <v>95</v>
      </c>
      <c r="C45" s="14"/>
      <c r="D45" s="14"/>
      <c r="E45" s="36">
        <v>0</v>
      </c>
      <c r="F45" s="7">
        <v>1</v>
      </c>
      <c r="G45" s="14"/>
      <c r="H45" s="14"/>
      <c r="I45" s="8">
        <v>0</v>
      </c>
      <c r="J45" s="8">
        <v>1</v>
      </c>
      <c r="K45" s="8">
        <v>5</v>
      </c>
      <c r="L45" s="9">
        <f t="shared" si="5"/>
        <v>0.2</v>
      </c>
    </row>
    <row r="46" spans="1:27" ht="29" x14ac:dyDescent="0.25">
      <c r="A46" s="8" t="s">
        <v>96</v>
      </c>
      <c r="B46" s="12" t="s">
        <v>97</v>
      </c>
      <c r="C46" s="13"/>
      <c r="D46" s="13"/>
      <c r="E46" s="36">
        <v>0</v>
      </c>
      <c r="F46" s="7">
        <v>6</v>
      </c>
      <c r="G46" s="14"/>
      <c r="H46" s="14"/>
      <c r="I46" s="8">
        <v>0</v>
      </c>
      <c r="J46" s="8">
        <v>1</v>
      </c>
      <c r="K46" s="8">
        <v>6</v>
      </c>
      <c r="L46" s="9">
        <f t="shared" si="5"/>
        <v>0.16666666666666666</v>
      </c>
    </row>
    <row r="47" spans="1:27" ht="29" x14ac:dyDescent="0.25">
      <c r="A47" s="8" t="s">
        <v>98</v>
      </c>
      <c r="B47" s="12" t="s">
        <v>99</v>
      </c>
      <c r="C47" s="13">
        <v>1</v>
      </c>
      <c r="D47" s="13">
        <v>1</v>
      </c>
      <c r="E47" s="13">
        <v>8</v>
      </c>
      <c r="F47" s="7">
        <v>11</v>
      </c>
      <c r="G47" s="14">
        <v>0</v>
      </c>
      <c r="H47" s="14">
        <v>0</v>
      </c>
      <c r="I47" s="8">
        <v>7</v>
      </c>
      <c r="J47" s="8">
        <v>14</v>
      </c>
      <c r="K47" s="8">
        <v>28</v>
      </c>
      <c r="L47" s="9">
        <f t="shared" si="5"/>
        <v>0.5</v>
      </c>
    </row>
    <row r="48" spans="1:27" ht="14.5" x14ac:dyDescent="0.25">
      <c r="A48" s="5" t="s">
        <v>100</v>
      </c>
      <c r="B48" s="6" t="s">
        <v>101</v>
      </c>
      <c r="C48" s="7"/>
      <c r="D48" s="7"/>
      <c r="E48" s="7"/>
      <c r="F48" s="7"/>
      <c r="G48" s="8"/>
      <c r="H48" s="5"/>
      <c r="I48" s="5">
        <v>0</v>
      </c>
      <c r="J48" s="5">
        <v>0</v>
      </c>
      <c r="K48" s="5">
        <v>100</v>
      </c>
      <c r="L48" s="50">
        <f t="shared" si="5"/>
        <v>0</v>
      </c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1"/>
    </row>
    <row r="49" spans="1:27" ht="29" x14ac:dyDescent="0.25">
      <c r="A49" s="8" t="s">
        <v>102</v>
      </c>
      <c r="B49" s="12" t="s">
        <v>103</v>
      </c>
      <c r="C49" s="13"/>
      <c r="D49" s="7" t="s">
        <v>104</v>
      </c>
      <c r="E49" s="7" t="s">
        <v>104</v>
      </c>
      <c r="F49" s="7" t="s">
        <v>104</v>
      </c>
      <c r="G49" s="14"/>
      <c r="H49" s="14"/>
      <c r="I49" s="8">
        <v>0</v>
      </c>
      <c r="J49" s="8">
        <v>0</v>
      </c>
      <c r="K49" s="8">
        <v>37</v>
      </c>
      <c r="L49" s="9">
        <f t="shared" si="5"/>
        <v>0</v>
      </c>
    </row>
    <row r="50" spans="1:27" ht="14.5" x14ac:dyDescent="0.25">
      <c r="A50" s="8" t="s">
        <v>105</v>
      </c>
      <c r="B50" s="12" t="s">
        <v>106</v>
      </c>
      <c r="C50" s="13"/>
      <c r="D50" s="7" t="s">
        <v>104</v>
      </c>
      <c r="E50" s="7" t="s">
        <v>104</v>
      </c>
      <c r="F50" s="7" t="s">
        <v>104</v>
      </c>
      <c r="G50" s="14"/>
      <c r="H50" s="14"/>
      <c r="I50" s="8">
        <v>0</v>
      </c>
      <c r="J50" s="8">
        <v>0</v>
      </c>
      <c r="K50" s="8">
        <v>20</v>
      </c>
      <c r="L50" s="9">
        <f t="shared" si="5"/>
        <v>0</v>
      </c>
    </row>
    <row r="51" spans="1:27" ht="29" x14ac:dyDescent="0.25">
      <c r="A51" s="8" t="s">
        <v>107</v>
      </c>
      <c r="B51" s="12" t="s">
        <v>108</v>
      </c>
      <c r="C51" s="13"/>
      <c r="D51" s="7" t="s">
        <v>104</v>
      </c>
      <c r="E51" s="7" t="s">
        <v>104</v>
      </c>
      <c r="F51" s="7" t="s">
        <v>104</v>
      </c>
      <c r="G51" s="14"/>
      <c r="H51" s="14"/>
      <c r="I51" s="8">
        <v>0</v>
      </c>
      <c r="J51" s="8">
        <v>0</v>
      </c>
      <c r="K51" s="8">
        <v>16</v>
      </c>
      <c r="L51" s="9">
        <f t="shared" si="5"/>
        <v>0</v>
      </c>
    </row>
    <row r="52" spans="1:27" ht="14.5" x14ac:dyDescent="0.25">
      <c r="A52" s="8" t="s">
        <v>109</v>
      </c>
      <c r="B52" s="12" t="s">
        <v>110</v>
      </c>
      <c r="C52" s="13"/>
      <c r="D52" s="7" t="s">
        <v>104</v>
      </c>
      <c r="E52" s="7" t="s">
        <v>104</v>
      </c>
      <c r="F52" s="7" t="s">
        <v>104</v>
      </c>
      <c r="G52" s="14"/>
      <c r="H52" s="14"/>
      <c r="I52" s="8">
        <v>0</v>
      </c>
      <c r="J52" s="8">
        <v>0</v>
      </c>
      <c r="K52" s="8">
        <v>27</v>
      </c>
      <c r="L52" s="9">
        <f t="shared" si="5"/>
        <v>0</v>
      </c>
    </row>
    <row r="53" spans="1:27" ht="14.5" x14ac:dyDescent="0.25">
      <c r="A53" s="5" t="s">
        <v>111</v>
      </c>
      <c r="B53" s="6" t="s">
        <v>112</v>
      </c>
      <c r="C53" s="7"/>
      <c r="D53" s="7"/>
      <c r="E53" s="7"/>
      <c r="F53" s="7"/>
      <c r="G53" s="8"/>
      <c r="H53" s="5"/>
      <c r="I53" s="5">
        <v>16</v>
      </c>
      <c r="J53" s="5">
        <v>18</v>
      </c>
      <c r="K53" s="5">
        <v>92</v>
      </c>
      <c r="L53" s="50">
        <f t="shared" si="5"/>
        <v>0.19565217391304349</v>
      </c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1"/>
    </row>
    <row r="54" spans="1:27" ht="14.5" x14ac:dyDescent="0.25">
      <c r="A54" s="8" t="s">
        <v>113</v>
      </c>
      <c r="B54" s="12" t="s">
        <v>114</v>
      </c>
      <c r="C54" s="13"/>
      <c r="D54" s="13"/>
      <c r="E54" s="36">
        <v>0</v>
      </c>
      <c r="F54" s="37">
        <v>0.24</v>
      </c>
      <c r="G54" s="14"/>
      <c r="H54" s="14"/>
      <c r="I54" s="8">
        <v>0</v>
      </c>
      <c r="J54" s="38">
        <f>F54*K54</f>
        <v>18.239999999999998</v>
      </c>
      <c r="K54" s="8">
        <v>76</v>
      </c>
      <c r="L54" s="9">
        <f t="shared" si="5"/>
        <v>0.24</v>
      </c>
    </row>
    <row r="55" spans="1:27" ht="14.5" x14ac:dyDescent="0.25">
      <c r="A55" s="8" t="s">
        <v>115</v>
      </c>
      <c r="B55" s="12" t="s">
        <v>116</v>
      </c>
      <c r="C55" s="13">
        <v>4</v>
      </c>
      <c r="D55" s="13">
        <v>6</v>
      </c>
      <c r="E55" s="13">
        <v>31</v>
      </c>
      <c r="F55" s="7">
        <v>3</v>
      </c>
      <c r="G55" s="14">
        <v>4</v>
      </c>
      <c r="H55" s="14">
        <v>4</v>
      </c>
      <c r="I55" s="8">
        <v>16</v>
      </c>
      <c r="J55" s="8">
        <v>0</v>
      </c>
      <c r="K55" s="8">
        <v>16</v>
      </c>
      <c r="L55" s="9">
        <f t="shared" si="5"/>
        <v>0</v>
      </c>
    </row>
    <row r="56" spans="1:27" s="27" customFormat="1" ht="14.5" x14ac:dyDescent="0.25">
      <c r="A56" s="21" t="s">
        <v>117</v>
      </c>
      <c r="B56" s="22" t="s">
        <v>118</v>
      </c>
      <c r="C56" s="28"/>
      <c r="D56" s="28"/>
      <c r="E56" s="28"/>
      <c r="F56" s="28"/>
      <c r="G56" s="21"/>
      <c r="H56" s="21"/>
      <c r="I56" s="21">
        <f t="shared" ref="I56:J56" si="7">SUM(I57:I61)</f>
        <v>45</v>
      </c>
      <c r="J56" s="21">
        <f t="shared" si="7"/>
        <v>60</v>
      </c>
      <c r="K56" s="21">
        <f>SUM(K57:K61)</f>
        <v>85</v>
      </c>
      <c r="L56" s="24">
        <f t="shared" si="5"/>
        <v>0.70588235294117652</v>
      </c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3"/>
    </row>
    <row r="57" spans="1:27" ht="14.5" x14ac:dyDescent="0.25">
      <c r="A57" s="8" t="s">
        <v>119</v>
      </c>
      <c r="B57" s="12" t="s">
        <v>120</v>
      </c>
      <c r="C57" s="13">
        <v>4</v>
      </c>
      <c r="D57" s="13">
        <v>40</v>
      </c>
      <c r="E57" s="13">
        <v>220</v>
      </c>
      <c r="F57" s="7">
        <v>255</v>
      </c>
      <c r="G57" s="14">
        <v>0</v>
      </c>
      <c r="H57" s="14">
        <v>0</v>
      </c>
      <c r="I57" s="8">
        <v>10</v>
      </c>
      <c r="J57" s="8">
        <v>10</v>
      </c>
      <c r="K57" s="8">
        <v>10</v>
      </c>
      <c r="L57" s="9">
        <f t="shared" si="5"/>
        <v>1</v>
      </c>
    </row>
    <row r="58" spans="1:27" ht="14.5" x14ac:dyDescent="0.25">
      <c r="A58" s="8" t="s">
        <v>121</v>
      </c>
      <c r="B58" s="12" t="s">
        <v>122</v>
      </c>
      <c r="C58" s="13">
        <v>7</v>
      </c>
      <c r="D58" s="13">
        <v>7</v>
      </c>
      <c r="E58" s="13">
        <v>8</v>
      </c>
      <c r="F58" s="7">
        <v>9</v>
      </c>
      <c r="G58" s="14">
        <v>12</v>
      </c>
      <c r="H58" s="14">
        <v>12</v>
      </c>
      <c r="I58" s="8">
        <v>12</v>
      </c>
      <c r="J58" s="8">
        <v>18</v>
      </c>
      <c r="K58" s="8">
        <v>24</v>
      </c>
      <c r="L58" s="9">
        <f t="shared" si="5"/>
        <v>0.75</v>
      </c>
    </row>
    <row r="59" spans="1:27" ht="14.5" x14ac:dyDescent="0.25">
      <c r="A59" s="8" t="s">
        <v>123</v>
      </c>
      <c r="B59" s="12" t="s">
        <v>124</v>
      </c>
      <c r="C59" s="13">
        <v>298</v>
      </c>
      <c r="D59" s="13">
        <v>351</v>
      </c>
      <c r="E59" s="13">
        <v>391</v>
      </c>
      <c r="F59" s="7">
        <v>419</v>
      </c>
      <c r="G59" s="14">
        <v>10</v>
      </c>
      <c r="H59" s="14">
        <v>15</v>
      </c>
      <c r="I59" s="8">
        <v>15</v>
      </c>
      <c r="J59" s="8">
        <v>20</v>
      </c>
      <c r="K59" s="8">
        <v>20</v>
      </c>
      <c r="L59" s="9">
        <f t="shared" si="5"/>
        <v>1</v>
      </c>
    </row>
    <row r="60" spans="1:27" ht="29" x14ac:dyDescent="0.25">
      <c r="A60" s="8" t="s">
        <v>125</v>
      </c>
      <c r="B60" s="12" t="s">
        <v>126</v>
      </c>
      <c r="C60" s="13">
        <v>8</v>
      </c>
      <c r="D60" s="13">
        <v>15</v>
      </c>
      <c r="E60" s="13">
        <v>17</v>
      </c>
      <c r="F60" s="7">
        <f>12+21+5</f>
        <v>38</v>
      </c>
      <c r="G60" s="14">
        <v>0</v>
      </c>
      <c r="H60" s="4">
        <v>0</v>
      </c>
      <c r="I60" s="8">
        <v>0</v>
      </c>
      <c r="J60" s="8">
        <v>4</v>
      </c>
      <c r="K60" s="8">
        <v>16</v>
      </c>
      <c r="L60" s="9">
        <f t="shared" si="5"/>
        <v>0.25</v>
      </c>
    </row>
    <row r="61" spans="1:27" ht="14.5" x14ac:dyDescent="0.25">
      <c r="A61" s="8" t="s">
        <v>127</v>
      </c>
      <c r="B61" s="12" t="s">
        <v>128</v>
      </c>
      <c r="C61" s="13">
        <v>16</v>
      </c>
      <c r="D61" s="13">
        <v>17</v>
      </c>
      <c r="E61" s="13">
        <v>20</v>
      </c>
      <c r="F61" s="7">
        <v>16</v>
      </c>
      <c r="G61" s="14">
        <v>8</v>
      </c>
      <c r="H61" s="14">
        <v>8</v>
      </c>
      <c r="I61" s="8">
        <v>8</v>
      </c>
      <c r="J61" s="8">
        <v>8</v>
      </c>
      <c r="K61" s="8">
        <v>15</v>
      </c>
      <c r="L61" s="9">
        <f t="shared" si="5"/>
        <v>0.53333333333333333</v>
      </c>
      <c r="Q61" s="15"/>
    </row>
    <row r="62" spans="1:27" ht="14.5" x14ac:dyDescent="0.25">
      <c r="B62" s="16"/>
      <c r="F62" s="15"/>
      <c r="I62" s="34"/>
      <c r="J62" s="34"/>
      <c r="K62" s="34"/>
      <c r="Q62" s="15"/>
    </row>
    <row r="63" spans="1:27" ht="14.5" x14ac:dyDescent="0.25">
      <c r="B63" s="16"/>
      <c r="F63" s="15"/>
      <c r="J63" s="15"/>
    </row>
    <row r="64" spans="1:27" ht="14.5" x14ac:dyDescent="0.25">
      <c r="B64" s="16"/>
      <c r="F64" s="15"/>
      <c r="J64" s="15"/>
    </row>
    <row r="65" spans="2:10" ht="14.5" x14ac:dyDescent="0.25">
      <c r="B65" s="16"/>
      <c r="F65" s="15"/>
      <c r="J65" s="15"/>
    </row>
    <row r="66" spans="2:10" ht="14.5" x14ac:dyDescent="0.25">
      <c r="B66" s="16"/>
      <c r="F66" s="15"/>
      <c r="J66" s="15"/>
    </row>
    <row r="67" spans="2:10" ht="14.5" x14ac:dyDescent="0.25">
      <c r="B67" s="16"/>
      <c r="F67" s="15"/>
      <c r="J67" s="15"/>
    </row>
    <row r="68" spans="2:10" ht="14.5" x14ac:dyDescent="0.25">
      <c r="B68" s="16"/>
      <c r="F68" s="15"/>
      <c r="J68" s="15"/>
    </row>
    <row r="69" spans="2:10" ht="14.5" x14ac:dyDescent="0.25">
      <c r="B69" s="16"/>
      <c r="F69" s="15"/>
      <c r="J69" s="15"/>
    </row>
    <row r="70" spans="2:10" ht="14.5" x14ac:dyDescent="0.25">
      <c r="B70" s="16"/>
      <c r="F70" s="15"/>
      <c r="J70" s="15"/>
    </row>
    <row r="71" spans="2:10" ht="14.5" x14ac:dyDescent="0.25">
      <c r="B71" s="16"/>
      <c r="F71" s="15"/>
      <c r="J71" s="15"/>
    </row>
    <row r="72" spans="2:10" ht="14.5" x14ac:dyDescent="0.25">
      <c r="B72" s="16"/>
      <c r="F72" s="15"/>
      <c r="J72" s="15"/>
    </row>
    <row r="73" spans="2:10" ht="14.5" x14ac:dyDescent="0.25">
      <c r="B73" s="16"/>
      <c r="F73" s="15"/>
      <c r="J73" s="15"/>
    </row>
    <row r="74" spans="2:10" ht="14.5" x14ac:dyDescent="0.25">
      <c r="B74" s="16"/>
      <c r="F74" s="15"/>
      <c r="J74" s="15"/>
    </row>
    <row r="75" spans="2:10" ht="14.5" x14ac:dyDescent="0.25">
      <c r="B75" s="16"/>
      <c r="F75" s="15"/>
      <c r="J75" s="15"/>
    </row>
    <row r="76" spans="2:10" ht="14.5" x14ac:dyDescent="0.25">
      <c r="B76" s="16"/>
      <c r="F76" s="15"/>
      <c r="J76" s="15"/>
    </row>
    <row r="77" spans="2:10" ht="14.5" x14ac:dyDescent="0.25">
      <c r="B77" s="16"/>
      <c r="F77" s="15"/>
      <c r="J77" s="15"/>
    </row>
    <row r="78" spans="2:10" ht="14.5" x14ac:dyDescent="0.25">
      <c r="B78" s="16"/>
      <c r="F78" s="15"/>
      <c r="J78" s="15"/>
    </row>
    <row r="79" spans="2:10" ht="14.5" x14ac:dyDescent="0.25">
      <c r="B79" s="16"/>
      <c r="F79" s="15"/>
      <c r="J79" s="15"/>
    </row>
    <row r="80" spans="2:10" ht="14.5" x14ac:dyDescent="0.25">
      <c r="B80" s="16"/>
      <c r="F80" s="15"/>
      <c r="J80" s="15"/>
    </row>
    <row r="81" spans="2:10" ht="14.5" x14ac:dyDescent="0.25">
      <c r="B81" s="16"/>
      <c r="F81" s="15"/>
      <c r="J81" s="15"/>
    </row>
    <row r="82" spans="2:10" ht="14.5" x14ac:dyDescent="0.25">
      <c r="B82" s="16"/>
      <c r="F82" s="15"/>
      <c r="J82" s="15"/>
    </row>
    <row r="83" spans="2:10" ht="14.5" x14ac:dyDescent="0.25">
      <c r="B83" s="16"/>
      <c r="F83" s="15"/>
      <c r="J83" s="15"/>
    </row>
    <row r="84" spans="2:10" ht="14.5" x14ac:dyDescent="0.25">
      <c r="B84" s="16"/>
      <c r="F84" s="15"/>
      <c r="J84" s="15"/>
    </row>
    <row r="85" spans="2:10" ht="14.5" x14ac:dyDescent="0.25">
      <c r="B85" s="16"/>
      <c r="F85" s="15"/>
      <c r="J85" s="15"/>
    </row>
    <row r="86" spans="2:10" ht="14.5" x14ac:dyDescent="0.25">
      <c r="B86" s="16"/>
      <c r="F86" s="15"/>
      <c r="J86" s="15"/>
    </row>
    <row r="87" spans="2:10" ht="14.5" x14ac:dyDescent="0.25">
      <c r="B87" s="16"/>
      <c r="F87" s="15"/>
      <c r="J87" s="15"/>
    </row>
    <row r="88" spans="2:10" ht="14.5" x14ac:dyDescent="0.25">
      <c r="B88" s="16"/>
      <c r="F88" s="15"/>
      <c r="J88" s="15"/>
    </row>
    <row r="89" spans="2:10" ht="14.5" x14ac:dyDescent="0.25">
      <c r="B89" s="16"/>
      <c r="F89" s="15"/>
      <c r="J89" s="15"/>
    </row>
    <row r="90" spans="2:10" ht="14.5" x14ac:dyDescent="0.25">
      <c r="B90" s="16"/>
      <c r="F90" s="15"/>
      <c r="J90" s="15"/>
    </row>
    <row r="91" spans="2:10" ht="14.5" x14ac:dyDescent="0.25">
      <c r="B91" s="16"/>
      <c r="F91" s="15"/>
      <c r="J91" s="15"/>
    </row>
    <row r="92" spans="2:10" ht="14.5" x14ac:dyDescent="0.25">
      <c r="B92" s="16"/>
      <c r="F92" s="15"/>
      <c r="J92" s="15"/>
    </row>
    <row r="93" spans="2:10" ht="14.5" x14ac:dyDescent="0.25">
      <c r="B93" s="16"/>
      <c r="F93" s="15"/>
      <c r="J93" s="15"/>
    </row>
    <row r="94" spans="2:10" ht="14.5" x14ac:dyDescent="0.25">
      <c r="B94" s="16"/>
      <c r="F94" s="15"/>
      <c r="J94" s="15"/>
    </row>
    <row r="95" spans="2:10" ht="14.5" x14ac:dyDescent="0.25">
      <c r="B95" s="16"/>
      <c r="F95" s="15"/>
      <c r="J95" s="15"/>
    </row>
    <row r="96" spans="2:10" ht="14.5" x14ac:dyDescent="0.25">
      <c r="B96" s="16"/>
      <c r="F96" s="15"/>
      <c r="J96" s="15"/>
    </row>
    <row r="97" spans="2:10" ht="14.5" x14ac:dyDescent="0.25">
      <c r="B97" s="16"/>
      <c r="F97" s="15"/>
      <c r="J97" s="15"/>
    </row>
    <row r="98" spans="2:10" ht="14.5" x14ac:dyDescent="0.25">
      <c r="B98" s="16"/>
      <c r="F98" s="15"/>
      <c r="J98" s="15"/>
    </row>
    <row r="99" spans="2:10" ht="14.5" x14ac:dyDescent="0.25">
      <c r="B99" s="16"/>
      <c r="F99" s="15"/>
      <c r="J99" s="15"/>
    </row>
    <row r="100" spans="2:10" ht="14.5" x14ac:dyDescent="0.25">
      <c r="B100" s="16"/>
      <c r="F100" s="15"/>
      <c r="J100" s="15"/>
    </row>
    <row r="101" spans="2:10" ht="14.5" x14ac:dyDescent="0.25">
      <c r="B101" s="16"/>
      <c r="F101" s="15"/>
      <c r="J101" s="15"/>
    </row>
    <row r="102" spans="2:10" ht="14.5" x14ac:dyDescent="0.25">
      <c r="B102" s="16"/>
      <c r="F102" s="15"/>
      <c r="J102" s="15"/>
    </row>
    <row r="103" spans="2:10" ht="14.5" x14ac:dyDescent="0.25">
      <c r="B103" s="16"/>
      <c r="F103" s="15"/>
      <c r="J103" s="15"/>
    </row>
    <row r="104" spans="2:10" ht="14.5" x14ac:dyDescent="0.25">
      <c r="B104" s="16"/>
      <c r="F104" s="15"/>
      <c r="J104" s="15"/>
    </row>
    <row r="105" spans="2:10" ht="14.5" x14ac:dyDescent="0.25">
      <c r="B105" s="16"/>
      <c r="F105" s="15"/>
      <c r="J105" s="15"/>
    </row>
    <row r="106" spans="2:10" ht="14.5" x14ac:dyDescent="0.25">
      <c r="B106" s="16"/>
      <c r="F106" s="15"/>
      <c r="J106" s="15"/>
    </row>
    <row r="107" spans="2:10" ht="14.5" x14ac:dyDescent="0.25">
      <c r="B107" s="16"/>
      <c r="F107" s="15"/>
      <c r="J107" s="15"/>
    </row>
    <row r="108" spans="2:10" ht="14.5" x14ac:dyDescent="0.25">
      <c r="B108" s="16"/>
      <c r="F108" s="15"/>
      <c r="J108" s="15"/>
    </row>
    <row r="109" spans="2:10" ht="14.5" x14ac:dyDescent="0.25">
      <c r="B109" s="16"/>
      <c r="F109" s="15"/>
      <c r="J109" s="15"/>
    </row>
    <row r="110" spans="2:10" ht="14.5" x14ac:dyDescent="0.25">
      <c r="B110" s="16"/>
      <c r="F110" s="15"/>
      <c r="J110" s="15"/>
    </row>
    <row r="111" spans="2:10" ht="14.5" x14ac:dyDescent="0.25">
      <c r="B111" s="16"/>
      <c r="F111" s="15"/>
      <c r="J111" s="15"/>
    </row>
    <row r="112" spans="2:10" ht="14.5" x14ac:dyDescent="0.25">
      <c r="B112" s="16"/>
      <c r="F112" s="15"/>
      <c r="J112" s="15"/>
    </row>
    <row r="113" spans="2:10" ht="14.5" x14ac:dyDescent="0.25">
      <c r="B113" s="16"/>
      <c r="F113" s="15"/>
      <c r="J113" s="15"/>
    </row>
    <row r="114" spans="2:10" ht="14.5" x14ac:dyDescent="0.25">
      <c r="B114" s="16"/>
      <c r="F114" s="15"/>
      <c r="J114" s="15"/>
    </row>
    <row r="115" spans="2:10" ht="14.5" x14ac:dyDescent="0.25">
      <c r="B115" s="16"/>
      <c r="F115" s="15"/>
      <c r="J115" s="15"/>
    </row>
    <row r="116" spans="2:10" ht="14.5" x14ac:dyDescent="0.25">
      <c r="B116" s="16"/>
      <c r="F116" s="15"/>
      <c r="J116" s="15"/>
    </row>
    <row r="117" spans="2:10" ht="14.5" x14ac:dyDescent="0.25">
      <c r="B117" s="16"/>
      <c r="F117" s="15"/>
      <c r="J117" s="15"/>
    </row>
    <row r="118" spans="2:10" ht="14.5" x14ac:dyDescent="0.25">
      <c r="B118" s="16"/>
      <c r="F118" s="15"/>
      <c r="J118" s="15"/>
    </row>
    <row r="119" spans="2:10" ht="14.5" x14ac:dyDescent="0.25">
      <c r="B119" s="16"/>
      <c r="F119" s="15"/>
      <c r="J119" s="15"/>
    </row>
    <row r="120" spans="2:10" ht="14.5" x14ac:dyDescent="0.25">
      <c r="B120" s="16"/>
      <c r="F120" s="15"/>
      <c r="J120" s="15"/>
    </row>
    <row r="121" spans="2:10" ht="14.5" x14ac:dyDescent="0.25">
      <c r="B121" s="16"/>
      <c r="F121" s="15"/>
      <c r="J121" s="15"/>
    </row>
    <row r="122" spans="2:10" ht="14.5" x14ac:dyDescent="0.25">
      <c r="B122" s="16"/>
      <c r="F122" s="15"/>
      <c r="J122" s="15"/>
    </row>
    <row r="123" spans="2:10" ht="14.5" x14ac:dyDescent="0.25">
      <c r="B123" s="16"/>
      <c r="F123" s="15"/>
      <c r="J123" s="15"/>
    </row>
    <row r="124" spans="2:10" ht="14.5" x14ac:dyDescent="0.25">
      <c r="B124" s="16"/>
      <c r="F124" s="15"/>
      <c r="J124" s="15"/>
    </row>
    <row r="125" spans="2:10" ht="14.5" x14ac:dyDescent="0.25">
      <c r="B125" s="16"/>
      <c r="F125" s="15"/>
      <c r="J125" s="15"/>
    </row>
    <row r="126" spans="2:10" ht="14.5" x14ac:dyDescent="0.25">
      <c r="B126" s="16"/>
      <c r="F126" s="15"/>
      <c r="J126" s="15"/>
    </row>
    <row r="127" spans="2:10" ht="14.5" x14ac:dyDescent="0.25">
      <c r="B127" s="16"/>
      <c r="F127" s="15"/>
      <c r="J127" s="15"/>
    </row>
    <row r="128" spans="2:10" ht="14.5" x14ac:dyDescent="0.25">
      <c r="B128" s="16"/>
      <c r="F128" s="15"/>
      <c r="J128" s="15"/>
    </row>
    <row r="129" spans="2:10" ht="14.5" x14ac:dyDescent="0.25">
      <c r="B129" s="16"/>
      <c r="F129" s="15"/>
      <c r="J129" s="15"/>
    </row>
    <row r="130" spans="2:10" ht="14.5" x14ac:dyDescent="0.25">
      <c r="B130" s="16"/>
      <c r="F130" s="15"/>
      <c r="J130" s="15"/>
    </row>
    <row r="131" spans="2:10" ht="14.5" x14ac:dyDescent="0.25">
      <c r="B131" s="16"/>
      <c r="F131" s="15"/>
      <c r="J131" s="15"/>
    </row>
    <row r="132" spans="2:10" ht="14.5" x14ac:dyDescent="0.25">
      <c r="B132" s="16"/>
      <c r="F132" s="15"/>
      <c r="J132" s="15"/>
    </row>
    <row r="133" spans="2:10" ht="14.5" x14ac:dyDescent="0.25">
      <c r="B133" s="16"/>
      <c r="F133" s="15"/>
      <c r="J133" s="15"/>
    </row>
    <row r="134" spans="2:10" ht="14.5" x14ac:dyDescent="0.25">
      <c r="B134" s="16"/>
      <c r="F134" s="15"/>
      <c r="J134" s="15"/>
    </row>
    <row r="135" spans="2:10" ht="14.5" x14ac:dyDescent="0.25">
      <c r="B135" s="16"/>
      <c r="F135" s="15"/>
      <c r="J135" s="15"/>
    </row>
    <row r="136" spans="2:10" ht="14.5" x14ac:dyDescent="0.25">
      <c r="B136" s="16"/>
      <c r="F136" s="15"/>
      <c r="J136" s="15"/>
    </row>
    <row r="137" spans="2:10" ht="14.5" x14ac:dyDescent="0.25">
      <c r="B137" s="16"/>
      <c r="F137" s="15"/>
      <c r="J137" s="15"/>
    </row>
    <row r="138" spans="2:10" ht="14.5" x14ac:dyDescent="0.25">
      <c r="B138" s="16"/>
      <c r="F138" s="15"/>
      <c r="J138" s="15"/>
    </row>
    <row r="139" spans="2:10" ht="14.5" x14ac:dyDescent="0.25">
      <c r="B139" s="16"/>
      <c r="F139" s="15"/>
      <c r="J139" s="15"/>
    </row>
    <row r="140" spans="2:10" ht="14.5" x14ac:dyDescent="0.25">
      <c r="B140" s="16"/>
      <c r="F140" s="15"/>
      <c r="J140" s="15"/>
    </row>
    <row r="141" spans="2:10" ht="14.5" x14ac:dyDescent="0.25">
      <c r="B141" s="16"/>
      <c r="F141" s="15"/>
      <c r="J141" s="15"/>
    </row>
    <row r="142" spans="2:10" ht="14.5" x14ac:dyDescent="0.25">
      <c r="B142" s="16"/>
      <c r="F142" s="15"/>
      <c r="J142" s="15"/>
    </row>
    <row r="143" spans="2:10" ht="14.5" x14ac:dyDescent="0.25">
      <c r="B143" s="16"/>
      <c r="F143" s="15"/>
      <c r="J143" s="15"/>
    </row>
    <row r="144" spans="2:10" ht="14.5" x14ac:dyDescent="0.25">
      <c r="B144" s="16"/>
      <c r="F144" s="15"/>
      <c r="J144" s="15"/>
    </row>
    <row r="145" spans="2:10" ht="14.5" x14ac:dyDescent="0.25">
      <c r="B145" s="16"/>
      <c r="F145" s="15"/>
      <c r="J145" s="15"/>
    </row>
    <row r="146" spans="2:10" ht="14.5" x14ac:dyDescent="0.25">
      <c r="B146" s="16"/>
      <c r="F146" s="15"/>
      <c r="J146" s="15"/>
    </row>
    <row r="147" spans="2:10" ht="14.5" x14ac:dyDescent="0.25">
      <c r="B147" s="16"/>
      <c r="F147" s="15"/>
      <c r="J147" s="15"/>
    </row>
    <row r="148" spans="2:10" ht="14.5" x14ac:dyDescent="0.25">
      <c r="B148" s="16"/>
      <c r="F148" s="15"/>
      <c r="J148" s="15"/>
    </row>
    <row r="149" spans="2:10" ht="14.5" x14ac:dyDescent="0.25">
      <c r="B149" s="16"/>
      <c r="F149" s="15"/>
      <c r="J149" s="15"/>
    </row>
    <row r="150" spans="2:10" ht="14.5" x14ac:dyDescent="0.25">
      <c r="B150" s="16"/>
      <c r="F150" s="15"/>
      <c r="J150" s="15"/>
    </row>
    <row r="151" spans="2:10" ht="14.5" x14ac:dyDescent="0.25">
      <c r="B151" s="16"/>
      <c r="F151" s="15"/>
      <c r="J151" s="15"/>
    </row>
    <row r="152" spans="2:10" ht="14.5" x14ac:dyDescent="0.25">
      <c r="B152" s="16"/>
      <c r="F152" s="15"/>
      <c r="J152" s="15"/>
    </row>
    <row r="153" spans="2:10" ht="14.5" x14ac:dyDescent="0.25">
      <c r="B153" s="16"/>
      <c r="F153" s="15"/>
      <c r="J153" s="15"/>
    </row>
    <row r="154" spans="2:10" ht="14.5" x14ac:dyDescent="0.25">
      <c r="B154" s="16"/>
      <c r="F154" s="15"/>
      <c r="J154" s="15"/>
    </row>
    <row r="155" spans="2:10" ht="14.5" x14ac:dyDescent="0.25">
      <c r="B155" s="16"/>
      <c r="F155" s="15"/>
      <c r="J155" s="15"/>
    </row>
    <row r="156" spans="2:10" ht="14.5" x14ac:dyDescent="0.25">
      <c r="B156" s="16"/>
      <c r="F156" s="15"/>
      <c r="J156" s="15"/>
    </row>
    <row r="157" spans="2:10" ht="14.5" x14ac:dyDescent="0.25">
      <c r="B157" s="16"/>
      <c r="F157" s="15"/>
      <c r="J157" s="15"/>
    </row>
    <row r="158" spans="2:10" ht="14.5" x14ac:dyDescent="0.25">
      <c r="B158" s="16"/>
      <c r="F158" s="15"/>
      <c r="J158" s="15"/>
    </row>
    <row r="159" spans="2:10" ht="14.5" x14ac:dyDescent="0.25">
      <c r="B159" s="16"/>
      <c r="F159" s="15"/>
      <c r="J159" s="15"/>
    </row>
    <row r="160" spans="2:10" ht="14.5" x14ac:dyDescent="0.25">
      <c r="B160" s="16"/>
      <c r="F160" s="15"/>
      <c r="J160" s="15"/>
    </row>
    <row r="161" spans="2:10" ht="14.5" x14ac:dyDescent="0.25">
      <c r="B161" s="16"/>
      <c r="F161" s="15"/>
      <c r="J161" s="15"/>
    </row>
    <row r="162" spans="2:10" ht="14.5" x14ac:dyDescent="0.25">
      <c r="B162" s="16"/>
      <c r="F162" s="15"/>
      <c r="J162" s="15"/>
    </row>
    <row r="163" spans="2:10" ht="14.5" x14ac:dyDescent="0.25">
      <c r="B163" s="16"/>
      <c r="F163" s="15"/>
      <c r="J163" s="15"/>
    </row>
    <row r="164" spans="2:10" ht="14.5" x14ac:dyDescent="0.25">
      <c r="B164" s="16"/>
      <c r="F164" s="15"/>
      <c r="J164" s="15"/>
    </row>
    <row r="165" spans="2:10" ht="14.5" x14ac:dyDescent="0.25">
      <c r="B165" s="16"/>
      <c r="F165" s="15"/>
      <c r="J165" s="15"/>
    </row>
    <row r="166" spans="2:10" ht="14.5" x14ac:dyDescent="0.25">
      <c r="B166" s="16"/>
      <c r="F166" s="15"/>
      <c r="J166" s="15"/>
    </row>
    <row r="167" spans="2:10" ht="14.5" x14ac:dyDescent="0.25">
      <c r="B167" s="16"/>
      <c r="F167" s="15"/>
      <c r="J167" s="15"/>
    </row>
    <row r="168" spans="2:10" ht="14.5" x14ac:dyDescent="0.25">
      <c r="B168" s="16"/>
      <c r="F168" s="15"/>
      <c r="J168" s="15"/>
    </row>
    <row r="169" spans="2:10" ht="14.5" x14ac:dyDescent="0.25">
      <c r="B169" s="16"/>
      <c r="F169" s="15"/>
      <c r="J169" s="15"/>
    </row>
    <row r="170" spans="2:10" ht="14.5" x14ac:dyDescent="0.25">
      <c r="B170" s="16"/>
      <c r="F170" s="15"/>
      <c r="J170" s="15"/>
    </row>
    <row r="171" spans="2:10" ht="14.5" x14ac:dyDescent="0.25">
      <c r="B171" s="16"/>
      <c r="F171" s="15"/>
      <c r="J171" s="15"/>
    </row>
    <row r="172" spans="2:10" ht="14.5" x14ac:dyDescent="0.25">
      <c r="B172" s="16"/>
      <c r="F172" s="15"/>
      <c r="J172" s="15"/>
    </row>
    <row r="173" spans="2:10" ht="14.5" x14ac:dyDescent="0.25">
      <c r="B173" s="16"/>
      <c r="F173" s="15"/>
      <c r="J173" s="15"/>
    </row>
    <row r="174" spans="2:10" ht="14.5" x14ac:dyDescent="0.25">
      <c r="B174" s="16"/>
      <c r="F174" s="15"/>
      <c r="J174" s="15"/>
    </row>
    <row r="175" spans="2:10" ht="14.5" x14ac:dyDescent="0.25">
      <c r="B175" s="16"/>
      <c r="F175" s="15"/>
      <c r="J175" s="15"/>
    </row>
    <row r="176" spans="2:10" ht="14.5" x14ac:dyDescent="0.25">
      <c r="B176" s="16"/>
      <c r="F176" s="15"/>
      <c r="J176" s="15"/>
    </row>
    <row r="177" spans="2:10" ht="14.5" x14ac:dyDescent="0.25">
      <c r="B177" s="16"/>
      <c r="F177" s="15"/>
      <c r="J177" s="15"/>
    </row>
    <row r="178" spans="2:10" ht="14.5" x14ac:dyDescent="0.25">
      <c r="B178" s="16"/>
      <c r="F178" s="15"/>
      <c r="J178" s="15"/>
    </row>
    <row r="179" spans="2:10" ht="14.5" x14ac:dyDescent="0.25">
      <c r="B179" s="16"/>
      <c r="F179" s="15"/>
      <c r="J179" s="15"/>
    </row>
    <row r="180" spans="2:10" ht="14.5" x14ac:dyDescent="0.25">
      <c r="B180" s="16"/>
      <c r="F180" s="15"/>
      <c r="J180" s="15"/>
    </row>
    <row r="181" spans="2:10" ht="14.5" x14ac:dyDescent="0.25">
      <c r="B181" s="16"/>
      <c r="F181" s="15"/>
      <c r="J181" s="15"/>
    </row>
    <row r="182" spans="2:10" ht="14.5" x14ac:dyDescent="0.25">
      <c r="B182" s="16"/>
      <c r="F182" s="15"/>
      <c r="J182" s="15"/>
    </row>
    <row r="183" spans="2:10" ht="14.5" x14ac:dyDescent="0.25">
      <c r="B183" s="16"/>
      <c r="F183" s="15"/>
      <c r="J183" s="15"/>
    </row>
    <row r="184" spans="2:10" ht="14.5" x14ac:dyDescent="0.25">
      <c r="B184" s="16"/>
      <c r="F184" s="15"/>
      <c r="J184" s="15"/>
    </row>
    <row r="185" spans="2:10" ht="14.5" x14ac:dyDescent="0.25">
      <c r="B185" s="16"/>
      <c r="F185" s="15"/>
      <c r="J185" s="15"/>
    </row>
    <row r="186" spans="2:10" ht="14.5" x14ac:dyDescent="0.25">
      <c r="B186" s="16"/>
      <c r="F186" s="15"/>
      <c r="J186" s="15"/>
    </row>
    <row r="187" spans="2:10" ht="14.5" x14ac:dyDescent="0.25">
      <c r="B187" s="16"/>
      <c r="F187" s="15"/>
      <c r="J187" s="15"/>
    </row>
    <row r="188" spans="2:10" ht="14.5" x14ac:dyDescent="0.25">
      <c r="B188" s="16"/>
      <c r="F188" s="15"/>
      <c r="J188" s="15"/>
    </row>
    <row r="189" spans="2:10" ht="14.5" x14ac:dyDescent="0.25">
      <c r="B189" s="16"/>
      <c r="F189" s="15"/>
      <c r="J189" s="15"/>
    </row>
    <row r="190" spans="2:10" ht="14.5" x14ac:dyDescent="0.25">
      <c r="B190" s="16"/>
      <c r="F190" s="15"/>
      <c r="J190" s="15"/>
    </row>
    <row r="191" spans="2:10" ht="14.5" x14ac:dyDescent="0.25">
      <c r="B191" s="16"/>
      <c r="F191" s="15"/>
      <c r="J191" s="15"/>
    </row>
    <row r="192" spans="2:10" ht="14.5" x14ac:dyDescent="0.25">
      <c r="B192" s="16"/>
      <c r="F192" s="15"/>
      <c r="J192" s="15"/>
    </row>
    <row r="193" spans="2:10" ht="14.5" x14ac:dyDescent="0.25">
      <c r="B193" s="16"/>
      <c r="F193" s="15"/>
      <c r="J193" s="15"/>
    </row>
    <row r="194" spans="2:10" ht="14.5" x14ac:dyDescent="0.25">
      <c r="B194" s="16"/>
      <c r="F194" s="15"/>
      <c r="J194" s="15"/>
    </row>
    <row r="195" spans="2:10" ht="14.5" x14ac:dyDescent="0.25">
      <c r="B195" s="16"/>
      <c r="F195" s="15"/>
      <c r="J195" s="15"/>
    </row>
    <row r="196" spans="2:10" ht="14.5" x14ac:dyDescent="0.25">
      <c r="B196" s="16"/>
      <c r="F196" s="15"/>
      <c r="J196" s="15"/>
    </row>
    <row r="197" spans="2:10" ht="14.5" x14ac:dyDescent="0.25">
      <c r="B197" s="16"/>
      <c r="F197" s="15"/>
      <c r="J197" s="15"/>
    </row>
    <row r="198" spans="2:10" ht="14.5" x14ac:dyDescent="0.25">
      <c r="B198" s="16"/>
      <c r="F198" s="15"/>
      <c r="J198" s="15"/>
    </row>
    <row r="199" spans="2:10" ht="14.5" x14ac:dyDescent="0.25">
      <c r="B199" s="16"/>
      <c r="F199" s="15"/>
      <c r="J199" s="15"/>
    </row>
    <row r="200" spans="2:10" ht="14.5" x14ac:dyDescent="0.25">
      <c r="B200" s="16"/>
      <c r="F200" s="15"/>
      <c r="J200" s="15"/>
    </row>
    <row r="201" spans="2:10" ht="14.5" x14ac:dyDescent="0.25">
      <c r="B201" s="16"/>
      <c r="F201" s="15"/>
      <c r="J201" s="15"/>
    </row>
    <row r="202" spans="2:10" ht="14.5" x14ac:dyDescent="0.25">
      <c r="B202" s="16"/>
      <c r="F202" s="15"/>
      <c r="J202" s="15"/>
    </row>
    <row r="203" spans="2:10" ht="14.5" x14ac:dyDescent="0.25">
      <c r="B203" s="16"/>
      <c r="F203" s="15"/>
      <c r="J203" s="15"/>
    </row>
    <row r="204" spans="2:10" ht="14.5" x14ac:dyDescent="0.25">
      <c r="B204" s="16"/>
      <c r="F204" s="15"/>
      <c r="J204" s="15"/>
    </row>
    <row r="205" spans="2:10" ht="14.5" x14ac:dyDescent="0.25">
      <c r="B205" s="16"/>
      <c r="F205" s="15"/>
      <c r="J205" s="15"/>
    </row>
    <row r="206" spans="2:10" ht="14.5" x14ac:dyDescent="0.25">
      <c r="B206" s="16"/>
      <c r="F206" s="15"/>
      <c r="J206" s="15"/>
    </row>
    <row r="207" spans="2:10" ht="14.5" x14ac:dyDescent="0.25">
      <c r="B207" s="16"/>
      <c r="F207" s="15"/>
      <c r="J207" s="15"/>
    </row>
    <row r="208" spans="2:10" ht="14.5" x14ac:dyDescent="0.25">
      <c r="B208" s="16"/>
      <c r="F208" s="15"/>
      <c r="J208" s="15"/>
    </row>
    <row r="209" spans="2:10" ht="14.5" x14ac:dyDescent="0.25">
      <c r="B209" s="16"/>
      <c r="F209" s="15"/>
      <c r="J209" s="15"/>
    </row>
    <row r="210" spans="2:10" ht="14.5" x14ac:dyDescent="0.25">
      <c r="B210" s="16"/>
      <c r="F210" s="15"/>
      <c r="J210" s="15"/>
    </row>
    <row r="211" spans="2:10" ht="14.5" x14ac:dyDescent="0.25">
      <c r="B211" s="16"/>
      <c r="F211" s="15"/>
      <c r="J211" s="15"/>
    </row>
    <row r="212" spans="2:10" ht="14.5" x14ac:dyDescent="0.25">
      <c r="B212" s="16"/>
      <c r="F212" s="15"/>
      <c r="J212" s="15"/>
    </row>
    <row r="213" spans="2:10" ht="14.5" x14ac:dyDescent="0.25">
      <c r="B213" s="16"/>
      <c r="F213" s="15"/>
      <c r="J213" s="15"/>
    </row>
    <row r="214" spans="2:10" ht="14.5" x14ac:dyDescent="0.25">
      <c r="B214" s="16"/>
      <c r="F214" s="15"/>
      <c r="J214" s="15"/>
    </row>
    <row r="215" spans="2:10" ht="14.5" x14ac:dyDescent="0.25">
      <c r="B215" s="16"/>
      <c r="F215" s="15"/>
      <c r="J215" s="15"/>
    </row>
    <row r="216" spans="2:10" ht="14.5" x14ac:dyDescent="0.25">
      <c r="B216" s="16"/>
      <c r="F216" s="15"/>
      <c r="J216" s="15"/>
    </row>
    <row r="217" spans="2:10" ht="14.5" x14ac:dyDescent="0.25">
      <c r="B217" s="16"/>
      <c r="F217" s="15"/>
      <c r="J217" s="15"/>
    </row>
    <row r="218" spans="2:10" ht="14.5" x14ac:dyDescent="0.25">
      <c r="B218" s="16"/>
      <c r="F218" s="15"/>
      <c r="J218" s="15"/>
    </row>
    <row r="219" spans="2:10" ht="14.5" x14ac:dyDescent="0.25">
      <c r="B219" s="16"/>
      <c r="F219" s="15"/>
      <c r="J219" s="15"/>
    </row>
    <row r="220" spans="2:10" ht="14.5" x14ac:dyDescent="0.25">
      <c r="B220" s="16"/>
      <c r="F220" s="15"/>
      <c r="J220" s="15"/>
    </row>
    <row r="221" spans="2:10" ht="14.5" x14ac:dyDescent="0.25">
      <c r="B221" s="16"/>
      <c r="F221" s="15"/>
      <c r="J221" s="15"/>
    </row>
    <row r="222" spans="2:10" ht="14.5" x14ac:dyDescent="0.25">
      <c r="B222" s="16"/>
      <c r="F222" s="15"/>
      <c r="J222" s="15"/>
    </row>
    <row r="223" spans="2:10" ht="14.5" x14ac:dyDescent="0.25">
      <c r="B223" s="16"/>
      <c r="F223" s="15"/>
      <c r="J223" s="15"/>
    </row>
    <row r="224" spans="2:10" ht="14.5" x14ac:dyDescent="0.25">
      <c r="B224" s="16"/>
      <c r="F224" s="15"/>
      <c r="J224" s="15"/>
    </row>
    <row r="225" spans="2:10" ht="14.5" x14ac:dyDescent="0.25">
      <c r="B225" s="16"/>
      <c r="F225" s="15"/>
      <c r="J225" s="15"/>
    </row>
    <row r="226" spans="2:10" ht="14.5" x14ac:dyDescent="0.25">
      <c r="B226" s="16"/>
      <c r="F226" s="15"/>
      <c r="J226" s="15"/>
    </row>
    <row r="227" spans="2:10" ht="14.5" x14ac:dyDescent="0.25">
      <c r="B227" s="16"/>
      <c r="F227" s="15"/>
      <c r="J227" s="15"/>
    </row>
    <row r="228" spans="2:10" ht="14.5" x14ac:dyDescent="0.25">
      <c r="B228" s="16"/>
      <c r="F228" s="15"/>
      <c r="J228" s="15"/>
    </row>
    <row r="229" spans="2:10" ht="14.5" x14ac:dyDescent="0.25">
      <c r="B229" s="16"/>
      <c r="F229" s="15"/>
      <c r="J229" s="15"/>
    </row>
    <row r="230" spans="2:10" ht="14.5" x14ac:dyDescent="0.25">
      <c r="B230" s="16"/>
      <c r="F230" s="15"/>
      <c r="J230" s="15"/>
    </row>
    <row r="231" spans="2:10" ht="14.5" x14ac:dyDescent="0.25">
      <c r="B231" s="16"/>
      <c r="F231" s="15"/>
      <c r="J231" s="15"/>
    </row>
    <row r="232" spans="2:10" ht="14.5" x14ac:dyDescent="0.25">
      <c r="B232" s="16"/>
      <c r="F232" s="15"/>
      <c r="J232" s="15"/>
    </row>
    <row r="233" spans="2:10" ht="14.5" x14ac:dyDescent="0.25">
      <c r="B233" s="16"/>
      <c r="F233" s="15"/>
      <c r="J233" s="15"/>
    </row>
    <row r="234" spans="2:10" ht="14.5" x14ac:dyDescent="0.25">
      <c r="B234" s="16"/>
      <c r="F234" s="15"/>
      <c r="J234" s="15"/>
    </row>
    <row r="235" spans="2:10" ht="14.5" x14ac:dyDescent="0.25">
      <c r="B235" s="16"/>
      <c r="F235" s="15"/>
      <c r="J235" s="15"/>
    </row>
    <row r="236" spans="2:10" ht="14.5" x14ac:dyDescent="0.25">
      <c r="B236" s="16"/>
      <c r="F236" s="15"/>
      <c r="J236" s="15"/>
    </row>
    <row r="237" spans="2:10" ht="14.5" x14ac:dyDescent="0.25">
      <c r="B237" s="16"/>
      <c r="F237" s="15"/>
      <c r="J237" s="15"/>
    </row>
    <row r="238" spans="2:10" ht="14.5" x14ac:dyDescent="0.25">
      <c r="B238" s="16"/>
      <c r="F238" s="15"/>
      <c r="J238" s="15"/>
    </row>
    <row r="239" spans="2:10" ht="14.5" x14ac:dyDescent="0.25">
      <c r="B239" s="16"/>
      <c r="F239" s="15"/>
      <c r="J239" s="15"/>
    </row>
    <row r="240" spans="2:10" ht="14.5" x14ac:dyDescent="0.25">
      <c r="B240" s="16"/>
      <c r="F240" s="15"/>
      <c r="J240" s="15"/>
    </row>
    <row r="241" spans="2:10" ht="14.5" x14ac:dyDescent="0.25">
      <c r="B241" s="17"/>
      <c r="F241" s="18"/>
      <c r="J241" s="18"/>
    </row>
    <row r="242" spans="2:10" ht="14.5" x14ac:dyDescent="0.25">
      <c r="B242" s="17"/>
      <c r="F242" s="18"/>
      <c r="J242" s="18"/>
    </row>
    <row r="243" spans="2:10" ht="14.5" x14ac:dyDescent="0.25">
      <c r="B243" s="17"/>
      <c r="F243" s="18"/>
      <c r="J243" s="18"/>
    </row>
    <row r="244" spans="2:10" ht="14.5" x14ac:dyDescent="0.25">
      <c r="B244" s="17"/>
      <c r="F244" s="18"/>
      <c r="J244" s="18"/>
    </row>
    <row r="245" spans="2:10" ht="14.5" x14ac:dyDescent="0.25">
      <c r="B245" s="17"/>
      <c r="F245" s="18"/>
      <c r="J245" s="18"/>
    </row>
    <row r="246" spans="2:10" ht="14.5" x14ac:dyDescent="0.25">
      <c r="B246" s="17"/>
      <c r="F246" s="18"/>
      <c r="J246" s="18"/>
    </row>
    <row r="247" spans="2:10" ht="14.5" x14ac:dyDescent="0.25">
      <c r="B247" s="17"/>
      <c r="F247" s="18"/>
      <c r="J247" s="18"/>
    </row>
    <row r="248" spans="2:10" ht="14.5" x14ac:dyDescent="0.25">
      <c r="B248" s="17"/>
      <c r="F248" s="18"/>
      <c r="J248" s="18"/>
    </row>
    <row r="249" spans="2:10" ht="14.5" x14ac:dyDescent="0.25">
      <c r="B249" s="17"/>
      <c r="F249" s="18"/>
      <c r="J249" s="18"/>
    </row>
    <row r="250" spans="2:10" ht="14.5" x14ac:dyDescent="0.25">
      <c r="B250" s="17"/>
      <c r="F250" s="18"/>
      <c r="J250" s="18"/>
    </row>
    <row r="251" spans="2:10" ht="14.5" x14ac:dyDescent="0.25">
      <c r="B251" s="17"/>
      <c r="F251" s="18"/>
      <c r="J251" s="18"/>
    </row>
    <row r="252" spans="2:10" ht="14.5" x14ac:dyDescent="0.25">
      <c r="B252" s="17"/>
      <c r="F252" s="18"/>
      <c r="J252" s="18"/>
    </row>
    <row r="253" spans="2:10" ht="14.5" x14ac:dyDescent="0.25">
      <c r="B253" s="17"/>
      <c r="F253" s="18"/>
      <c r="J253" s="18"/>
    </row>
    <row r="254" spans="2:10" ht="14.5" x14ac:dyDescent="0.25">
      <c r="B254" s="17"/>
      <c r="F254" s="18"/>
      <c r="J254" s="18"/>
    </row>
    <row r="255" spans="2:10" ht="14.5" x14ac:dyDescent="0.25">
      <c r="B255" s="17"/>
      <c r="F255" s="18"/>
      <c r="J255" s="18"/>
    </row>
    <row r="256" spans="2:10" ht="14.5" x14ac:dyDescent="0.25">
      <c r="B256" s="17"/>
      <c r="F256" s="18"/>
      <c r="J256" s="18"/>
    </row>
    <row r="257" spans="2:10" ht="14.5" x14ac:dyDescent="0.25">
      <c r="B257" s="17"/>
      <c r="F257" s="18"/>
      <c r="J257" s="18"/>
    </row>
    <row r="258" spans="2:10" ht="14.5" x14ac:dyDescent="0.25">
      <c r="B258" s="17"/>
      <c r="F258" s="18"/>
      <c r="J258" s="18"/>
    </row>
    <row r="259" spans="2:10" ht="14.5" x14ac:dyDescent="0.25">
      <c r="B259" s="17"/>
      <c r="F259" s="18"/>
      <c r="J259" s="18"/>
    </row>
    <row r="260" spans="2:10" ht="14.5" x14ac:dyDescent="0.25">
      <c r="B260" s="17"/>
      <c r="F260" s="18"/>
      <c r="J260" s="18"/>
    </row>
    <row r="261" spans="2:10" ht="14.5" x14ac:dyDescent="0.25">
      <c r="B261" s="17"/>
      <c r="F261" s="18"/>
      <c r="J261" s="18"/>
    </row>
    <row r="262" spans="2:10" ht="14.5" x14ac:dyDescent="0.25">
      <c r="B262" s="17"/>
      <c r="F262" s="18"/>
      <c r="J262" s="18"/>
    </row>
    <row r="263" spans="2:10" ht="14.5" x14ac:dyDescent="0.25">
      <c r="B263" s="17"/>
      <c r="F263" s="18"/>
      <c r="J263" s="18"/>
    </row>
    <row r="264" spans="2:10" ht="14.5" x14ac:dyDescent="0.25">
      <c r="B264" s="17"/>
      <c r="F264" s="18"/>
      <c r="J264" s="18"/>
    </row>
    <row r="265" spans="2:10" ht="14.5" x14ac:dyDescent="0.25">
      <c r="B265" s="17"/>
      <c r="F265" s="18"/>
      <c r="J265" s="18"/>
    </row>
    <row r="266" spans="2:10" ht="14.5" x14ac:dyDescent="0.25">
      <c r="B266" s="17"/>
      <c r="F266" s="18"/>
      <c r="J266" s="18"/>
    </row>
    <row r="267" spans="2:10" ht="14.5" x14ac:dyDescent="0.25">
      <c r="B267" s="17"/>
      <c r="F267" s="18"/>
      <c r="J267" s="18"/>
    </row>
    <row r="268" spans="2:10" ht="14.5" x14ac:dyDescent="0.25">
      <c r="B268" s="17"/>
      <c r="F268" s="18"/>
      <c r="J268" s="18"/>
    </row>
    <row r="269" spans="2:10" ht="14.5" x14ac:dyDescent="0.25">
      <c r="B269" s="17"/>
      <c r="F269" s="18"/>
      <c r="J269" s="18"/>
    </row>
    <row r="270" spans="2:10" ht="14.5" x14ac:dyDescent="0.25">
      <c r="B270" s="17"/>
      <c r="F270" s="18"/>
      <c r="J270" s="18"/>
    </row>
    <row r="271" spans="2:10" ht="14.5" x14ac:dyDescent="0.25">
      <c r="B271" s="17"/>
      <c r="F271" s="18"/>
      <c r="J271" s="18"/>
    </row>
    <row r="272" spans="2:10" ht="14.5" x14ac:dyDescent="0.25">
      <c r="B272" s="17"/>
      <c r="F272" s="18"/>
      <c r="J272" s="18"/>
    </row>
    <row r="273" spans="2:10" ht="14.5" x14ac:dyDescent="0.25">
      <c r="B273" s="17"/>
      <c r="F273" s="18"/>
      <c r="J273" s="18"/>
    </row>
    <row r="274" spans="2:10" ht="14.5" x14ac:dyDescent="0.25">
      <c r="B274" s="17"/>
      <c r="F274" s="18"/>
      <c r="J274" s="18"/>
    </row>
    <row r="275" spans="2:10" ht="14.5" x14ac:dyDescent="0.25">
      <c r="B275" s="17"/>
      <c r="F275" s="18"/>
      <c r="J275" s="18"/>
    </row>
    <row r="276" spans="2:10" ht="14.5" x14ac:dyDescent="0.25">
      <c r="B276" s="17"/>
      <c r="F276" s="18"/>
      <c r="J276" s="18"/>
    </row>
    <row r="277" spans="2:10" ht="14.5" x14ac:dyDescent="0.25">
      <c r="B277" s="17"/>
      <c r="F277" s="18"/>
      <c r="J277" s="18"/>
    </row>
    <row r="278" spans="2:10" ht="14.5" x14ac:dyDescent="0.25">
      <c r="B278" s="17"/>
      <c r="F278" s="18"/>
      <c r="J278" s="18"/>
    </row>
    <row r="279" spans="2:10" ht="14.5" x14ac:dyDescent="0.25">
      <c r="B279" s="17"/>
      <c r="F279" s="18"/>
      <c r="J279" s="18"/>
    </row>
    <row r="280" spans="2:10" ht="14.5" x14ac:dyDescent="0.25">
      <c r="B280" s="17"/>
      <c r="F280" s="18"/>
      <c r="J280" s="18"/>
    </row>
    <row r="281" spans="2:10" ht="14.5" x14ac:dyDescent="0.25">
      <c r="B281" s="17"/>
      <c r="F281" s="18"/>
      <c r="J281" s="18"/>
    </row>
    <row r="282" spans="2:10" ht="14.5" x14ac:dyDescent="0.25">
      <c r="B282" s="17"/>
      <c r="F282" s="18"/>
      <c r="J282" s="18"/>
    </row>
    <row r="283" spans="2:10" ht="14.5" x14ac:dyDescent="0.25">
      <c r="B283" s="17"/>
      <c r="F283" s="18"/>
      <c r="J283" s="18"/>
    </row>
    <row r="284" spans="2:10" ht="14.5" x14ac:dyDescent="0.25">
      <c r="B284" s="17"/>
      <c r="F284" s="18"/>
      <c r="J284" s="18"/>
    </row>
    <row r="285" spans="2:10" ht="14.5" x14ac:dyDescent="0.25">
      <c r="B285" s="17"/>
      <c r="F285" s="18"/>
      <c r="J285" s="18"/>
    </row>
    <row r="286" spans="2:10" ht="14.5" x14ac:dyDescent="0.25">
      <c r="B286" s="17"/>
      <c r="F286" s="18"/>
      <c r="J286" s="18"/>
    </row>
    <row r="287" spans="2:10" ht="14.5" x14ac:dyDescent="0.25">
      <c r="B287" s="17"/>
      <c r="F287" s="18"/>
      <c r="J287" s="18"/>
    </row>
    <row r="288" spans="2:10" ht="14.5" x14ac:dyDescent="0.25">
      <c r="B288" s="17"/>
      <c r="F288" s="18"/>
      <c r="J288" s="18"/>
    </row>
    <row r="289" spans="2:10" ht="14.5" x14ac:dyDescent="0.25">
      <c r="B289" s="17"/>
      <c r="F289" s="18"/>
      <c r="J289" s="18"/>
    </row>
    <row r="290" spans="2:10" ht="14.5" x14ac:dyDescent="0.25">
      <c r="B290" s="17"/>
      <c r="F290" s="18"/>
      <c r="J290" s="18"/>
    </row>
    <row r="291" spans="2:10" ht="14.5" x14ac:dyDescent="0.25">
      <c r="B291" s="17"/>
      <c r="F291" s="18"/>
      <c r="J291" s="18"/>
    </row>
    <row r="292" spans="2:10" ht="14.5" x14ac:dyDescent="0.25">
      <c r="B292" s="17"/>
      <c r="F292" s="18"/>
      <c r="J292" s="18"/>
    </row>
    <row r="293" spans="2:10" ht="14.5" x14ac:dyDescent="0.25">
      <c r="B293" s="17"/>
      <c r="F293" s="18"/>
      <c r="J293" s="18"/>
    </row>
    <row r="294" spans="2:10" ht="14.5" x14ac:dyDescent="0.25">
      <c r="B294" s="17"/>
      <c r="F294" s="18"/>
      <c r="J294" s="18"/>
    </row>
    <row r="295" spans="2:10" ht="14.5" x14ac:dyDescent="0.25">
      <c r="B295" s="17"/>
      <c r="F295" s="18"/>
      <c r="J295" s="18"/>
    </row>
    <row r="296" spans="2:10" ht="14.5" x14ac:dyDescent="0.25">
      <c r="B296" s="17"/>
      <c r="F296" s="18"/>
      <c r="J296" s="18"/>
    </row>
    <row r="297" spans="2:10" ht="14.5" x14ac:dyDescent="0.25">
      <c r="B297" s="17"/>
      <c r="F297" s="18"/>
      <c r="J297" s="18"/>
    </row>
    <row r="298" spans="2:10" ht="14.5" x14ac:dyDescent="0.25">
      <c r="B298" s="17"/>
      <c r="F298" s="18"/>
      <c r="J298" s="18"/>
    </row>
    <row r="299" spans="2:10" ht="14.5" x14ac:dyDescent="0.25">
      <c r="B299" s="17"/>
      <c r="F299" s="18"/>
      <c r="J299" s="18"/>
    </row>
    <row r="300" spans="2:10" ht="14.5" x14ac:dyDescent="0.25">
      <c r="B300" s="17"/>
      <c r="F300" s="18"/>
      <c r="J300" s="18"/>
    </row>
    <row r="301" spans="2:10" ht="14.5" x14ac:dyDescent="0.25">
      <c r="B301" s="17"/>
      <c r="F301" s="18"/>
      <c r="J301" s="18"/>
    </row>
    <row r="302" spans="2:10" ht="14.5" x14ac:dyDescent="0.25">
      <c r="B302" s="17"/>
      <c r="F302" s="18"/>
      <c r="J302" s="18"/>
    </row>
    <row r="303" spans="2:10" ht="14.5" x14ac:dyDescent="0.25">
      <c r="B303" s="17"/>
      <c r="F303" s="18"/>
      <c r="J303" s="18"/>
    </row>
    <row r="304" spans="2:10" ht="14.5" x14ac:dyDescent="0.25">
      <c r="B304" s="17"/>
      <c r="F304" s="18"/>
      <c r="J304" s="18"/>
    </row>
    <row r="305" spans="2:10" ht="14.5" x14ac:dyDescent="0.25">
      <c r="B305" s="17"/>
      <c r="F305" s="18"/>
      <c r="J305" s="18"/>
    </row>
    <row r="306" spans="2:10" ht="14.5" x14ac:dyDescent="0.25">
      <c r="B306" s="17"/>
      <c r="F306" s="18"/>
      <c r="J306" s="18"/>
    </row>
    <row r="307" spans="2:10" ht="14.5" x14ac:dyDescent="0.25">
      <c r="B307" s="17"/>
      <c r="F307" s="18"/>
      <c r="J307" s="18"/>
    </row>
    <row r="308" spans="2:10" ht="14.5" x14ac:dyDescent="0.25">
      <c r="B308" s="17"/>
      <c r="F308" s="18"/>
      <c r="J308" s="18"/>
    </row>
    <row r="309" spans="2:10" ht="14.5" x14ac:dyDescent="0.25">
      <c r="B309" s="17"/>
      <c r="F309" s="18"/>
      <c r="J309" s="18"/>
    </row>
    <row r="310" spans="2:10" ht="14.5" x14ac:dyDescent="0.25">
      <c r="B310" s="17"/>
      <c r="F310" s="18"/>
      <c r="J310" s="18"/>
    </row>
    <row r="311" spans="2:10" ht="14.5" x14ac:dyDescent="0.25">
      <c r="B311" s="17"/>
      <c r="F311" s="18"/>
      <c r="J311" s="18"/>
    </row>
    <row r="312" spans="2:10" ht="14.5" x14ac:dyDescent="0.25">
      <c r="B312" s="17"/>
      <c r="F312" s="18"/>
      <c r="J312" s="18"/>
    </row>
    <row r="313" spans="2:10" ht="14.5" x14ac:dyDescent="0.25">
      <c r="B313" s="17"/>
      <c r="F313" s="18"/>
      <c r="J313" s="18"/>
    </row>
    <row r="314" spans="2:10" ht="14.5" x14ac:dyDescent="0.25">
      <c r="B314" s="17"/>
      <c r="F314" s="18"/>
      <c r="J314" s="18"/>
    </row>
    <row r="315" spans="2:10" ht="14.5" x14ac:dyDescent="0.25">
      <c r="B315" s="17"/>
      <c r="F315" s="18"/>
      <c r="J315" s="18"/>
    </row>
    <row r="316" spans="2:10" ht="14.5" x14ac:dyDescent="0.25">
      <c r="B316" s="17"/>
      <c r="F316" s="18"/>
      <c r="J316" s="18"/>
    </row>
    <row r="317" spans="2:10" ht="14.5" x14ac:dyDescent="0.25">
      <c r="B317" s="17"/>
      <c r="F317" s="18"/>
      <c r="J317" s="18"/>
    </row>
    <row r="318" spans="2:10" ht="14.5" x14ac:dyDescent="0.25">
      <c r="B318" s="17"/>
      <c r="F318" s="18"/>
      <c r="J318" s="18"/>
    </row>
    <row r="319" spans="2:10" ht="14.5" x14ac:dyDescent="0.25">
      <c r="B319" s="17"/>
      <c r="F319" s="18"/>
      <c r="J319" s="18"/>
    </row>
    <row r="320" spans="2:10" ht="14.5" x14ac:dyDescent="0.25">
      <c r="B320" s="17"/>
      <c r="F320" s="18"/>
      <c r="J320" s="18"/>
    </row>
    <row r="321" spans="2:10" ht="14.5" x14ac:dyDescent="0.25">
      <c r="B321" s="17"/>
      <c r="F321" s="18"/>
      <c r="J321" s="18"/>
    </row>
    <row r="322" spans="2:10" ht="14.5" x14ac:dyDescent="0.25">
      <c r="B322" s="17"/>
      <c r="F322" s="18"/>
      <c r="J322" s="18"/>
    </row>
    <row r="323" spans="2:10" ht="14.5" x14ac:dyDescent="0.25">
      <c r="B323" s="17"/>
      <c r="F323" s="18"/>
      <c r="J323" s="18"/>
    </row>
    <row r="324" spans="2:10" ht="14.5" x14ac:dyDescent="0.25">
      <c r="B324" s="17"/>
      <c r="F324" s="18"/>
      <c r="J324" s="18"/>
    </row>
    <row r="325" spans="2:10" ht="14.5" x14ac:dyDescent="0.25">
      <c r="B325" s="17"/>
      <c r="F325" s="18"/>
      <c r="J325" s="18"/>
    </row>
    <row r="326" spans="2:10" ht="14.5" x14ac:dyDescent="0.25">
      <c r="B326" s="17"/>
      <c r="F326" s="18"/>
      <c r="J326" s="18"/>
    </row>
    <row r="327" spans="2:10" ht="14.5" x14ac:dyDescent="0.25">
      <c r="B327" s="17"/>
      <c r="F327" s="18"/>
      <c r="J327" s="18"/>
    </row>
    <row r="328" spans="2:10" ht="14.5" x14ac:dyDescent="0.25">
      <c r="B328" s="17"/>
      <c r="F328" s="18"/>
      <c r="J328" s="18"/>
    </row>
    <row r="329" spans="2:10" ht="14.5" x14ac:dyDescent="0.25">
      <c r="B329" s="17"/>
      <c r="F329" s="18"/>
      <c r="J329" s="18"/>
    </row>
    <row r="330" spans="2:10" ht="14.5" x14ac:dyDescent="0.25">
      <c r="B330" s="17"/>
      <c r="F330" s="18"/>
      <c r="J330" s="18"/>
    </row>
    <row r="331" spans="2:10" ht="14.5" x14ac:dyDescent="0.25">
      <c r="B331" s="17"/>
      <c r="F331" s="18"/>
      <c r="J331" s="18"/>
    </row>
    <row r="332" spans="2:10" ht="14.5" x14ac:dyDescent="0.25">
      <c r="B332" s="17"/>
      <c r="F332" s="18"/>
      <c r="J332" s="18"/>
    </row>
    <row r="333" spans="2:10" ht="14.5" x14ac:dyDescent="0.25">
      <c r="B333" s="17"/>
      <c r="F333" s="18"/>
      <c r="J333" s="18"/>
    </row>
    <row r="334" spans="2:10" ht="14.5" x14ac:dyDescent="0.25">
      <c r="B334" s="17"/>
      <c r="F334" s="18"/>
      <c r="J334" s="18"/>
    </row>
    <row r="335" spans="2:10" ht="14.5" x14ac:dyDescent="0.25">
      <c r="B335" s="17"/>
      <c r="F335" s="18"/>
      <c r="J335" s="18"/>
    </row>
    <row r="336" spans="2:10" ht="14.5" x14ac:dyDescent="0.25">
      <c r="B336" s="17"/>
      <c r="F336" s="18"/>
      <c r="J336" s="18"/>
    </row>
    <row r="337" spans="2:10" ht="14.5" x14ac:dyDescent="0.25">
      <c r="B337" s="17"/>
      <c r="F337" s="18"/>
      <c r="J337" s="18"/>
    </row>
    <row r="338" spans="2:10" ht="14.5" x14ac:dyDescent="0.25">
      <c r="B338" s="17"/>
      <c r="F338" s="18"/>
      <c r="J338" s="18"/>
    </row>
    <row r="339" spans="2:10" ht="14.5" x14ac:dyDescent="0.25">
      <c r="B339" s="17"/>
      <c r="F339" s="18"/>
      <c r="J339" s="18"/>
    </row>
    <row r="340" spans="2:10" ht="14.5" x14ac:dyDescent="0.25">
      <c r="B340" s="17"/>
      <c r="F340" s="18"/>
      <c r="J340" s="18"/>
    </row>
    <row r="341" spans="2:10" ht="14.5" x14ac:dyDescent="0.25">
      <c r="B341" s="17"/>
      <c r="F341" s="18"/>
      <c r="J341" s="18"/>
    </row>
    <row r="342" spans="2:10" ht="14.5" x14ac:dyDescent="0.25">
      <c r="B342" s="17"/>
      <c r="F342" s="18"/>
      <c r="J342" s="18"/>
    </row>
    <row r="343" spans="2:10" ht="14.5" x14ac:dyDescent="0.25">
      <c r="B343" s="17"/>
      <c r="F343" s="18"/>
      <c r="J343" s="18"/>
    </row>
    <row r="344" spans="2:10" ht="14.5" x14ac:dyDescent="0.25">
      <c r="B344" s="17"/>
      <c r="F344" s="18"/>
      <c r="J344" s="18"/>
    </row>
    <row r="345" spans="2:10" ht="14.5" x14ac:dyDescent="0.25">
      <c r="B345" s="17"/>
      <c r="F345" s="18"/>
      <c r="J345" s="18"/>
    </row>
    <row r="346" spans="2:10" ht="14.5" x14ac:dyDescent="0.25">
      <c r="B346" s="17"/>
      <c r="F346" s="18"/>
      <c r="J346" s="18"/>
    </row>
    <row r="347" spans="2:10" ht="14.5" x14ac:dyDescent="0.25">
      <c r="B347" s="17"/>
      <c r="F347" s="18"/>
      <c r="J347" s="18"/>
    </row>
    <row r="348" spans="2:10" ht="14.5" x14ac:dyDescent="0.25">
      <c r="B348" s="17"/>
      <c r="F348" s="18"/>
      <c r="J348" s="18"/>
    </row>
    <row r="349" spans="2:10" ht="14.5" x14ac:dyDescent="0.25">
      <c r="B349" s="17"/>
      <c r="F349" s="18"/>
      <c r="J349" s="18"/>
    </row>
    <row r="350" spans="2:10" ht="14.5" x14ac:dyDescent="0.25">
      <c r="B350" s="17"/>
      <c r="F350" s="18"/>
      <c r="J350" s="18"/>
    </row>
    <row r="351" spans="2:10" ht="14.5" x14ac:dyDescent="0.25">
      <c r="B351" s="17"/>
      <c r="F351" s="18"/>
      <c r="J351" s="18"/>
    </row>
    <row r="352" spans="2:10" ht="14.5" x14ac:dyDescent="0.25">
      <c r="B352" s="17"/>
      <c r="F352" s="18"/>
      <c r="J352" s="18"/>
    </row>
    <row r="353" spans="2:10" ht="14.5" x14ac:dyDescent="0.25">
      <c r="B353" s="17"/>
      <c r="F353" s="18"/>
      <c r="J353" s="18"/>
    </row>
    <row r="354" spans="2:10" ht="14.5" x14ac:dyDescent="0.25">
      <c r="B354" s="17"/>
      <c r="F354" s="18"/>
      <c r="J354" s="18"/>
    </row>
    <row r="355" spans="2:10" ht="14.5" x14ac:dyDescent="0.25">
      <c r="B355" s="17"/>
      <c r="F355" s="18"/>
      <c r="J355" s="18"/>
    </row>
    <row r="356" spans="2:10" ht="14.5" x14ac:dyDescent="0.25">
      <c r="B356" s="17"/>
      <c r="F356" s="18"/>
      <c r="J356" s="18"/>
    </row>
    <row r="357" spans="2:10" ht="14.5" x14ac:dyDescent="0.25">
      <c r="B357" s="17"/>
      <c r="F357" s="18"/>
      <c r="J357" s="18"/>
    </row>
    <row r="358" spans="2:10" ht="14.5" x14ac:dyDescent="0.25">
      <c r="B358" s="17"/>
      <c r="F358" s="18"/>
      <c r="J358" s="18"/>
    </row>
    <row r="359" spans="2:10" ht="14.5" x14ac:dyDescent="0.25">
      <c r="B359" s="17"/>
      <c r="F359" s="18"/>
      <c r="J359" s="18"/>
    </row>
    <row r="360" spans="2:10" ht="14.5" x14ac:dyDescent="0.25">
      <c r="B360" s="17"/>
      <c r="F360" s="18"/>
      <c r="J360" s="18"/>
    </row>
    <row r="361" spans="2:10" ht="14.5" x14ac:dyDescent="0.25">
      <c r="B361" s="17"/>
      <c r="F361" s="18"/>
      <c r="J361" s="18"/>
    </row>
    <row r="362" spans="2:10" ht="14.5" x14ac:dyDescent="0.25">
      <c r="B362" s="17"/>
      <c r="F362" s="18"/>
      <c r="J362" s="18"/>
    </row>
    <row r="363" spans="2:10" ht="14.5" x14ac:dyDescent="0.25">
      <c r="B363" s="17"/>
      <c r="F363" s="18"/>
      <c r="J363" s="18"/>
    </row>
    <row r="364" spans="2:10" ht="14.5" x14ac:dyDescent="0.25">
      <c r="B364" s="17"/>
      <c r="F364" s="18"/>
      <c r="J364" s="18"/>
    </row>
    <row r="365" spans="2:10" ht="14.5" x14ac:dyDescent="0.25">
      <c r="B365" s="17"/>
      <c r="F365" s="18"/>
      <c r="J365" s="18"/>
    </row>
    <row r="366" spans="2:10" ht="14.5" x14ac:dyDescent="0.25">
      <c r="B366" s="17"/>
      <c r="F366" s="18"/>
      <c r="J366" s="18"/>
    </row>
    <row r="367" spans="2:10" ht="14.5" x14ac:dyDescent="0.25">
      <c r="B367" s="17"/>
      <c r="F367" s="18"/>
      <c r="J367" s="18"/>
    </row>
    <row r="368" spans="2:10" ht="14.5" x14ac:dyDescent="0.25">
      <c r="B368" s="17"/>
      <c r="F368" s="18"/>
      <c r="J368" s="18"/>
    </row>
    <row r="369" spans="2:10" ht="14.5" x14ac:dyDescent="0.25">
      <c r="B369" s="17"/>
      <c r="F369" s="18"/>
      <c r="J369" s="18"/>
    </row>
    <row r="370" spans="2:10" ht="14.5" x14ac:dyDescent="0.25">
      <c r="B370" s="17"/>
      <c r="F370" s="18"/>
      <c r="J370" s="18"/>
    </row>
    <row r="371" spans="2:10" ht="14.5" x14ac:dyDescent="0.25">
      <c r="B371" s="17"/>
      <c r="F371" s="18"/>
      <c r="J371" s="18"/>
    </row>
    <row r="372" spans="2:10" ht="14.5" x14ac:dyDescent="0.25">
      <c r="B372" s="17"/>
      <c r="F372" s="18"/>
      <c r="J372" s="18"/>
    </row>
    <row r="373" spans="2:10" ht="14.5" x14ac:dyDescent="0.25">
      <c r="B373" s="17"/>
      <c r="F373" s="18"/>
      <c r="J373" s="18"/>
    </row>
    <row r="374" spans="2:10" ht="14.5" x14ac:dyDescent="0.25">
      <c r="B374" s="17"/>
      <c r="F374" s="18"/>
      <c r="J374" s="18"/>
    </row>
    <row r="375" spans="2:10" ht="14.5" x14ac:dyDescent="0.25">
      <c r="B375" s="17"/>
      <c r="F375" s="18"/>
      <c r="J375" s="18"/>
    </row>
    <row r="376" spans="2:10" ht="14.5" x14ac:dyDescent="0.25">
      <c r="B376" s="17"/>
      <c r="F376" s="18"/>
      <c r="J376" s="18"/>
    </row>
    <row r="377" spans="2:10" ht="14.5" x14ac:dyDescent="0.25">
      <c r="B377" s="17"/>
      <c r="F377" s="18"/>
      <c r="J377" s="18"/>
    </row>
    <row r="378" spans="2:10" ht="14.5" x14ac:dyDescent="0.25">
      <c r="B378" s="17"/>
      <c r="F378" s="18"/>
      <c r="J378" s="18"/>
    </row>
    <row r="379" spans="2:10" ht="14.5" x14ac:dyDescent="0.25">
      <c r="B379" s="17"/>
      <c r="F379" s="18"/>
      <c r="J379" s="18"/>
    </row>
    <row r="380" spans="2:10" ht="14.5" x14ac:dyDescent="0.25">
      <c r="B380" s="17"/>
      <c r="F380" s="18"/>
      <c r="J380" s="18"/>
    </row>
    <row r="381" spans="2:10" ht="14.5" x14ac:dyDescent="0.25">
      <c r="B381" s="17"/>
      <c r="F381" s="18"/>
      <c r="J381" s="18"/>
    </row>
    <row r="382" spans="2:10" ht="14.5" x14ac:dyDescent="0.25">
      <c r="B382" s="17"/>
      <c r="F382" s="18"/>
      <c r="J382" s="18"/>
    </row>
    <row r="383" spans="2:10" ht="14.5" x14ac:dyDescent="0.25">
      <c r="B383" s="17"/>
      <c r="F383" s="18"/>
      <c r="J383" s="18"/>
    </row>
    <row r="384" spans="2:10" ht="14.5" x14ac:dyDescent="0.25">
      <c r="B384" s="17"/>
      <c r="F384" s="18"/>
      <c r="J384" s="18"/>
    </row>
    <row r="385" spans="2:10" ht="14.5" x14ac:dyDescent="0.25">
      <c r="B385" s="17"/>
      <c r="F385" s="18"/>
      <c r="J385" s="18"/>
    </row>
    <row r="386" spans="2:10" ht="14.5" x14ac:dyDescent="0.25">
      <c r="B386" s="17"/>
      <c r="F386" s="18"/>
      <c r="J386" s="18"/>
    </row>
    <row r="387" spans="2:10" ht="14.5" x14ac:dyDescent="0.25">
      <c r="B387" s="17"/>
      <c r="F387" s="18"/>
      <c r="J387" s="18"/>
    </row>
    <row r="388" spans="2:10" ht="14.5" x14ac:dyDescent="0.25">
      <c r="B388" s="17"/>
      <c r="F388" s="18"/>
      <c r="J388" s="18"/>
    </row>
    <row r="389" spans="2:10" ht="14.5" x14ac:dyDescent="0.25">
      <c r="B389" s="17"/>
      <c r="F389" s="18"/>
      <c r="J389" s="18"/>
    </row>
    <row r="390" spans="2:10" ht="14.5" x14ac:dyDescent="0.25">
      <c r="B390" s="17"/>
      <c r="F390" s="18"/>
      <c r="J390" s="18"/>
    </row>
    <row r="391" spans="2:10" ht="14.5" x14ac:dyDescent="0.25">
      <c r="B391" s="17"/>
      <c r="F391" s="18"/>
      <c r="J391" s="18"/>
    </row>
    <row r="392" spans="2:10" ht="14.5" x14ac:dyDescent="0.25">
      <c r="B392" s="17"/>
      <c r="F392" s="18"/>
      <c r="J392" s="18"/>
    </row>
    <row r="393" spans="2:10" ht="14.5" x14ac:dyDescent="0.25">
      <c r="B393" s="17"/>
      <c r="F393" s="18"/>
      <c r="J393" s="18"/>
    </row>
    <row r="394" spans="2:10" ht="14.5" x14ac:dyDescent="0.25">
      <c r="B394" s="17"/>
      <c r="F394" s="18"/>
      <c r="J394" s="18"/>
    </row>
    <row r="395" spans="2:10" ht="14.5" x14ac:dyDescent="0.25">
      <c r="B395" s="17"/>
      <c r="F395" s="18"/>
      <c r="J395" s="18"/>
    </row>
    <row r="396" spans="2:10" ht="14.5" x14ac:dyDescent="0.25">
      <c r="B396" s="17"/>
      <c r="F396" s="18"/>
      <c r="J396" s="18"/>
    </row>
    <row r="397" spans="2:10" ht="14.5" x14ac:dyDescent="0.25">
      <c r="B397" s="17"/>
      <c r="F397" s="18"/>
      <c r="J397" s="18"/>
    </row>
    <row r="398" spans="2:10" ht="14.5" x14ac:dyDescent="0.25">
      <c r="B398" s="17"/>
      <c r="F398" s="18"/>
      <c r="J398" s="18"/>
    </row>
    <row r="399" spans="2:10" ht="14.5" x14ac:dyDescent="0.25">
      <c r="B399" s="17"/>
      <c r="F399" s="18"/>
      <c r="J399" s="18"/>
    </row>
    <row r="400" spans="2:10" ht="14.5" x14ac:dyDescent="0.25">
      <c r="B400" s="17"/>
      <c r="F400" s="18"/>
      <c r="J400" s="18"/>
    </row>
    <row r="401" spans="2:10" ht="14.5" x14ac:dyDescent="0.25">
      <c r="B401" s="17"/>
      <c r="F401" s="18"/>
      <c r="J401" s="18"/>
    </row>
    <row r="402" spans="2:10" ht="14.5" x14ac:dyDescent="0.25">
      <c r="B402" s="17"/>
      <c r="F402" s="18"/>
      <c r="J402" s="18"/>
    </row>
    <row r="403" spans="2:10" ht="14.5" x14ac:dyDescent="0.25">
      <c r="B403" s="17"/>
      <c r="F403" s="18"/>
      <c r="J403" s="18"/>
    </row>
    <row r="404" spans="2:10" ht="14.5" x14ac:dyDescent="0.25">
      <c r="B404" s="17"/>
      <c r="F404" s="18"/>
      <c r="J404" s="18"/>
    </row>
    <row r="405" spans="2:10" ht="14.5" x14ac:dyDescent="0.25">
      <c r="B405" s="17"/>
      <c r="F405" s="18"/>
      <c r="J405" s="18"/>
    </row>
    <row r="406" spans="2:10" ht="14.5" x14ac:dyDescent="0.25">
      <c r="B406" s="17"/>
      <c r="F406" s="18"/>
      <c r="J406" s="18"/>
    </row>
    <row r="407" spans="2:10" ht="14.5" x14ac:dyDescent="0.25">
      <c r="B407" s="17"/>
      <c r="F407" s="18"/>
      <c r="J407" s="18"/>
    </row>
    <row r="408" spans="2:10" ht="14.5" x14ac:dyDescent="0.25">
      <c r="B408" s="17"/>
      <c r="F408" s="18"/>
      <c r="J408" s="18"/>
    </row>
    <row r="409" spans="2:10" ht="14.5" x14ac:dyDescent="0.25">
      <c r="B409" s="17"/>
      <c r="F409" s="18"/>
      <c r="J409" s="18"/>
    </row>
    <row r="410" spans="2:10" ht="14.5" x14ac:dyDescent="0.25">
      <c r="B410" s="17"/>
      <c r="F410" s="18"/>
      <c r="J410" s="18"/>
    </row>
    <row r="411" spans="2:10" ht="14.5" x14ac:dyDescent="0.25">
      <c r="B411" s="17"/>
      <c r="F411" s="18"/>
      <c r="J411" s="18"/>
    </row>
    <row r="412" spans="2:10" ht="14.5" x14ac:dyDescent="0.25">
      <c r="B412" s="17"/>
      <c r="F412" s="18"/>
      <c r="J412" s="18"/>
    </row>
    <row r="413" spans="2:10" ht="14.5" x14ac:dyDescent="0.25">
      <c r="B413" s="17"/>
      <c r="F413" s="18"/>
      <c r="J413" s="18"/>
    </row>
    <row r="414" spans="2:10" ht="14.5" x14ac:dyDescent="0.25">
      <c r="B414" s="17"/>
      <c r="F414" s="18"/>
      <c r="J414" s="18"/>
    </row>
    <row r="415" spans="2:10" ht="14.5" x14ac:dyDescent="0.25">
      <c r="B415" s="17"/>
      <c r="F415" s="18"/>
      <c r="J415" s="18"/>
    </row>
    <row r="416" spans="2:10" ht="14.5" x14ac:dyDescent="0.25">
      <c r="B416" s="17"/>
      <c r="F416" s="18"/>
      <c r="J416" s="18"/>
    </row>
    <row r="417" spans="2:10" ht="14.5" x14ac:dyDescent="0.25">
      <c r="B417" s="17"/>
      <c r="F417" s="18"/>
      <c r="J417" s="18"/>
    </row>
    <row r="418" spans="2:10" ht="14.5" x14ac:dyDescent="0.25">
      <c r="B418" s="17"/>
      <c r="F418" s="18"/>
      <c r="J418" s="18"/>
    </row>
    <row r="419" spans="2:10" ht="14.5" x14ac:dyDescent="0.25">
      <c r="B419" s="17"/>
      <c r="F419" s="18"/>
      <c r="J419" s="18"/>
    </row>
    <row r="420" spans="2:10" ht="14.5" x14ac:dyDescent="0.25">
      <c r="B420" s="17"/>
      <c r="F420" s="18"/>
      <c r="J420" s="18"/>
    </row>
    <row r="421" spans="2:10" ht="14.5" x14ac:dyDescent="0.25">
      <c r="B421" s="17"/>
      <c r="F421" s="18"/>
      <c r="J421" s="18"/>
    </row>
    <row r="422" spans="2:10" ht="14.5" x14ac:dyDescent="0.25">
      <c r="B422" s="17"/>
      <c r="F422" s="18"/>
      <c r="J422" s="18"/>
    </row>
    <row r="423" spans="2:10" ht="14.5" x14ac:dyDescent="0.25">
      <c r="B423" s="17"/>
      <c r="F423" s="18"/>
      <c r="J423" s="18"/>
    </row>
    <row r="424" spans="2:10" ht="14.5" x14ac:dyDescent="0.25">
      <c r="B424" s="17"/>
      <c r="F424" s="18"/>
      <c r="J424" s="18"/>
    </row>
    <row r="425" spans="2:10" ht="14.5" x14ac:dyDescent="0.25">
      <c r="B425" s="17"/>
      <c r="F425" s="18"/>
      <c r="J425" s="18"/>
    </row>
    <row r="426" spans="2:10" ht="14.5" x14ac:dyDescent="0.25">
      <c r="B426" s="17"/>
      <c r="F426" s="18"/>
      <c r="J426" s="18"/>
    </row>
    <row r="427" spans="2:10" ht="14.5" x14ac:dyDescent="0.25">
      <c r="B427" s="17"/>
      <c r="F427" s="18"/>
      <c r="J427" s="18"/>
    </row>
    <row r="428" spans="2:10" ht="14.5" x14ac:dyDescent="0.25">
      <c r="B428" s="17"/>
      <c r="F428" s="18"/>
      <c r="J428" s="18"/>
    </row>
    <row r="429" spans="2:10" ht="14.5" x14ac:dyDescent="0.25">
      <c r="B429" s="17"/>
      <c r="F429" s="18"/>
      <c r="J429" s="18"/>
    </row>
    <row r="430" spans="2:10" ht="14.5" x14ac:dyDescent="0.25">
      <c r="B430" s="17"/>
      <c r="F430" s="18"/>
      <c r="J430" s="18"/>
    </row>
    <row r="431" spans="2:10" ht="14.5" x14ac:dyDescent="0.25">
      <c r="B431" s="17"/>
      <c r="F431" s="18"/>
      <c r="J431" s="18"/>
    </row>
    <row r="432" spans="2:10" ht="14.5" x14ac:dyDescent="0.25">
      <c r="B432" s="17"/>
      <c r="F432" s="18"/>
      <c r="J432" s="18"/>
    </row>
    <row r="433" spans="2:10" ht="14.5" x14ac:dyDescent="0.25">
      <c r="B433" s="17"/>
      <c r="F433" s="18"/>
      <c r="J433" s="18"/>
    </row>
    <row r="434" spans="2:10" ht="14.5" x14ac:dyDescent="0.25">
      <c r="B434" s="17"/>
      <c r="F434" s="18"/>
      <c r="J434" s="18"/>
    </row>
    <row r="435" spans="2:10" ht="14.5" x14ac:dyDescent="0.25">
      <c r="B435" s="17"/>
      <c r="F435" s="18"/>
      <c r="J435" s="18"/>
    </row>
    <row r="436" spans="2:10" ht="14.5" x14ac:dyDescent="0.25">
      <c r="B436" s="17"/>
      <c r="F436" s="18"/>
      <c r="J436" s="18"/>
    </row>
    <row r="437" spans="2:10" ht="14.5" x14ac:dyDescent="0.25">
      <c r="B437" s="17"/>
      <c r="F437" s="18"/>
      <c r="J437" s="18"/>
    </row>
    <row r="438" spans="2:10" ht="14.5" x14ac:dyDescent="0.25">
      <c r="B438" s="17"/>
      <c r="F438" s="18"/>
      <c r="J438" s="18"/>
    </row>
    <row r="439" spans="2:10" ht="14.5" x14ac:dyDescent="0.25">
      <c r="B439" s="17"/>
      <c r="F439" s="18"/>
      <c r="J439" s="18"/>
    </row>
    <row r="440" spans="2:10" ht="14.5" x14ac:dyDescent="0.25">
      <c r="B440" s="17"/>
      <c r="F440" s="18"/>
      <c r="J440" s="18"/>
    </row>
    <row r="441" spans="2:10" ht="14.5" x14ac:dyDescent="0.25">
      <c r="B441" s="17"/>
      <c r="F441" s="18"/>
      <c r="J441" s="18"/>
    </row>
    <row r="442" spans="2:10" ht="14.5" x14ac:dyDescent="0.25">
      <c r="B442" s="17"/>
      <c r="F442" s="18"/>
      <c r="J442" s="18"/>
    </row>
    <row r="443" spans="2:10" ht="14.5" x14ac:dyDescent="0.25">
      <c r="B443" s="17"/>
      <c r="F443" s="18"/>
      <c r="J443" s="18"/>
    </row>
    <row r="444" spans="2:10" ht="14.5" x14ac:dyDescent="0.25">
      <c r="B444" s="17"/>
      <c r="F444" s="18"/>
      <c r="J444" s="18"/>
    </row>
    <row r="445" spans="2:10" ht="14.5" x14ac:dyDescent="0.25">
      <c r="B445" s="17"/>
      <c r="F445" s="18"/>
      <c r="J445" s="18"/>
    </row>
    <row r="446" spans="2:10" ht="14.5" x14ac:dyDescent="0.25">
      <c r="B446" s="17"/>
      <c r="F446" s="18"/>
      <c r="J446" s="18"/>
    </row>
    <row r="447" spans="2:10" ht="14.5" x14ac:dyDescent="0.25">
      <c r="B447" s="17"/>
      <c r="F447" s="18"/>
      <c r="J447" s="18"/>
    </row>
    <row r="448" spans="2:10" ht="14.5" x14ac:dyDescent="0.25">
      <c r="B448" s="17"/>
      <c r="F448" s="18"/>
      <c r="J448" s="18"/>
    </row>
    <row r="449" spans="2:10" ht="14.5" x14ac:dyDescent="0.25">
      <c r="B449" s="17"/>
      <c r="F449" s="18"/>
      <c r="J449" s="18"/>
    </row>
    <row r="450" spans="2:10" ht="14.5" x14ac:dyDescent="0.25">
      <c r="B450" s="17"/>
      <c r="F450" s="18"/>
      <c r="J450" s="18"/>
    </row>
    <row r="451" spans="2:10" ht="14.5" x14ac:dyDescent="0.25">
      <c r="B451" s="17"/>
      <c r="F451" s="18"/>
      <c r="J451" s="18"/>
    </row>
    <row r="452" spans="2:10" ht="14.5" x14ac:dyDescent="0.25">
      <c r="B452" s="17"/>
      <c r="F452" s="18"/>
      <c r="J452" s="18"/>
    </row>
    <row r="453" spans="2:10" ht="14.5" x14ac:dyDescent="0.25">
      <c r="B453" s="17"/>
      <c r="F453" s="18"/>
      <c r="J453" s="18"/>
    </row>
    <row r="454" spans="2:10" ht="14.5" x14ac:dyDescent="0.25">
      <c r="B454" s="17"/>
      <c r="F454" s="18"/>
      <c r="J454" s="18"/>
    </row>
    <row r="455" spans="2:10" ht="14.5" x14ac:dyDescent="0.25">
      <c r="B455" s="17"/>
      <c r="F455" s="18"/>
      <c r="J455" s="18"/>
    </row>
    <row r="456" spans="2:10" ht="14.5" x14ac:dyDescent="0.25">
      <c r="B456" s="17"/>
      <c r="F456" s="18"/>
      <c r="J456" s="18"/>
    </row>
    <row r="457" spans="2:10" ht="14.5" x14ac:dyDescent="0.25">
      <c r="B457" s="17"/>
      <c r="F457" s="18"/>
      <c r="J457" s="18"/>
    </row>
    <row r="458" spans="2:10" ht="14.5" x14ac:dyDescent="0.25">
      <c r="B458" s="17"/>
      <c r="F458" s="18"/>
      <c r="J458" s="18"/>
    </row>
    <row r="459" spans="2:10" ht="14.5" x14ac:dyDescent="0.25">
      <c r="B459" s="17"/>
      <c r="F459" s="18"/>
      <c r="J459" s="18"/>
    </row>
    <row r="460" spans="2:10" ht="14.5" x14ac:dyDescent="0.25">
      <c r="B460" s="17"/>
      <c r="F460" s="18"/>
      <c r="J460" s="18"/>
    </row>
    <row r="461" spans="2:10" ht="14.5" x14ac:dyDescent="0.25">
      <c r="B461" s="17"/>
      <c r="F461" s="18"/>
      <c r="J461" s="18"/>
    </row>
    <row r="462" spans="2:10" ht="14.5" x14ac:dyDescent="0.25">
      <c r="B462" s="17"/>
      <c r="F462" s="18"/>
      <c r="J462" s="18"/>
    </row>
    <row r="463" spans="2:10" ht="14.5" x14ac:dyDescent="0.25">
      <c r="B463" s="17"/>
      <c r="F463" s="18"/>
      <c r="J463" s="18"/>
    </row>
    <row r="464" spans="2:10" ht="14.5" x14ac:dyDescent="0.25">
      <c r="B464" s="17"/>
      <c r="F464" s="18"/>
      <c r="J464" s="18"/>
    </row>
    <row r="465" spans="2:10" ht="14.5" x14ac:dyDescent="0.25">
      <c r="B465" s="17"/>
      <c r="F465" s="18"/>
      <c r="J465" s="18"/>
    </row>
    <row r="466" spans="2:10" ht="14.5" x14ac:dyDescent="0.25">
      <c r="B466" s="17"/>
      <c r="F466" s="18"/>
      <c r="J466" s="18"/>
    </row>
    <row r="467" spans="2:10" ht="14.5" x14ac:dyDescent="0.25">
      <c r="B467" s="17"/>
      <c r="F467" s="18"/>
      <c r="J467" s="18"/>
    </row>
    <row r="468" spans="2:10" ht="14.5" x14ac:dyDescent="0.25">
      <c r="B468" s="17"/>
      <c r="F468" s="18"/>
      <c r="J468" s="18"/>
    </row>
    <row r="469" spans="2:10" ht="14.5" x14ac:dyDescent="0.25">
      <c r="B469" s="17"/>
      <c r="F469" s="18"/>
      <c r="J469" s="18"/>
    </row>
    <row r="470" spans="2:10" ht="14.5" x14ac:dyDescent="0.25">
      <c r="B470" s="17"/>
      <c r="F470" s="18"/>
      <c r="J470" s="18"/>
    </row>
    <row r="471" spans="2:10" ht="14.5" x14ac:dyDescent="0.25">
      <c r="B471" s="17"/>
      <c r="F471" s="18"/>
      <c r="J471" s="18"/>
    </row>
    <row r="472" spans="2:10" ht="14.5" x14ac:dyDescent="0.25">
      <c r="B472" s="17"/>
      <c r="F472" s="18"/>
      <c r="J472" s="18"/>
    </row>
    <row r="473" spans="2:10" ht="14.5" x14ac:dyDescent="0.25">
      <c r="B473" s="17"/>
      <c r="F473" s="18"/>
      <c r="J473" s="18"/>
    </row>
    <row r="474" spans="2:10" ht="14.5" x14ac:dyDescent="0.25">
      <c r="B474" s="17"/>
      <c r="F474" s="18"/>
      <c r="J474" s="18"/>
    </row>
    <row r="475" spans="2:10" ht="14.5" x14ac:dyDescent="0.25">
      <c r="B475" s="17"/>
      <c r="F475" s="18"/>
      <c r="J475" s="18"/>
    </row>
    <row r="476" spans="2:10" ht="14.5" x14ac:dyDescent="0.25">
      <c r="B476" s="17"/>
      <c r="F476" s="18"/>
      <c r="J476" s="18"/>
    </row>
    <row r="477" spans="2:10" ht="14.5" x14ac:dyDescent="0.25">
      <c r="B477" s="17"/>
      <c r="F477" s="18"/>
      <c r="J477" s="18"/>
    </row>
    <row r="478" spans="2:10" ht="14.5" x14ac:dyDescent="0.25">
      <c r="B478" s="17"/>
      <c r="F478" s="18"/>
      <c r="J478" s="18"/>
    </row>
    <row r="479" spans="2:10" ht="14.5" x14ac:dyDescent="0.25">
      <c r="B479" s="17"/>
      <c r="F479" s="18"/>
      <c r="J479" s="18"/>
    </row>
    <row r="480" spans="2:10" ht="14.5" x14ac:dyDescent="0.25">
      <c r="B480" s="17"/>
      <c r="F480" s="18"/>
      <c r="J480" s="18"/>
    </row>
    <row r="481" spans="2:10" ht="14.5" x14ac:dyDescent="0.25">
      <c r="B481" s="17"/>
      <c r="F481" s="18"/>
      <c r="J481" s="18"/>
    </row>
    <row r="482" spans="2:10" ht="14.5" x14ac:dyDescent="0.25">
      <c r="B482" s="17"/>
      <c r="F482" s="18"/>
      <c r="J482" s="18"/>
    </row>
    <row r="483" spans="2:10" ht="14.5" x14ac:dyDescent="0.25">
      <c r="B483" s="17"/>
      <c r="F483" s="18"/>
      <c r="J483" s="18"/>
    </row>
    <row r="484" spans="2:10" ht="14.5" x14ac:dyDescent="0.25">
      <c r="B484" s="17"/>
      <c r="F484" s="18"/>
      <c r="J484" s="18"/>
    </row>
    <row r="485" spans="2:10" ht="14.5" x14ac:dyDescent="0.25">
      <c r="B485" s="17"/>
      <c r="F485" s="18"/>
      <c r="J485" s="18"/>
    </row>
    <row r="486" spans="2:10" ht="14.5" x14ac:dyDescent="0.25">
      <c r="B486" s="17"/>
      <c r="F486" s="18"/>
      <c r="J486" s="18"/>
    </row>
    <row r="487" spans="2:10" ht="14.5" x14ac:dyDescent="0.25">
      <c r="B487" s="17"/>
      <c r="F487" s="18"/>
      <c r="J487" s="18"/>
    </row>
    <row r="488" spans="2:10" ht="14.5" x14ac:dyDescent="0.25">
      <c r="B488" s="17"/>
      <c r="F488" s="18"/>
      <c r="J488" s="18"/>
    </row>
    <row r="489" spans="2:10" ht="14.5" x14ac:dyDescent="0.25">
      <c r="B489" s="17"/>
      <c r="F489" s="18"/>
      <c r="J489" s="18"/>
    </row>
    <row r="490" spans="2:10" ht="14.5" x14ac:dyDescent="0.25">
      <c r="B490" s="17"/>
      <c r="F490" s="18"/>
      <c r="J490" s="18"/>
    </row>
    <row r="491" spans="2:10" ht="14.5" x14ac:dyDescent="0.25">
      <c r="B491" s="17"/>
      <c r="F491" s="18"/>
      <c r="J491" s="18"/>
    </row>
    <row r="492" spans="2:10" ht="14.5" x14ac:dyDescent="0.25">
      <c r="B492" s="17"/>
      <c r="F492" s="18"/>
      <c r="J492" s="18"/>
    </row>
    <row r="493" spans="2:10" ht="14.5" x14ac:dyDescent="0.25">
      <c r="B493" s="17"/>
      <c r="F493" s="18"/>
      <c r="J493" s="18"/>
    </row>
    <row r="494" spans="2:10" ht="14.5" x14ac:dyDescent="0.25">
      <c r="B494" s="17"/>
      <c r="F494" s="18"/>
      <c r="J494" s="18"/>
    </row>
    <row r="495" spans="2:10" ht="14.5" x14ac:dyDescent="0.25">
      <c r="B495" s="17"/>
      <c r="F495" s="18"/>
      <c r="J495" s="18"/>
    </row>
    <row r="496" spans="2:10" ht="14.5" x14ac:dyDescent="0.25">
      <c r="B496" s="17"/>
      <c r="F496" s="18"/>
      <c r="J496" s="18"/>
    </row>
    <row r="497" spans="2:10" ht="14.5" x14ac:dyDescent="0.25">
      <c r="B497" s="17"/>
      <c r="F497" s="18"/>
      <c r="J497" s="18"/>
    </row>
    <row r="498" spans="2:10" ht="14.5" x14ac:dyDescent="0.25">
      <c r="B498" s="17"/>
      <c r="F498" s="18"/>
      <c r="J498" s="18"/>
    </row>
    <row r="499" spans="2:10" ht="14.5" x14ac:dyDescent="0.25">
      <c r="B499" s="17"/>
      <c r="F499" s="18"/>
      <c r="J499" s="18"/>
    </row>
    <row r="500" spans="2:10" ht="14.5" x14ac:dyDescent="0.25">
      <c r="B500" s="17"/>
      <c r="F500" s="18"/>
      <c r="J500" s="18"/>
    </row>
    <row r="501" spans="2:10" ht="14.5" x14ac:dyDescent="0.25">
      <c r="B501" s="17"/>
      <c r="F501" s="18"/>
      <c r="J501" s="18"/>
    </row>
    <row r="502" spans="2:10" ht="14.5" x14ac:dyDescent="0.25">
      <c r="B502" s="17"/>
      <c r="F502" s="18"/>
      <c r="J502" s="18"/>
    </row>
    <row r="503" spans="2:10" ht="14.5" x14ac:dyDescent="0.25">
      <c r="B503" s="17"/>
      <c r="F503" s="18"/>
      <c r="J503" s="18"/>
    </row>
    <row r="504" spans="2:10" ht="14.5" x14ac:dyDescent="0.25">
      <c r="B504" s="17"/>
      <c r="F504" s="18"/>
      <c r="J504" s="18"/>
    </row>
    <row r="505" spans="2:10" ht="14.5" x14ac:dyDescent="0.25">
      <c r="B505" s="17"/>
      <c r="F505" s="18"/>
      <c r="J505" s="18"/>
    </row>
    <row r="506" spans="2:10" ht="14.5" x14ac:dyDescent="0.25">
      <c r="B506" s="17"/>
      <c r="F506" s="18"/>
      <c r="J506" s="18"/>
    </row>
    <row r="507" spans="2:10" ht="14.5" x14ac:dyDescent="0.25">
      <c r="B507" s="17"/>
      <c r="F507" s="18"/>
      <c r="J507" s="18"/>
    </row>
    <row r="508" spans="2:10" ht="14.5" x14ac:dyDescent="0.25">
      <c r="B508" s="17"/>
      <c r="F508" s="18"/>
      <c r="J508" s="18"/>
    </row>
    <row r="509" spans="2:10" ht="14.5" x14ac:dyDescent="0.25">
      <c r="B509" s="17"/>
      <c r="F509" s="18"/>
      <c r="J509" s="18"/>
    </row>
    <row r="510" spans="2:10" ht="14.5" x14ac:dyDescent="0.25">
      <c r="B510" s="17"/>
      <c r="F510" s="18"/>
      <c r="J510" s="18"/>
    </row>
    <row r="511" spans="2:10" ht="14.5" x14ac:dyDescent="0.25">
      <c r="B511" s="17"/>
      <c r="F511" s="18"/>
      <c r="J511" s="18"/>
    </row>
    <row r="512" spans="2:10" ht="14.5" x14ac:dyDescent="0.25">
      <c r="B512" s="17"/>
      <c r="F512" s="18"/>
      <c r="J512" s="18"/>
    </row>
    <row r="513" spans="2:10" ht="14.5" x14ac:dyDescent="0.25">
      <c r="B513" s="17"/>
      <c r="F513" s="18"/>
      <c r="J513" s="18"/>
    </row>
    <row r="514" spans="2:10" ht="14.5" x14ac:dyDescent="0.25">
      <c r="B514" s="17"/>
      <c r="F514" s="18"/>
      <c r="J514" s="18"/>
    </row>
    <row r="515" spans="2:10" ht="14.5" x14ac:dyDescent="0.25">
      <c r="B515" s="17"/>
      <c r="F515" s="18"/>
      <c r="J515" s="18"/>
    </row>
    <row r="516" spans="2:10" ht="14.5" x14ac:dyDescent="0.25">
      <c r="B516" s="17"/>
      <c r="F516" s="18"/>
      <c r="J516" s="18"/>
    </row>
    <row r="517" spans="2:10" ht="14.5" x14ac:dyDescent="0.25">
      <c r="B517" s="17"/>
      <c r="F517" s="18"/>
      <c r="J517" s="18"/>
    </row>
    <row r="518" spans="2:10" ht="14.5" x14ac:dyDescent="0.25">
      <c r="B518" s="17"/>
      <c r="F518" s="18"/>
      <c r="J518" s="18"/>
    </row>
    <row r="519" spans="2:10" ht="14.5" x14ac:dyDescent="0.25">
      <c r="B519" s="17"/>
      <c r="F519" s="18"/>
      <c r="J519" s="18"/>
    </row>
    <row r="520" spans="2:10" ht="14.5" x14ac:dyDescent="0.25">
      <c r="B520" s="17"/>
      <c r="F520" s="18"/>
      <c r="J520" s="18"/>
    </row>
    <row r="521" spans="2:10" ht="14.5" x14ac:dyDescent="0.25">
      <c r="B521" s="17"/>
      <c r="F521" s="18"/>
      <c r="J521" s="18"/>
    </row>
    <row r="522" spans="2:10" ht="14.5" x14ac:dyDescent="0.25">
      <c r="B522" s="17"/>
      <c r="F522" s="18"/>
      <c r="J522" s="18"/>
    </row>
    <row r="523" spans="2:10" ht="14.5" x14ac:dyDescent="0.25">
      <c r="B523" s="17"/>
      <c r="F523" s="18"/>
      <c r="J523" s="18"/>
    </row>
    <row r="524" spans="2:10" ht="14.5" x14ac:dyDescent="0.25">
      <c r="B524" s="17"/>
      <c r="F524" s="18"/>
      <c r="J524" s="18"/>
    </row>
    <row r="525" spans="2:10" ht="14.5" x14ac:dyDescent="0.25">
      <c r="B525" s="17"/>
      <c r="F525" s="18"/>
      <c r="J525" s="18"/>
    </row>
    <row r="526" spans="2:10" ht="14.5" x14ac:dyDescent="0.25">
      <c r="B526" s="17"/>
      <c r="F526" s="18"/>
      <c r="J526" s="18"/>
    </row>
    <row r="527" spans="2:10" ht="14.5" x14ac:dyDescent="0.25">
      <c r="B527" s="17"/>
      <c r="F527" s="18"/>
      <c r="J527" s="18"/>
    </row>
    <row r="528" spans="2:10" ht="14.5" x14ac:dyDescent="0.25">
      <c r="B528" s="17"/>
      <c r="F528" s="18"/>
      <c r="J528" s="18"/>
    </row>
    <row r="529" spans="2:10" ht="14.5" x14ac:dyDescent="0.25">
      <c r="B529" s="17"/>
      <c r="F529" s="18"/>
      <c r="J529" s="18"/>
    </row>
    <row r="530" spans="2:10" ht="14.5" x14ac:dyDescent="0.25">
      <c r="B530" s="17"/>
      <c r="F530" s="18"/>
      <c r="J530" s="18"/>
    </row>
    <row r="531" spans="2:10" ht="14.5" x14ac:dyDescent="0.25">
      <c r="B531" s="17"/>
      <c r="F531" s="18"/>
      <c r="J531" s="18"/>
    </row>
    <row r="532" spans="2:10" ht="14.5" x14ac:dyDescent="0.25">
      <c r="B532" s="17"/>
      <c r="F532" s="18"/>
      <c r="J532" s="18"/>
    </row>
    <row r="533" spans="2:10" ht="14.5" x14ac:dyDescent="0.25">
      <c r="B533" s="17"/>
      <c r="F533" s="18"/>
      <c r="J533" s="18"/>
    </row>
    <row r="534" spans="2:10" ht="14.5" x14ac:dyDescent="0.25">
      <c r="B534" s="17"/>
      <c r="F534" s="18"/>
      <c r="J534" s="18"/>
    </row>
    <row r="535" spans="2:10" ht="14.5" x14ac:dyDescent="0.25">
      <c r="B535" s="17"/>
      <c r="F535" s="18"/>
      <c r="J535" s="18"/>
    </row>
    <row r="536" spans="2:10" ht="14.5" x14ac:dyDescent="0.25">
      <c r="B536" s="17"/>
      <c r="F536" s="18"/>
      <c r="J536" s="18"/>
    </row>
    <row r="537" spans="2:10" ht="14.5" x14ac:dyDescent="0.25">
      <c r="B537" s="17"/>
      <c r="F537" s="18"/>
      <c r="J537" s="18"/>
    </row>
    <row r="538" spans="2:10" ht="14.5" x14ac:dyDescent="0.25">
      <c r="B538" s="17"/>
      <c r="F538" s="18"/>
      <c r="J538" s="18"/>
    </row>
    <row r="539" spans="2:10" ht="14.5" x14ac:dyDescent="0.25">
      <c r="B539" s="17"/>
      <c r="F539" s="18"/>
      <c r="J539" s="18"/>
    </row>
    <row r="540" spans="2:10" ht="14.5" x14ac:dyDescent="0.25">
      <c r="B540" s="17"/>
      <c r="F540" s="18"/>
      <c r="J540" s="18"/>
    </row>
    <row r="541" spans="2:10" ht="14.5" x14ac:dyDescent="0.25">
      <c r="B541" s="17"/>
      <c r="F541" s="18"/>
      <c r="J541" s="18"/>
    </row>
    <row r="542" spans="2:10" ht="14.5" x14ac:dyDescent="0.25">
      <c r="B542" s="17"/>
      <c r="F542" s="18"/>
      <c r="J542" s="18"/>
    </row>
    <row r="543" spans="2:10" ht="14.5" x14ac:dyDescent="0.25">
      <c r="B543" s="17"/>
      <c r="F543" s="18"/>
      <c r="J543" s="18"/>
    </row>
    <row r="544" spans="2:10" ht="14.5" x14ac:dyDescent="0.25">
      <c r="B544" s="17"/>
      <c r="F544" s="18"/>
      <c r="J544" s="18"/>
    </row>
    <row r="545" spans="2:10" ht="14.5" x14ac:dyDescent="0.25">
      <c r="B545" s="17"/>
      <c r="F545" s="18"/>
      <c r="J545" s="18"/>
    </row>
    <row r="546" spans="2:10" ht="14.5" x14ac:dyDescent="0.25">
      <c r="B546" s="17"/>
      <c r="F546" s="18"/>
      <c r="J546" s="18"/>
    </row>
    <row r="547" spans="2:10" ht="14.5" x14ac:dyDescent="0.25">
      <c r="B547" s="17"/>
      <c r="F547" s="18"/>
      <c r="J547" s="18"/>
    </row>
    <row r="548" spans="2:10" ht="14.5" x14ac:dyDescent="0.25">
      <c r="B548" s="17"/>
      <c r="F548" s="18"/>
      <c r="J548" s="18"/>
    </row>
    <row r="549" spans="2:10" ht="14.5" x14ac:dyDescent="0.25">
      <c r="B549" s="17"/>
      <c r="F549" s="18"/>
      <c r="J549" s="18"/>
    </row>
    <row r="550" spans="2:10" ht="14.5" x14ac:dyDescent="0.25">
      <c r="B550" s="17"/>
      <c r="F550" s="18"/>
      <c r="J550" s="18"/>
    </row>
    <row r="551" spans="2:10" ht="14.5" x14ac:dyDescent="0.25">
      <c r="B551" s="17"/>
      <c r="F551" s="18"/>
      <c r="J551" s="18"/>
    </row>
    <row r="552" spans="2:10" ht="14.5" x14ac:dyDescent="0.25">
      <c r="B552" s="17"/>
      <c r="F552" s="18"/>
      <c r="J552" s="18"/>
    </row>
    <row r="553" spans="2:10" ht="14.5" x14ac:dyDescent="0.25">
      <c r="B553" s="17"/>
      <c r="F553" s="18"/>
      <c r="J553" s="18"/>
    </row>
    <row r="554" spans="2:10" ht="14.5" x14ac:dyDescent="0.25">
      <c r="B554" s="17"/>
      <c r="F554" s="18"/>
      <c r="J554" s="18"/>
    </row>
    <row r="555" spans="2:10" ht="14.5" x14ac:dyDescent="0.25">
      <c r="B555" s="17"/>
      <c r="F555" s="18"/>
      <c r="J555" s="18"/>
    </row>
    <row r="556" spans="2:10" ht="14.5" x14ac:dyDescent="0.25">
      <c r="B556" s="17"/>
      <c r="F556" s="18"/>
      <c r="J556" s="18"/>
    </row>
    <row r="557" spans="2:10" ht="14.5" x14ac:dyDescent="0.25">
      <c r="B557" s="17"/>
      <c r="F557" s="18"/>
      <c r="J557" s="18"/>
    </row>
    <row r="558" spans="2:10" ht="14.5" x14ac:dyDescent="0.25">
      <c r="B558" s="17"/>
      <c r="F558" s="18"/>
      <c r="J558" s="18"/>
    </row>
    <row r="559" spans="2:10" ht="14.5" x14ac:dyDescent="0.25">
      <c r="B559" s="17"/>
      <c r="F559" s="18"/>
      <c r="J559" s="18"/>
    </row>
    <row r="560" spans="2:10" ht="14.5" x14ac:dyDescent="0.25">
      <c r="B560" s="17"/>
      <c r="F560" s="18"/>
      <c r="J560" s="18"/>
    </row>
    <row r="561" spans="2:10" ht="14.5" x14ac:dyDescent="0.25">
      <c r="B561" s="17"/>
      <c r="F561" s="18"/>
      <c r="J561" s="18"/>
    </row>
    <row r="562" spans="2:10" ht="14.5" x14ac:dyDescent="0.25">
      <c r="B562" s="17"/>
      <c r="F562" s="18"/>
      <c r="J562" s="18"/>
    </row>
    <row r="563" spans="2:10" ht="14.5" x14ac:dyDescent="0.25">
      <c r="B563" s="17"/>
      <c r="F563" s="18"/>
      <c r="J563" s="18"/>
    </row>
    <row r="564" spans="2:10" ht="14.5" x14ac:dyDescent="0.25">
      <c r="B564" s="17"/>
      <c r="F564" s="18"/>
      <c r="J564" s="18"/>
    </row>
    <row r="565" spans="2:10" ht="14.5" x14ac:dyDescent="0.25">
      <c r="B565" s="17"/>
      <c r="F565" s="18"/>
      <c r="J565" s="18"/>
    </row>
    <row r="566" spans="2:10" ht="14.5" x14ac:dyDescent="0.25">
      <c r="B566" s="17"/>
      <c r="F566" s="18"/>
      <c r="J566" s="18"/>
    </row>
    <row r="567" spans="2:10" ht="14.5" x14ac:dyDescent="0.25">
      <c r="B567" s="17"/>
      <c r="F567" s="18"/>
      <c r="J567" s="18"/>
    </row>
    <row r="568" spans="2:10" ht="14.5" x14ac:dyDescent="0.25">
      <c r="B568" s="17"/>
      <c r="F568" s="18"/>
      <c r="J568" s="18"/>
    </row>
    <row r="569" spans="2:10" ht="14.5" x14ac:dyDescent="0.25">
      <c r="B569" s="17"/>
      <c r="F569" s="18"/>
      <c r="J569" s="18"/>
    </row>
    <row r="570" spans="2:10" ht="14.5" x14ac:dyDescent="0.25">
      <c r="B570" s="17"/>
      <c r="F570" s="18"/>
      <c r="J570" s="18"/>
    </row>
    <row r="571" spans="2:10" ht="14.5" x14ac:dyDescent="0.25">
      <c r="B571" s="17"/>
      <c r="F571" s="18"/>
      <c r="J571" s="18"/>
    </row>
    <row r="572" spans="2:10" ht="14.5" x14ac:dyDescent="0.25">
      <c r="B572" s="17"/>
      <c r="F572" s="18"/>
      <c r="J572" s="18"/>
    </row>
    <row r="573" spans="2:10" ht="14.5" x14ac:dyDescent="0.25">
      <c r="B573" s="17"/>
      <c r="F573" s="18"/>
      <c r="J573" s="18"/>
    </row>
    <row r="574" spans="2:10" ht="14.5" x14ac:dyDescent="0.25">
      <c r="B574" s="17"/>
      <c r="F574" s="18"/>
      <c r="J574" s="18"/>
    </row>
    <row r="575" spans="2:10" ht="14.5" x14ac:dyDescent="0.25">
      <c r="B575" s="17"/>
      <c r="F575" s="18"/>
      <c r="J575" s="18"/>
    </row>
    <row r="576" spans="2:10" ht="14.5" x14ac:dyDescent="0.25">
      <c r="B576" s="17"/>
      <c r="F576" s="18"/>
      <c r="J576" s="18"/>
    </row>
    <row r="577" spans="2:10" ht="14.5" x14ac:dyDescent="0.25">
      <c r="B577" s="17"/>
      <c r="F577" s="18"/>
      <c r="J577" s="18"/>
    </row>
    <row r="578" spans="2:10" ht="14.5" x14ac:dyDescent="0.25">
      <c r="B578" s="17"/>
      <c r="F578" s="18"/>
      <c r="J578" s="18"/>
    </row>
    <row r="579" spans="2:10" ht="14.5" x14ac:dyDescent="0.25">
      <c r="B579" s="17"/>
      <c r="F579" s="18"/>
      <c r="J579" s="18"/>
    </row>
    <row r="580" spans="2:10" ht="14.5" x14ac:dyDescent="0.25">
      <c r="B580" s="17"/>
      <c r="F580" s="18"/>
      <c r="J580" s="18"/>
    </row>
    <row r="581" spans="2:10" ht="14.5" x14ac:dyDescent="0.25">
      <c r="B581" s="17"/>
      <c r="F581" s="18"/>
      <c r="J581" s="18"/>
    </row>
    <row r="582" spans="2:10" ht="14.5" x14ac:dyDescent="0.25">
      <c r="B582" s="17"/>
      <c r="F582" s="18"/>
      <c r="J582" s="18"/>
    </row>
    <row r="583" spans="2:10" ht="14.5" x14ac:dyDescent="0.25">
      <c r="B583" s="17"/>
      <c r="F583" s="18"/>
      <c r="J583" s="18"/>
    </row>
    <row r="584" spans="2:10" ht="14.5" x14ac:dyDescent="0.25">
      <c r="B584" s="17"/>
      <c r="F584" s="18"/>
      <c r="J584" s="18"/>
    </row>
    <row r="585" spans="2:10" ht="14.5" x14ac:dyDescent="0.25">
      <c r="B585" s="17"/>
      <c r="F585" s="18"/>
      <c r="J585" s="18"/>
    </row>
    <row r="586" spans="2:10" ht="14.5" x14ac:dyDescent="0.25">
      <c r="B586" s="17"/>
      <c r="F586" s="18"/>
      <c r="J586" s="18"/>
    </row>
    <row r="587" spans="2:10" ht="14.5" x14ac:dyDescent="0.25">
      <c r="B587" s="17"/>
      <c r="F587" s="18"/>
      <c r="J587" s="18"/>
    </row>
    <row r="588" spans="2:10" ht="14.5" x14ac:dyDescent="0.25">
      <c r="B588" s="17"/>
      <c r="F588" s="18"/>
      <c r="J588" s="18"/>
    </row>
    <row r="589" spans="2:10" ht="14.5" x14ac:dyDescent="0.25">
      <c r="B589" s="17"/>
      <c r="F589" s="18"/>
      <c r="J589" s="18"/>
    </row>
    <row r="590" spans="2:10" ht="14.5" x14ac:dyDescent="0.25">
      <c r="B590" s="17"/>
      <c r="F590" s="18"/>
      <c r="J590" s="18"/>
    </row>
    <row r="591" spans="2:10" ht="14.5" x14ac:dyDescent="0.25">
      <c r="B591" s="17"/>
      <c r="F591" s="18"/>
      <c r="J591" s="18"/>
    </row>
    <row r="592" spans="2:10" ht="14.5" x14ac:dyDescent="0.25">
      <c r="B592" s="17"/>
      <c r="F592" s="18"/>
      <c r="J592" s="18"/>
    </row>
    <row r="593" spans="2:10" ht="14.5" x14ac:dyDescent="0.25">
      <c r="B593" s="17"/>
      <c r="F593" s="18"/>
      <c r="J593" s="18"/>
    </row>
    <row r="594" spans="2:10" ht="14.5" x14ac:dyDescent="0.25">
      <c r="B594" s="17"/>
      <c r="F594" s="18"/>
      <c r="J594" s="18"/>
    </row>
    <row r="595" spans="2:10" ht="14.5" x14ac:dyDescent="0.25">
      <c r="B595" s="17"/>
      <c r="F595" s="18"/>
      <c r="J595" s="18"/>
    </row>
    <row r="596" spans="2:10" ht="14.5" x14ac:dyDescent="0.25">
      <c r="B596" s="17"/>
      <c r="F596" s="18"/>
      <c r="J596" s="18"/>
    </row>
    <row r="597" spans="2:10" ht="14.5" x14ac:dyDescent="0.25">
      <c r="B597" s="17"/>
      <c r="F597" s="18"/>
      <c r="J597" s="18"/>
    </row>
    <row r="598" spans="2:10" ht="14.5" x14ac:dyDescent="0.25">
      <c r="B598" s="17"/>
      <c r="F598" s="18"/>
      <c r="J598" s="18"/>
    </row>
    <row r="599" spans="2:10" ht="14.5" x14ac:dyDescent="0.25">
      <c r="B599" s="17"/>
      <c r="F599" s="18"/>
      <c r="J599" s="18"/>
    </row>
    <row r="600" spans="2:10" ht="14.5" x14ac:dyDescent="0.25">
      <c r="B600" s="17"/>
      <c r="F600" s="18"/>
      <c r="J600" s="18"/>
    </row>
    <row r="601" spans="2:10" ht="14.5" x14ac:dyDescent="0.25">
      <c r="B601" s="17"/>
      <c r="F601" s="18"/>
      <c r="J601" s="18"/>
    </row>
    <row r="602" spans="2:10" ht="14.5" x14ac:dyDescent="0.25">
      <c r="B602" s="17"/>
      <c r="F602" s="18"/>
      <c r="J602" s="18"/>
    </row>
    <row r="603" spans="2:10" ht="14.5" x14ac:dyDescent="0.25">
      <c r="B603" s="17"/>
      <c r="F603" s="18"/>
      <c r="J603" s="18"/>
    </row>
    <row r="604" spans="2:10" ht="14.5" x14ac:dyDescent="0.25">
      <c r="B604" s="17"/>
      <c r="F604" s="18"/>
      <c r="J604" s="18"/>
    </row>
    <row r="605" spans="2:10" ht="14.5" x14ac:dyDescent="0.25">
      <c r="B605" s="17"/>
      <c r="F605" s="18"/>
      <c r="J605" s="18"/>
    </row>
    <row r="606" spans="2:10" ht="14.5" x14ac:dyDescent="0.25">
      <c r="B606" s="17"/>
      <c r="F606" s="18"/>
      <c r="J606" s="18"/>
    </row>
    <row r="607" spans="2:10" ht="14.5" x14ac:dyDescent="0.25">
      <c r="B607" s="17"/>
      <c r="F607" s="18"/>
      <c r="J607" s="18"/>
    </row>
    <row r="608" spans="2:10" ht="14.5" x14ac:dyDescent="0.25">
      <c r="B608" s="17"/>
      <c r="F608" s="18"/>
      <c r="J608" s="18"/>
    </row>
    <row r="609" spans="2:10" ht="14.5" x14ac:dyDescent="0.25">
      <c r="B609" s="17"/>
      <c r="F609" s="18"/>
      <c r="J609" s="18"/>
    </row>
    <row r="610" spans="2:10" ht="14.5" x14ac:dyDescent="0.25">
      <c r="B610" s="17"/>
      <c r="F610" s="18"/>
      <c r="J610" s="18"/>
    </row>
    <row r="611" spans="2:10" ht="14.5" x14ac:dyDescent="0.25">
      <c r="B611" s="17"/>
      <c r="F611" s="18"/>
      <c r="J611" s="18"/>
    </row>
    <row r="612" spans="2:10" ht="14.5" x14ac:dyDescent="0.25">
      <c r="B612" s="17"/>
      <c r="F612" s="18"/>
      <c r="J612" s="18"/>
    </row>
    <row r="613" spans="2:10" ht="14.5" x14ac:dyDescent="0.25">
      <c r="B613" s="17"/>
      <c r="F613" s="18"/>
      <c r="J613" s="18"/>
    </row>
    <row r="614" spans="2:10" ht="14.5" x14ac:dyDescent="0.25">
      <c r="B614" s="17"/>
      <c r="F614" s="18"/>
      <c r="J614" s="18"/>
    </row>
    <row r="615" spans="2:10" ht="14.5" x14ac:dyDescent="0.25">
      <c r="B615" s="17"/>
      <c r="F615" s="18"/>
      <c r="J615" s="18"/>
    </row>
    <row r="616" spans="2:10" ht="14.5" x14ac:dyDescent="0.25">
      <c r="B616" s="17"/>
      <c r="F616" s="18"/>
      <c r="J616" s="18"/>
    </row>
    <row r="617" spans="2:10" ht="14.5" x14ac:dyDescent="0.25">
      <c r="B617" s="17"/>
      <c r="F617" s="18"/>
      <c r="J617" s="18"/>
    </row>
    <row r="618" spans="2:10" ht="14.5" x14ac:dyDescent="0.25">
      <c r="B618" s="17"/>
      <c r="F618" s="18"/>
      <c r="J618" s="18"/>
    </row>
    <row r="619" spans="2:10" ht="14.5" x14ac:dyDescent="0.25">
      <c r="B619" s="17"/>
      <c r="F619" s="18"/>
      <c r="J619" s="18"/>
    </row>
    <row r="620" spans="2:10" ht="14.5" x14ac:dyDescent="0.25">
      <c r="B620" s="17"/>
      <c r="F620" s="18"/>
      <c r="J620" s="18"/>
    </row>
    <row r="621" spans="2:10" ht="14.5" x14ac:dyDescent="0.25">
      <c r="B621" s="17"/>
      <c r="F621" s="18"/>
      <c r="J621" s="18"/>
    </row>
    <row r="622" spans="2:10" ht="14.5" x14ac:dyDescent="0.25">
      <c r="B622" s="17"/>
      <c r="F622" s="18"/>
      <c r="J622" s="18"/>
    </row>
    <row r="623" spans="2:10" ht="14.5" x14ac:dyDescent="0.25">
      <c r="B623" s="17"/>
      <c r="F623" s="18"/>
      <c r="J623" s="18"/>
    </row>
    <row r="624" spans="2:10" ht="14.5" x14ac:dyDescent="0.25">
      <c r="B624" s="17"/>
      <c r="F624" s="18"/>
      <c r="J624" s="18"/>
    </row>
    <row r="625" spans="2:10" ht="14.5" x14ac:dyDescent="0.25">
      <c r="B625" s="17"/>
      <c r="F625" s="18"/>
      <c r="J625" s="18"/>
    </row>
    <row r="626" spans="2:10" ht="14.5" x14ac:dyDescent="0.25">
      <c r="B626" s="17"/>
      <c r="F626" s="18"/>
      <c r="J626" s="18"/>
    </row>
    <row r="627" spans="2:10" ht="14.5" x14ac:dyDescent="0.25">
      <c r="B627" s="17"/>
      <c r="F627" s="18"/>
      <c r="J627" s="18"/>
    </row>
    <row r="628" spans="2:10" ht="14.5" x14ac:dyDescent="0.25">
      <c r="B628" s="17"/>
      <c r="F628" s="18"/>
      <c r="J628" s="18"/>
    </row>
    <row r="629" spans="2:10" ht="14.5" x14ac:dyDescent="0.25">
      <c r="B629" s="17"/>
      <c r="F629" s="18"/>
      <c r="J629" s="18"/>
    </row>
    <row r="630" spans="2:10" ht="14.5" x14ac:dyDescent="0.25">
      <c r="B630" s="17"/>
      <c r="F630" s="18"/>
      <c r="J630" s="18"/>
    </row>
    <row r="631" spans="2:10" ht="14.5" x14ac:dyDescent="0.25">
      <c r="B631" s="17"/>
      <c r="F631" s="18"/>
      <c r="J631" s="18"/>
    </row>
    <row r="632" spans="2:10" ht="14.5" x14ac:dyDescent="0.25">
      <c r="B632" s="17"/>
      <c r="F632" s="18"/>
      <c r="J632" s="18"/>
    </row>
    <row r="633" spans="2:10" ht="14.5" x14ac:dyDescent="0.25">
      <c r="B633" s="17"/>
      <c r="F633" s="18"/>
      <c r="J633" s="18"/>
    </row>
    <row r="634" spans="2:10" ht="14.5" x14ac:dyDescent="0.25">
      <c r="B634" s="17"/>
      <c r="F634" s="18"/>
      <c r="J634" s="18"/>
    </row>
    <row r="635" spans="2:10" ht="14.5" x14ac:dyDescent="0.25">
      <c r="B635" s="17"/>
      <c r="F635" s="18"/>
      <c r="J635" s="18"/>
    </row>
    <row r="636" spans="2:10" ht="14.5" x14ac:dyDescent="0.25">
      <c r="B636" s="17"/>
      <c r="F636" s="18"/>
      <c r="J636" s="18"/>
    </row>
    <row r="637" spans="2:10" ht="14.5" x14ac:dyDescent="0.25">
      <c r="B637" s="17"/>
      <c r="F637" s="18"/>
      <c r="J637" s="18"/>
    </row>
    <row r="638" spans="2:10" ht="14.5" x14ac:dyDescent="0.25">
      <c r="B638" s="17"/>
      <c r="F638" s="18"/>
      <c r="J638" s="18"/>
    </row>
    <row r="639" spans="2:10" ht="14.5" x14ac:dyDescent="0.25">
      <c r="B639" s="17"/>
      <c r="F639" s="18"/>
      <c r="J639" s="18"/>
    </row>
    <row r="640" spans="2:10" ht="14.5" x14ac:dyDescent="0.25">
      <c r="B640" s="17"/>
      <c r="F640" s="18"/>
      <c r="J640" s="18"/>
    </row>
    <row r="641" spans="2:10" ht="14.5" x14ac:dyDescent="0.25">
      <c r="B641" s="17"/>
      <c r="F641" s="18"/>
      <c r="J641" s="18"/>
    </row>
    <row r="642" spans="2:10" ht="14.5" x14ac:dyDescent="0.25">
      <c r="B642" s="17"/>
      <c r="F642" s="18"/>
      <c r="J642" s="18"/>
    </row>
    <row r="643" spans="2:10" ht="14.5" x14ac:dyDescent="0.25">
      <c r="B643" s="17"/>
      <c r="F643" s="18"/>
      <c r="J643" s="18"/>
    </row>
    <row r="644" spans="2:10" ht="14.5" x14ac:dyDescent="0.25">
      <c r="B644" s="17"/>
      <c r="F644" s="18"/>
      <c r="J644" s="18"/>
    </row>
    <row r="645" spans="2:10" ht="14.5" x14ac:dyDescent="0.25">
      <c r="B645" s="17"/>
      <c r="F645" s="18"/>
      <c r="J645" s="18"/>
    </row>
    <row r="646" spans="2:10" ht="14.5" x14ac:dyDescent="0.25">
      <c r="B646" s="17"/>
      <c r="F646" s="18"/>
      <c r="J646" s="18"/>
    </row>
    <row r="647" spans="2:10" ht="14.5" x14ac:dyDescent="0.25">
      <c r="B647" s="17"/>
      <c r="F647" s="18"/>
      <c r="J647" s="18"/>
    </row>
    <row r="648" spans="2:10" ht="14.5" x14ac:dyDescent="0.25">
      <c r="B648" s="17"/>
      <c r="F648" s="18"/>
      <c r="J648" s="18"/>
    </row>
    <row r="649" spans="2:10" ht="14.5" x14ac:dyDescent="0.25">
      <c r="B649" s="17"/>
      <c r="F649" s="18"/>
      <c r="J649" s="18"/>
    </row>
    <row r="650" spans="2:10" ht="14.5" x14ac:dyDescent="0.25">
      <c r="B650" s="17"/>
      <c r="F650" s="18"/>
      <c r="J650" s="18"/>
    </row>
    <row r="651" spans="2:10" ht="14.5" x14ac:dyDescent="0.25">
      <c r="B651" s="17"/>
      <c r="F651" s="18"/>
      <c r="J651" s="18"/>
    </row>
    <row r="652" spans="2:10" ht="14.5" x14ac:dyDescent="0.25">
      <c r="B652" s="17"/>
      <c r="F652" s="18"/>
      <c r="J652" s="18"/>
    </row>
    <row r="653" spans="2:10" ht="14.5" x14ac:dyDescent="0.25">
      <c r="B653" s="17"/>
      <c r="F653" s="18"/>
      <c r="J653" s="18"/>
    </row>
    <row r="654" spans="2:10" ht="14.5" x14ac:dyDescent="0.25">
      <c r="B654" s="17"/>
      <c r="F654" s="18"/>
      <c r="J654" s="18"/>
    </row>
    <row r="655" spans="2:10" ht="14.5" x14ac:dyDescent="0.25">
      <c r="B655" s="17"/>
      <c r="F655" s="18"/>
      <c r="J655" s="18"/>
    </row>
    <row r="656" spans="2:10" ht="14.5" x14ac:dyDescent="0.25">
      <c r="B656" s="17"/>
      <c r="F656" s="18"/>
      <c r="J656" s="18"/>
    </row>
    <row r="657" spans="2:10" ht="14.5" x14ac:dyDescent="0.25">
      <c r="B657" s="17"/>
      <c r="F657" s="18"/>
      <c r="J657" s="18"/>
    </row>
    <row r="658" spans="2:10" ht="14.5" x14ac:dyDescent="0.25">
      <c r="B658" s="17"/>
      <c r="F658" s="18"/>
      <c r="J658" s="18"/>
    </row>
    <row r="659" spans="2:10" ht="14.5" x14ac:dyDescent="0.25">
      <c r="B659" s="17"/>
      <c r="F659" s="18"/>
      <c r="J659" s="18"/>
    </row>
    <row r="660" spans="2:10" ht="14.5" x14ac:dyDescent="0.25">
      <c r="B660" s="17"/>
      <c r="F660" s="18"/>
      <c r="J660" s="18"/>
    </row>
    <row r="661" spans="2:10" ht="14.5" x14ac:dyDescent="0.25">
      <c r="B661" s="17"/>
      <c r="F661" s="18"/>
      <c r="J661" s="18"/>
    </row>
    <row r="662" spans="2:10" ht="14.5" x14ac:dyDescent="0.25">
      <c r="B662" s="17"/>
      <c r="F662" s="18"/>
      <c r="J662" s="18"/>
    </row>
    <row r="663" spans="2:10" ht="14.5" x14ac:dyDescent="0.25">
      <c r="B663" s="17"/>
      <c r="F663" s="18"/>
      <c r="J663" s="18"/>
    </row>
    <row r="664" spans="2:10" ht="14.5" x14ac:dyDescent="0.25">
      <c r="B664" s="17"/>
      <c r="F664" s="18"/>
      <c r="J664" s="18"/>
    </row>
    <row r="665" spans="2:10" ht="14.5" x14ac:dyDescent="0.25">
      <c r="B665" s="17"/>
      <c r="F665" s="18"/>
      <c r="J665" s="18"/>
    </row>
    <row r="666" spans="2:10" ht="14.5" x14ac:dyDescent="0.25">
      <c r="B666" s="17"/>
      <c r="F666" s="18"/>
      <c r="J666" s="18"/>
    </row>
    <row r="667" spans="2:10" ht="14.5" x14ac:dyDescent="0.25">
      <c r="B667" s="17"/>
      <c r="F667" s="18"/>
      <c r="J667" s="18"/>
    </row>
    <row r="668" spans="2:10" ht="14.5" x14ac:dyDescent="0.25">
      <c r="B668" s="17"/>
      <c r="F668" s="18"/>
      <c r="J668" s="18"/>
    </row>
    <row r="669" spans="2:10" ht="14.5" x14ac:dyDescent="0.25">
      <c r="B669" s="17"/>
      <c r="F669" s="18"/>
      <c r="J669" s="18"/>
    </row>
    <row r="670" spans="2:10" ht="14.5" x14ac:dyDescent="0.25">
      <c r="B670" s="17"/>
      <c r="F670" s="18"/>
      <c r="J670" s="18"/>
    </row>
    <row r="671" spans="2:10" ht="14.5" x14ac:dyDescent="0.25">
      <c r="B671" s="17"/>
      <c r="F671" s="18"/>
      <c r="J671" s="18"/>
    </row>
    <row r="672" spans="2:10" ht="14.5" x14ac:dyDescent="0.25">
      <c r="B672" s="17"/>
      <c r="F672" s="18"/>
      <c r="J672" s="18"/>
    </row>
    <row r="673" spans="2:10" ht="14.5" x14ac:dyDescent="0.25">
      <c r="B673" s="17"/>
      <c r="F673" s="18"/>
      <c r="J673" s="18"/>
    </row>
    <row r="674" spans="2:10" ht="14.5" x14ac:dyDescent="0.25">
      <c r="B674" s="17"/>
      <c r="F674" s="18"/>
      <c r="J674" s="18"/>
    </row>
    <row r="675" spans="2:10" ht="14.5" x14ac:dyDescent="0.25">
      <c r="B675" s="17"/>
      <c r="F675" s="18"/>
      <c r="J675" s="18"/>
    </row>
    <row r="676" spans="2:10" ht="14.5" x14ac:dyDescent="0.25">
      <c r="B676" s="17"/>
      <c r="F676" s="18"/>
      <c r="J676" s="18"/>
    </row>
    <row r="677" spans="2:10" ht="14.5" x14ac:dyDescent="0.25">
      <c r="B677" s="17"/>
      <c r="F677" s="18"/>
      <c r="J677" s="18"/>
    </row>
    <row r="678" spans="2:10" ht="14.5" x14ac:dyDescent="0.25">
      <c r="B678" s="17"/>
      <c r="F678" s="18"/>
      <c r="J678" s="18"/>
    </row>
    <row r="679" spans="2:10" ht="14.5" x14ac:dyDescent="0.25">
      <c r="B679" s="17"/>
      <c r="F679" s="18"/>
      <c r="J679" s="18"/>
    </row>
    <row r="680" spans="2:10" ht="14.5" x14ac:dyDescent="0.25">
      <c r="B680" s="17"/>
      <c r="F680" s="18"/>
      <c r="J680" s="18"/>
    </row>
    <row r="681" spans="2:10" ht="14.5" x14ac:dyDescent="0.25">
      <c r="B681" s="17"/>
      <c r="F681" s="18"/>
      <c r="J681" s="18"/>
    </row>
    <row r="682" spans="2:10" ht="14.5" x14ac:dyDescent="0.25">
      <c r="B682" s="17"/>
      <c r="F682" s="18"/>
      <c r="J682" s="18"/>
    </row>
    <row r="683" spans="2:10" ht="14.5" x14ac:dyDescent="0.25">
      <c r="B683" s="17"/>
      <c r="F683" s="18"/>
      <c r="J683" s="18"/>
    </row>
    <row r="684" spans="2:10" ht="14.5" x14ac:dyDescent="0.25">
      <c r="B684" s="17"/>
      <c r="F684" s="18"/>
      <c r="J684" s="18"/>
    </row>
    <row r="685" spans="2:10" ht="14.5" x14ac:dyDescent="0.25">
      <c r="B685" s="17"/>
      <c r="F685" s="18"/>
      <c r="J685" s="18"/>
    </row>
    <row r="686" spans="2:10" ht="14.5" x14ac:dyDescent="0.25">
      <c r="B686" s="17"/>
      <c r="F686" s="18"/>
      <c r="J686" s="18"/>
    </row>
    <row r="687" spans="2:10" ht="14.5" x14ac:dyDescent="0.25">
      <c r="B687" s="17"/>
      <c r="F687" s="18"/>
      <c r="J687" s="18"/>
    </row>
    <row r="688" spans="2:10" ht="14.5" x14ac:dyDescent="0.25">
      <c r="B688" s="17"/>
      <c r="F688" s="18"/>
      <c r="J688" s="18"/>
    </row>
    <row r="689" spans="2:10" ht="14.5" x14ac:dyDescent="0.25">
      <c r="B689" s="17"/>
      <c r="F689" s="18"/>
      <c r="J689" s="18"/>
    </row>
    <row r="690" spans="2:10" ht="14.5" x14ac:dyDescent="0.25">
      <c r="B690" s="17"/>
      <c r="F690" s="18"/>
      <c r="J690" s="18"/>
    </row>
    <row r="691" spans="2:10" ht="14.5" x14ac:dyDescent="0.25">
      <c r="B691" s="17"/>
      <c r="F691" s="18"/>
      <c r="J691" s="18"/>
    </row>
    <row r="692" spans="2:10" ht="14.5" x14ac:dyDescent="0.25">
      <c r="B692" s="17"/>
      <c r="F692" s="18"/>
      <c r="J692" s="18"/>
    </row>
    <row r="693" spans="2:10" ht="14.5" x14ac:dyDescent="0.25">
      <c r="B693" s="17"/>
      <c r="F693" s="18"/>
      <c r="J693" s="18"/>
    </row>
    <row r="694" spans="2:10" ht="14.5" x14ac:dyDescent="0.25">
      <c r="B694" s="17"/>
      <c r="F694" s="18"/>
      <c r="J694" s="18"/>
    </row>
    <row r="695" spans="2:10" ht="14.5" x14ac:dyDescent="0.25">
      <c r="B695" s="17"/>
      <c r="F695" s="18"/>
      <c r="J695" s="18"/>
    </row>
    <row r="696" spans="2:10" ht="14.5" x14ac:dyDescent="0.25">
      <c r="B696" s="17"/>
      <c r="F696" s="18"/>
      <c r="J696" s="18"/>
    </row>
    <row r="697" spans="2:10" ht="14.5" x14ac:dyDescent="0.25">
      <c r="B697" s="17"/>
      <c r="F697" s="18"/>
      <c r="J697" s="18"/>
    </row>
    <row r="698" spans="2:10" ht="14.5" x14ac:dyDescent="0.25">
      <c r="B698" s="17"/>
      <c r="F698" s="18"/>
      <c r="J698" s="18"/>
    </row>
    <row r="699" spans="2:10" ht="14.5" x14ac:dyDescent="0.25">
      <c r="B699" s="17"/>
      <c r="F699" s="18"/>
      <c r="J699" s="18"/>
    </row>
    <row r="700" spans="2:10" ht="14.5" x14ac:dyDescent="0.25">
      <c r="B700" s="17"/>
      <c r="F700" s="18"/>
      <c r="J700" s="18"/>
    </row>
    <row r="701" spans="2:10" ht="14.5" x14ac:dyDescent="0.25">
      <c r="B701" s="17"/>
      <c r="F701" s="18"/>
      <c r="J701" s="18"/>
    </row>
    <row r="702" spans="2:10" ht="14.5" x14ac:dyDescent="0.25">
      <c r="B702" s="17"/>
      <c r="F702" s="18"/>
      <c r="J702" s="18"/>
    </row>
    <row r="703" spans="2:10" ht="14.5" x14ac:dyDescent="0.25">
      <c r="B703" s="17"/>
      <c r="F703" s="18"/>
      <c r="J703" s="18"/>
    </row>
    <row r="704" spans="2:10" ht="14.5" x14ac:dyDescent="0.25">
      <c r="B704" s="17"/>
      <c r="F704" s="18"/>
      <c r="J704" s="18"/>
    </row>
    <row r="705" spans="2:10" ht="14.5" x14ac:dyDescent="0.25">
      <c r="B705" s="17"/>
      <c r="F705" s="18"/>
      <c r="J705" s="18"/>
    </row>
    <row r="706" spans="2:10" ht="14.5" x14ac:dyDescent="0.25">
      <c r="B706" s="17"/>
      <c r="F706" s="18"/>
      <c r="J706" s="18"/>
    </row>
    <row r="707" spans="2:10" ht="14.5" x14ac:dyDescent="0.25">
      <c r="B707" s="17"/>
      <c r="F707" s="18"/>
      <c r="J707" s="18"/>
    </row>
    <row r="708" spans="2:10" ht="14.5" x14ac:dyDescent="0.25">
      <c r="B708" s="17"/>
      <c r="F708" s="18"/>
      <c r="J708" s="18"/>
    </row>
    <row r="709" spans="2:10" ht="14.5" x14ac:dyDescent="0.25">
      <c r="B709" s="17"/>
      <c r="F709" s="18"/>
      <c r="J709" s="18"/>
    </row>
    <row r="710" spans="2:10" ht="14.5" x14ac:dyDescent="0.25">
      <c r="B710" s="17"/>
      <c r="F710" s="18"/>
      <c r="J710" s="18"/>
    </row>
    <row r="711" spans="2:10" ht="14.5" x14ac:dyDescent="0.25">
      <c r="B711" s="17"/>
      <c r="F711" s="18"/>
      <c r="J711" s="18"/>
    </row>
    <row r="712" spans="2:10" ht="14.5" x14ac:dyDescent="0.25">
      <c r="B712" s="17"/>
      <c r="F712" s="18"/>
      <c r="J712" s="18"/>
    </row>
    <row r="713" spans="2:10" ht="14.5" x14ac:dyDescent="0.25">
      <c r="B713" s="17"/>
      <c r="F713" s="18"/>
      <c r="J713" s="18"/>
    </row>
    <row r="714" spans="2:10" ht="14.5" x14ac:dyDescent="0.25">
      <c r="B714" s="17"/>
      <c r="F714" s="18"/>
      <c r="J714" s="18"/>
    </row>
    <row r="715" spans="2:10" ht="14.5" x14ac:dyDescent="0.25">
      <c r="B715" s="17"/>
      <c r="F715" s="18"/>
      <c r="J715" s="18"/>
    </row>
    <row r="716" spans="2:10" ht="14.5" x14ac:dyDescent="0.25">
      <c r="B716" s="17"/>
      <c r="F716" s="18"/>
      <c r="J716" s="18"/>
    </row>
    <row r="717" spans="2:10" ht="14.5" x14ac:dyDescent="0.25">
      <c r="B717" s="17"/>
      <c r="F717" s="18"/>
      <c r="J717" s="18"/>
    </row>
    <row r="718" spans="2:10" ht="14.5" x14ac:dyDescent="0.25">
      <c r="B718" s="17"/>
      <c r="F718" s="18"/>
      <c r="J718" s="18"/>
    </row>
    <row r="719" spans="2:10" ht="14.5" x14ac:dyDescent="0.25">
      <c r="B719" s="17"/>
      <c r="F719" s="18"/>
      <c r="J719" s="18"/>
    </row>
    <row r="720" spans="2:10" ht="14.5" x14ac:dyDescent="0.25">
      <c r="B720" s="17"/>
      <c r="F720" s="18"/>
      <c r="J720" s="18"/>
    </row>
    <row r="721" spans="2:10" ht="14.5" x14ac:dyDescent="0.25">
      <c r="B721" s="17"/>
      <c r="F721" s="18"/>
      <c r="J721" s="18"/>
    </row>
    <row r="722" spans="2:10" ht="14.5" x14ac:dyDescent="0.25">
      <c r="B722" s="17"/>
      <c r="F722" s="18"/>
      <c r="J722" s="18"/>
    </row>
    <row r="723" spans="2:10" ht="14.5" x14ac:dyDescent="0.25">
      <c r="B723" s="17"/>
      <c r="F723" s="18"/>
      <c r="J723" s="18"/>
    </row>
    <row r="724" spans="2:10" ht="14.5" x14ac:dyDescent="0.25">
      <c r="B724" s="17"/>
      <c r="F724" s="18"/>
      <c r="J724" s="18"/>
    </row>
    <row r="725" spans="2:10" ht="14.5" x14ac:dyDescent="0.25">
      <c r="B725" s="17"/>
      <c r="F725" s="18"/>
      <c r="J725" s="18"/>
    </row>
    <row r="726" spans="2:10" ht="14.5" x14ac:dyDescent="0.25">
      <c r="B726" s="17"/>
      <c r="F726" s="18"/>
      <c r="J726" s="18"/>
    </row>
    <row r="727" spans="2:10" ht="14.5" x14ac:dyDescent="0.25">
      <c r="B727" s="17"/>
      <c r="F727" s="18"/>
      <c r="J727" s="18"/>
    </row>
    <row r="728" spans="2:10" ht="14.5" x14ac:dyDescent="0.25">
      <c r="B728" s="17"/>
      <c r="F728" s="18"/>
      <c r="J728" s="18"/>
    </row>
    <row r="729" spans="2:10" ht="14.5" x14ac:dyDescent="0.25">
      <c r="B729" s="17"/>
      <c r="F729" s="18"/>
      <c r="J729" s="18"/>
    </row>
    <row r="730" spans="2:10" ht="14.5" x14ac:dyDescent="0.25">
      <c r="B730" s="17"/>
      <c r="F730" s="18"/>
      <c r="J730" s="18"/>
    </row>
    <row r="731" spans="2:10" ht="14.5" x14ac:dyDescent="0.25">
      <c r="B731" s="17"/>
      <c r="F731" s="18"/>
      <c r="J731" s="18"/>
    </row>
    <row r="732" spans="2:10" ht="14.5" x14ac:dyDescent="0.25">
      <c r="B732" s="17"/>
      <c r="F732" s="18"/>
      <c r="J732" s="18"/>
    </row>
    <row r="733" spans="2:10" ht="14.5" x14ac:dyDescent="0.25">
      <c r="B733" s="17"/>
      <c r="F733" s="18"/>
      <c r="J733" s="18"/>
    </row>
    <row r="734" spans="2:10" ht="14.5" x14ac:dyDescent="0.25">
      <c r="B734" s="17"/>
      <c r="F734" s="18"/>
      <c r="J734" s="18"/>
    </row>
    <row r="735" spans="2:10" ht="14.5" x14ac:dyDescent="0.25">
      <c r="B735" s="17"/>
      <c r="F735" s="18"/>
      <c r="J735" s="18"/>
    </row>
    <row r="736" spans="2:10" ht="14.5" x14ac:dyDescent="0.25">
      <c r="B736" s="17"/>
      <c r="F736" s="18"/>
      <c r="J736" s="18"/>
    </row>
    <row r="737" spans="2:10" ht="14.5" x14ac:dyDescent="0.25">
      <c r="B737" s="17"/>
      <c r="F737" s="18"/>
      <c r="J737" s="18"/>
    </row>
    <row r="738" spans="2:10" ht="14.5" x14ac:dyDescent="0.25">
      <c r="B738" s="17"/>
      <c r="F738" s="18"/>
      <c r="J738" s="18"/>
    </row>
    <row r="739" spans="2:10" ht="14.5" x14ac:dyDescent="0.25">
      <c r="B739" s="17"/>
      <c r="F739" s="18"/>
      <c r="J739" s="18"/>
    </row>
    <row r="740" spans="2:10" ht="14.5" x14ac:dyDescent="0.25">
      <c r="B740" s="17"/>
      <c r="F740" s="18"/>
      <c r="J740" s="18"/>
    </row>
    <row r="741" spans="2:10" ht="14.5" x14ac:dyDescent="0.25">
      <c r="B741" s="17"/>
      <c r="F741" s="18"/>
      <c r="J741" s="18"/>
    </row>
    <row r="742" spans="2:10" ht="14.5" x14ac:dyDescent="0.25">
      <c r="B742" s="17"/>
      <c r="F742" s="18"/>
      <c r="J742" s="18"/>
    </row>
    <row r="743" spans="2:10" ht="14.5" x14ac:dyDescent="0.25">
      <c r="B743" s="17"/>
      <c r="F743" s="18"/>
      <c r="J743" s="18"/>
    </row>
    <row r="744" spans="2:10" ht="14.5" x14ac:dyDescent="0.25">
      <c r="B744" s="17"/>
      <c r="F744" s="18"/>
      <c r="J744" s="18"/>
    </row>
    <row r="745" spans="2:10" ht="14.5" x14ac:dyDescent="0.25">
      <c r="B745" s="17"/>
      <c r="F745" s="18"/>
      <c r="J745" s="18"/>
    </row>
    <row r="746" spans="2:10" ht="14.5" x14ac:dyDescent="0.25">
      <c r="B746" s="17"/>
      <c r="F746" s="18"/>
      <c r="J746" s="18"/>
    </row>
    <row r="747" spans="2:10" ht="14.5" x14ac:dyDescent="0.25">
      <c r="B747" s="17"/>
      <c r="F747" s="18"/>
      <c r="J747" s="18"/>
    </row>
    <row r="748" spans="2:10" ht="14.5" x14ac:dyDescent="0.25">
      <c r="B748" s="17"/>
      <c r="F748" s="18"/>
      <c r="J748" s="18"/>
    </row>
    <row r="749" spans="2:10" ht="14.5" x14ac:dyDescent="0.25">
      <c r="B749" s="17"/>
      <c r="F749" s="18"/>
      <c r="J749" s="18"/>
    </row>
    <row r="750" spans="2:10" ht="14.5" x14ac:dyDescent="0.25">
      <c r="B750" s="17"/>
      <c r="F750" s="18"/>
      <c r="J750" s="18"/>
    </row>
    <row r="751" spans="2:10" ht="14.5" x14ac:dyDescent="0.25">
      <c r="B751" s="17"/>
      <c r="F751" s="18"/>
      <c r="J751" s="18"/>
    </row>
    <row r="752" spans="2:10" ht="14.5" x14ac:dyDescent="0.25">
      <c r="B752" s="17"/>
      <c r="F752" s="18"/>
      <c r="J752" s="18"/>
    </row>
    <row r="753" spans="2:10" ht="14.5" x14ac:dyDescent="0.25">
      <c r="B753" s="17"/>
      <c r="F753" s="18"/>
      <c r="J753" s="18"/>
    </row>
    <row r="754" spans="2:10" ht="14.5" x14ac:dyDescent="0.25">
      <c r="B754" s="17"/>
      <c r="F754" s="18"/>
      <c r="J754" s="18"/>
    </row>
    <row r="755" spans="2:10" ht="14.5" x14ac:dyDescent="0.25">
      <c r="B755" s="17"/>
      <c r="F755" s="18"/>
      <c r="J755" s="18"/>
    </row>
    <row r="756" spans="2:10" ht="14.5" x14ac:dyDescent="0.25">
      <c r="B756" s="17"/>
      <c r="F756" s="18"/>
      <c r="J756" s="18"/>
    </row>
    <row r="757" spans="2:10" ht="14.5" x14ac:dyDescent="0.25">
      <c r="B757" s="17"/>
      <c r="F757" s="18"/>
      <c r="J757" s="18"/>
    </row>
    <row r="758" spans="2:10" ht="14.5" x14ac:dyDescent="0.25">
      <c r="B758" s="17"/>
      <c r="F758" s="18"/>
      <c r="J758" s="18"/>
    </row>
    <row r="759" spans="2:10" ht="14.5" x14ac:dyDescent="0.25">
      <c r="B759" s="17"/>
      <c r="F759" s="18"/>
      <c r="J759" s="18"/>
    </row>
    <row r="760" spans="2:10" ht="14.5" x14ac:dyDescent="0.25">
      <c r="B760" s="17"/>
      <c r="F760" s="18"/>
      <c r="J760" s="18"/>
    </row>
    <row r="761" spans="2:10" ht="14.5" x14ac:dyDescent="0.25">
      <c r="B761" s="17"/>
      <c r="F761" s="18"/>
      <c r="J761" s="18"/>
    </row>
    <row r="762" spans="2:10" ht="14.5" x14ac:dyDescent="0.25">
      <c r="B762" s="17"/>
      <c r="F762" s="18"/>
      <c r="J762" s="18"/>
    </row>
    <row r="763" spans="2:10" ht="14.5" x14ac:dyDescent="0.25">
      <c r="B763" s="17"/>
      <c r="F763" s="18"/>
      <c r="J763" s="18"/>
    </row>
    <row r="764" spans="2:10" ht="14.5" x14ac:dyDescent="0.25">
      <c r="B764" s="17"/>
      <c r="F764" s="18"/>
      <c r="J764" s="18"/>
    </row>
    <row r="765" spans="2:10" ht="14.5" x14ac:dyDescent="0.25">
      <c r="B765" s="17"/>
      <c r="F765" s="18"/>
      <c r="J765" s="18"/>
    </row>
    <row r="766" spans="2:10" ht="14.5" x14ac:dyDescent="0.25">
      <c r="B766" s="17"/>
      <c r="F766" s="18"/>
      <c r="J766" s="18"/>
    </row>
    <row r="767" spans="2:10" ht="14.5" x14ac:dyDescent="0.25">
      <c r="B767" s="17"/>
      <c r="F767" s="18"/>
      <c r="J767" s="18"/>
    </row>
    <row r="768" spans="2:10" ht="14.5" x14ac:dyDescent="0.25">
      <c r="B768" s="17"/>
      <c r="F768" s="18"/>
      <c r="J768" s="18"/>
    </row>
    <row r="769" spans="2:10" ht="14.5" x14ac:dyDescent="0.25">
      <c r="B769" s="17"/>
      <c r="F769" s="18"/>
      <c r="J769" s="18"/>
    </row>
    <row r="770" spans="2:10" ht="14.5" x14ac:dyDescent="0.25">
      <c r="B770" s="17"/>
      <c r="F770" s="18"/>
      <c r="J770" s="18"/>
    </row>
    <row r="771" spans="2:10" ht="14.5" x14ac:dyDescent="0.25">
      <c r="B771" s="17"/>
      <c r="F771" s="18"/>
      <c r="J771" s="18"/>
    </row>
    <row r="772" spans="2:10" ht="14.5" x14ac:dyDescent="0.25">
      <c r="B772" s="17"/>
      <c r="F772" s="18"/>
      <c r="J772" s="18"/>
    </row>
    <row r="773" spans="2:10" ht="14.5" x14ac:dyDescent="0.25">
      <c r="B773" s="17"/>
      <c r="F773" s="18"/>
      <c r="J773" s="18"/>
    </row>
    <row r="774" spans="2:10" ht="14.5" x14ac:dyDescent="0.25">
      <c r="B774" s="17"/>
      <c r="F774" s="18"/>
      <c r="J774" s="18"/>
    </row>
    <row r="775" spans="2:10" ht="14.5" x14ac:dyDescent="0.25">
      <c r="B775" s="17"/>
      <c r="F775" s="18"/>
      <c r="J775" s="18"/>
    </row>
    <row r="776" spans="2:10" ht="14.5" x14ac:dyDescent="0.25">
      <c r="B776" s="17"/>
      <c r="F776" s="18"/>
      <c r="J776" s="18"/>
    </row>
    <row r="777" spans="2:10" ht="14.5" x14ac:dyDescent="0.25">
      <c r="B777" s="17"/>
      <c r="F777" s="18"/>
      <c r="J777" s="18"/>
    </row>
    <row r="778" spans="2:10" ht="14.5" x14ac:dyDescent="0.25">
      <c r="B778" s="17"/>
      <c r="F778" s="18"/>
      <c r="J778" s="18"/>
    </row>
    <row r="779" spans="2:10" ht="14.5" x14ac:dyDescent="0.25">
      <c r="B779" s="17"/>
      <c r="F779" s="18"/>
      <c r="J779" s="18"/>
    </row>
    <row r="780" spans="2:10" ht="14.5" x14ac:dyDescent="0.25">
      <c r="B780" s="17"/>
      <c r="F780" s="18"/>
      <c r="J780" s="18"/>
    </row>
    <row r="781" spans="2:10" ht="14.5" x14ac:dyDescent="0.25">
      <c r="B781" s="17"/>
      <c r="F781" s="18"/>
      <c r="J781" s="18"/>
    </row>
    <row r="782" spans="2:10" ht="14.5" x14ac:dyDescent="0.25">
      <c r="B782" s="17"/>
      <c r="F782" s="18"/>
      <c r="J782" s="18"/>
    </row>
    <row r="783" spans="2:10" ht="14.5" x14ac:dyDescent="0.25">
      <c r="B783" s="17"/>
      <c r="F783" s="18"/>
      <c r="J783" s="18"/>
    </row>
    <row r="784" spans="2:10" ht="14.5" x14ac:dyDescent="0.25">
      <c r="B784" s="17"/>
      <c r="F784" s="18"/>
      <c r="J784" s="18"/>
    </row>
    <row r="785" spans="2:10" ht="14.5" x14ac:dyDescent="0.25">
      <c r="B785" s="17"/>
      <c r="F785" s="18"/>
      <c r="J785" s="18"/>
    </row>
    <row r="786" spans="2:10" ht="14.5" x14ac:dyDescent="0.25">
      <c r="B786" s="17"/>
      <c r="F786" s="18"/>
      <c r="J786" s="18"/>
    </row>
    <row r="787" spans="2:10" ht="14.5" x14ac:dyDescent="0.25">
      <c r="B787" s="17"/>
      <c r="F787" s="18"/>
      <c r="J787" s="18"/>
    </row>
    <row r="788" spans="2:10" ht="14.5" x14ac:dyDescent="0.25">
      <c r="B788" s="17"/>
      <c r="F788" s="18"/>
      <c r="J788" s="18"/>
    </row>
    <row r="789" spans="2:10" ht="14.5" x14ac:dyDescent="0.25">
      <c r="B789" s="17"/>
      <c r="F789" s="18"/>
      <c r="J789" s="18"/>
    </row>
    <row r="790" spans="2:10" ht="14.5" x14ac:dyDescent="0.25">
      <c r="B790" s="17"/>
      <c r="F790" s="18"/>
      <c r="J790" s="18"/>
    </row>
    <row r="791" spans="2:10" ht="14.5" x14ac:dyDescent="0.25">
      <c r="B791" s="17"/>
      <c r="F791" s="18"/>
      <c r="J791" s="18"/>
    </row>
    <row r="792" spans="2:10" ht="14.5" x14ac:dyDescent="0.25">
      <c r="B792" s="17"/>
      <c r="F792" s="18"/>
      <c r="J792" s="18"/>
    </row>
    <row r="793" spans="2:10" ht="14.5" x14ac:dyDescent="0.25">
      <c r="B793" s="17"/>
      <c r="F793" s="18"/>
      <c r="J793" s="18"/>
    </row>
    <row r="794" spans="2:10" ht="14.5" x14ac:dyDescent="0.25">
      <c r="B794" s="17"/>
      <c r="F794" s="18"/>
      <c r="J794" s="18"/>
    </row>
    <row r="795" spans="2:10" ht="14.5" x14ac:dyDescent="0.25">
      <c r="B795" s="17"/>
      <c r="F795" s="18"/>
      <c r="J795" s="18"/>
    </row>
    <row r="796" spans="2:10" ht="14.5" x14ac:dyDescent="0.25">
      <c r="B796" s="17"/>
      <c r="F796" s="18"/>
      <c r="J796" s="18"/>
    </row>
    <row r="797" spans="2:10" ht="14.5" x14ac:dyDescent="0.25">
      <c r="B797" s="17"/>
      <c r="F797" s="18"/>
      <c r="J797" s="18"/>
    </row>
    <row r="798" spans="2:10" ht="14.5" x14ac:dyDescent="0.25">
      <c r="B798" s="17"/>
      <c r="F798" s="18"/>
      <c r="J798" s="18"/>
    </row>
    <row r="799" spans="2:10" ht="14.5" x14ac:dyDescent="0.25">
      <c r="B799" s="17"/>
      <c r="F799" s="18"/>
      <c r="J799" s="18"/>
    </row>
    <row r="800" spans="2:10" ht="14.5" x14ac:dyDescent="0.25">
      <c r="B800" s="17"/>
      <c r="F800" s="18"/>
      <c r="J800" s="18"/>
    </row>
    <row r="801" spans="2:10" ht="14.5" x14ac:dyDescent="0.25">
      <c r="B801" s="17"/>
      <c r="F801" s="18"/>
      <c r="J801" s="18"/>
    </row>
    <row r="802" spans="2:10" ht="14.5" x14ac:dyDescent="0.25">
      <c r="B802" s="17"/>
      <c r="F802" s="18"/>
      <c r="J802" s="18"/>
    </row>
    <row r="803" spans="2:10" ht="14.5" x14ac:dyDescent="0.25">
      <c r="B803" s="17"/>
      <c r="F803" s="18"/>
      <c r="J803" s="18"/>
    </row>
    <row r="804" spans="2:10" ht="14.5" x14ac:dyDescent="0.25">
      <c r="B804" s="17"/>
      <c r="F804" s="18"/>
      <c r="J804" s="18"/>
    </row>
    <row r="805" spans="2:10" ht="14.5" x14ac:dyDescent="0.25">
      <c r="B805" s="17"/>
      <c r="F805" s="18"/>
      <c r="J805" s="18"/>
    </row>
    <row r="806" spans="2:10" ht="14.5" x14ac:dyDescent="0.25">
      <c r="B806" s="17"/>
      <c r="F806" s="18"/>
      <c r="J806" s="18"/>
    </row>
    <row r="807" spans="2:10" ht="14.5" x14ac:dyDescent="0.25">
      <c r="B807" s="17"/>
      <c r="F807" s="18"/>
      <c r="J807" s="18"/>
    </row>
    <row r="808" spans="2:10" ht="14.5" x14ac:dyDescent="0.25">
      <c r="B808" s="17"/>
      <c r="F808" s="18"/>
      <c r="J808" s="18"/>
    </row>
    <row r="809" spans="2:10" ht="14.5" x14ac:dyDescent="0.25">
      <c r="B809" s="17"/>
      <c r="F809" s="18"/>
      <c r="J809" s="18"/>
    </row>
    <row r="810" spans="2:10" ht="14.5" x14ac:dyDescent="0.25">
      <c r="B810" s="17"/>
      <c r="F810" s="18"/>
      <c r="J810" s="18"/>
    </row>
    <row r="811" spans="2:10" ht="14.5" x14ac:dyDescent="0.25">
      <c r="B811" s="17"/>
      <c r="F811" s="18"/>
      <c r="J811" s="18"/>
    </row>
    <row r="812" spans="2:10" ht="14.5" x14ac:dyDescent="0.25">
      <c r="B812" s="17"/>
      <c r="F812" s="18"/>
      <c r="J812" s="18"/>
    </row>
    <row r="813" spans="2:10" ht="14.5" x14ac:dyDescent="0.25">
      <c r="B813" s="17"/>
      <c r="F813" s="18"/>
      <c r="J813" s="18"/>
    </row>
    <row r="814" spans="2:10" ht="14.5" x14ac:dyDescent="0.25">
      <c r="B814" s="17"/>
      <c r="F814" s="18"/>
      <c r="J814" s="18"/>
    </row>
    <row r="815" spans="2:10" ht="14.5" x14ac:dyDescent="0.25">
      <c r="B815" s="17"/>
      <c r="F815" s="18"/>
      <c r="J815" s="18"/>
    </row>
    <row r="816" spans="2:10" ht="14.5" x14ac:dyDescent="0.25">
      <c r="B816" s="17"/>
      <c r="F816" s="18"/>
      <c r="J816" s="18"/>
    </row>
    <row r="817" spans="2:10" ht="14.5" x14ac:dyDescent="0.25">
      <c r="B817" s="17"/>
      <c r="F817" s="18"/>
      <c r="J817" s="18"/>
    </row>
    <row r="818" spans="2:10" ht="14.5" x14ac:dyDescent="0.25">
      <c r="B818" s="17"/>
      <c r="F818" s="18"/>
      <c r="J818" s="18"/>
    </row>
    <row r="819" spans="2:10" ht="14.5" x14ac:dyDescent="0.25">
      <c r="B819" s="17"/>
      <c r="F819" s="18"/>
      <c r="J819" s="18"/>
    </row>
    <row r="820" spans="2:10" ht="14.5" x14ac:dyDescent="0.25">
      <c r="B820" s="17"/>
      <c r="F820" s="18"/>
      <c r="J820" s="18"/>
    </row>
    <row r="821" spans="2:10" ht="14.5" x14ac:dyDescent="0.25">
      <c r="B821" s="17"/>
      <c r="F821" s="18"/>
      <c r="J821" s="18"/>
    </row>
    <row r="822" spans="2:10" ht="14.5" x14ac:dyDescent="0.25">
      <c r="B822" s="17"/>
      <c r="F822" s="18"/>
      <c r="J822" s="18"/>
    </row>
    <row r="823" spans="2:10" ht="14.5" x14ac:dyDescent="0.25">
      <c r="B823" s="17"/>
      <c r="F823" s="18"/>
      <c r="J823" s="18"/>
    </row>
    <row r="824" spans="2:10" ht="14.5" x14ac:dyDescent="0.25">
      <c r="B824" s="17"/>
      <c r="F824" s="18"/>
      <c r="J824" s="18"/>
    </row>
    <row r="825" spans="2:10" ht="14.5" x14ac:dyDescent="0.25">
      <c r="B825" s="17"/>
      <c r="F825" s="18"/>
      <c r="J825" s="18"/>
    </row>
    <row r="826" spans="2:10" ht="14.5" x14ac:dyDescent="0.25">
      <c r="B826" s="17"/>
      <c r="F826" s="18"/>
      <c r="J826" s="18"/>
    </row>
    <row r="827" spans="2:10" ht="14.5" x14ac:dyDescent="0.25">
      <c r="B827" s="17"/>
      <c r="F827" s="18"/>
      <c r="J827" s="18"/>
    </row>
    <row r="828" spans="2:10" ht="14.5" x14ac:dyDescent="0.25">
      <c r="B828" s="17"/>
      <c r="F828" s="18"/>
      <c r="J828" s="18"/>
    </row>
    <row r="829" spans="2:10" ht="14.5" x14ac:dyDescent="0.25">
      <c r="B829" s="17"/>
      <c r="F829" s="18"/>
      <c r="J829" s="18"/>
    </row>
    <row r="830" spans="2:10" ht="14.5" x14ac:dyDescent="0.25">
      <c r="B830" s="17"/>
      <c r="F830" s="18"/>
      <c r="J830" s="18"/>
    </row>
    <row r="831" spans="2:10" ht="14.5" x14ac:dyDescent="0.25">
      <c r="B831" s="17"/>
      <c r="F831" s="18"/>
      <c r="J831" s="18"/>
    </row>
    <row r="832" spans="2:10" ht="14.5" x14ac:dyDescent="0.25">
      <c r="B832" s="17"/>
      <c r="F832" s="18"/>
      <c r="J832" s="18"/>
    </row>
    <row r="833" spans="2:10" ht="14.5" x14ac:dyDescent="0.25">
      <c r="B833" s="17"/>
      <c r="F833" s="18"/>
      <c r="J833" s="18"/>
    </row>
    <row r="834" spans="2:10" ht="14.5" x14ac:dyDescent="0.25">
      <c r="B834" s="17"/>
      <c r="F834" s="18"/>
      <c r="J834" s="18"/>
    </row>
    <row r="835" spans="2:10" ht="14.5" x14ac:dyDescent="0.25">
      <c r="B835" s="17"/>
      <c r="F835" s="18"/>
      <c r="J835" s="18"/>
    </row>
    <row r="836" spans="2:10" ht="14.5" x14ac:dyDescent="0.25">
      <c r="B836" s="17"/>
      <c r="F836" s="18"/>
      <c r="J836" s="18"/>
    </row>
    <row r="837" spans="2:10" ht="14.5" x14ac:dyDescent="0.25">
      <c r="B837" s="17"/>
      <c r="F837" s="18"/>
      <c r="J837" s="18"/>
    </row>
    <row r="838" spans="2:10" ht="14.5" x14ac:dyDescent="0.25">
      <c r="B838" s="17"/>
      <c r="F838" s="18"/>
      <c r="J838" s="18"/>
    </row>
    <row r="839" spans="2:10" ht="14.5" x14ac:dyDescent="0.25">
      <c r="B839" s="17"/>
      <c r="F839" s="18"/>
      <c r="J839" s="18"/>
    </row>
    <row r="840" spans="2:10" ht="14.5" x14ac:dyDescent="0.25">
      <c r="B840" s="17"/>
      <c r="F840" s="18"/>
      <c r="J840" s="18"/>
    </row>
    <row r="841" spans="2:10" ht="14.5" x14ac:dyDescent="0.25">
      <c r="B841" s="17"/>
      <c r="F841" s="18"/>
      <c r="J841" s="18"/>
    </row>
    <row r="842" spans="2:10" ht="14.5" x14ac:dyDescent="0.25">
      <c r="B842" s="17"/>
      <c r="F842" s="18"/>
      <c r="J842" s="18"/>
    </row>
    <row r="843" spans="2:10" ht="14.5" x14ac:dyDescent="0.25">
      <c r="B843" s="17"/>
      <c r="F843" s="18"/>
      <c r="J843" s="18"/>
    </row>
    <row r="844" spans="2:10" ht="14.5" x14ac:dyDescent="0.25">
      <c r="B844" s="17"/>
      <c r="F844" s="18"/>
      <c r="J844" s="18"/>
    </row>
    <row r="845" spans="2:10" ht="14.5" x14ac:dyDescent="0.25">
      <c r="B845" s="17"/>
      <c r="F845" s="18"/>
      <c r="J845" s="18"/>
    </row>
    <row r="846" spans="2:10" ht="14.5" x14ac:dyDescent="0.25">
      <c r="B846" s="17"/>
      <c r="F846" s="18"/>
      <c r="J846" s="18"/>
    </row>
    <row r="847" spans="2:10" ht="14.5" x14ac:dyDescent="0.25">
      <c r="B847" s="17"/>
      <c r="F847" s="18"/>
      <c r="J847" s="18"/>
    </row>
    <row r="848" spans="2:10" ht="14.5" x14ac:dyDescent="0.25">
      <c r="B848" s="17"/>
      <c r="F848" s="18"/>
      <c r="J848" s="18"/>
    </row>
    <row r="849" spans="2:10" ht="14.5" x14ac:dyDescent="0.25">
      <c r="B849" s="17"/>
      <c r="F849" s="18"/>
      <c r="J849" s="18"/>
    </row>
    <row r="850" spans="2:10" ht="14.5" x14ac:dyDescent="0.25">
      <c r="B850" s="17"/>
      <c r="F850" s="18"/>
      <c r="J850" s="18"/>
    </row>
    <row r="851" spans="2:10" ht="14.5" x14ac:dyDescent="0.25">
      <c r="B851" s="17"/>
      <c r="F851" s="18"/>
      <c r="J851" s="18"/>
    </row>
    <row r="852" spans="2:10" ht="14.5" x14ac:dyDescent="0.25">
      <c r="B852" s="17"/>
      <c r="F852" s="18"/>
      <c r="J852" s="18"/>
    </row>
    <row r="853" spans="2:10" ht="14.5" x14ac:dyDescent="0.25">
      <c r="B853" s="17"/>
      <c r="F853" s="18"/>
      <c r="J853" s="18"/>
    </row>
    <row r="854" spans="2:10" ht="14.5" x14ac:dyDescent="0.25">
      <c r="B854" s="17"/>
      <c r="F854" s="18"/>
      <c r="J854" s="18"/>
    </row>
    <row r="855" spans="2:10" ht="14.5" x14ac:dyDescent="0.25">
      <c r="B855" s="17"/>
      <c r="F855" s="18"/>
      <c r="J855" s="18"/>
    </row>
    <row r="856" spans="2:10" ht="14.5" x14ac:dyDescent="0.25">
      <c r="B856" s="17"/>
      <c r="F856" s="18"/>
      <c r="J856" s="18"/>
    </row>
    <row r="857" spans="2:10" ht="14.5" x14ac:dyDescent="0.25">
      <c r="B857" s="17"/>
      <c r="F857" s="18"/>
      <c r="J857" s="18"/>
    </row>
    <row r="858" spans="2:10" ht="14.5" x14ac:dyDescent="0.25">
      <c r="B858" s="17"/>
      <c r="F858" s="18"/>
      <c r="J858" s="18"/>
    </row>
    <row r="859" spans="2:10" ht="14.5" x14ac:dyDescent="0.25">
      <c r="B859" s="17"/>
      <c r="F859" s="18"/>
      <c r="J859" s="18"/>
    </row>
    <row r="860" spans="2:10" ht="14.5" x14ac:dyDescent="0.25">
      <c r="B860" s="17"/>
      <c r="F860" s="18"/>
      <c r="J860" s="18"/>
    </row>
    <row r="861" spans="2:10" ht="14.5" x14ac:dyDescent="0.25">
      <c r="B861" s="17"/>
      <c r="F861" s="18"/>
      <c r="J861" s="18"/>
    </row>
    <row r="862" spans="2:10" ht="14.5" x14ac:dyDescent="0.25">
      <c r="B862" s="17"/>
      <c r="F862" s="18"/>
      <c r="J862" s="18"/>
    </row>
    <row r="863" spans="2:10" ht="14.5" x14ac:dyDescent="0.25">
      <c r="B863" s="17"/>
      <c r="F863" s="18"/>
      <c r="J863" s="18"/>
    </row>
    <row r="864" spans="2:10" ht="14.5" x14ac:dyDescent="0.25">
      <c r="B864" s="17"/>
      <c r="F864" s="18"/>
      <c r="J864" s="18"/>
    </row>
    <row r="865" spans="2:10" ht="14.5" x14ac:dyDescent="0.25">
      <c r="B865" s="17"/>
      <c r="F865" s="18"/>
      <c r="J865" s="18"/>
    </row>
    <row r="866" spans="2:10" ht="14.5" x14ac:dyDescent="0.25">
      <c r="B866" s="17"/>
      <c r="F866" s="18"/>
      <c r="J866" s="18"/>
    </row>
    <row r="867" spans="2:10" ht="14.5" x14ac:dyDescent="0.25">
      <c r="B867" s="17"/>
      <c r="F867" s="18"/>
      <c r="J867" s="18"/>
    </row>
    <row r="868" spans="2:10" ht="14.5" x14ac:dyDescent="0.25">
      <c r="B868" s="17"/>
      <c r="F868" s="18"/>
      <c r="J868" s="18"/>
    </row>
    <row r="869" spans="2:10" ht="14.5" x14ac:dyDescent="0.25">
      <c r="B869" s="17"/>
      <c r="F869" s="18"/>
      <c r="J869" s="18"/>
    </row>
    <row r="870" spans="2:10" ht="14.5" x14ac:dyDescent="0.25">
      <c r="B870" s="17"/>
      <c r="F870" s="18"/>
      <c r="J870" s="18"/>
    </row>
    <row r="871" spans="2:10" ht="14.5" x14ac:dyDescent="0.25">
      <c r="B871" s="17"/>
      <c r="F871" s="18"/>
      <c r="J871" s="18"/>
    </row>
    <row r="872" spans="2:10" ht="14.5" x14ac:dyDescent="0.25">
      <c r="B872" s="17"/>
      <c r="F872" s="18"/>
      <c r="J872" s="18"/>
    </row>
    <row r="873" spans="2:10" ht="14.5" x14ac:dyDescent="0.25">
      <c r="B873" s="17"/>
      <c r="F873" s="18"/>
      <c r="J873" s="18"/>
    </row>
    <row r="874" spans="2:10" ht="14.5" x14ac:dyDescent="0.25">
      <c r="B874" s="17"/>
      <c r="F874" s="18"/>
      <c r="J874" s="18"/>
    </row>
    <row r="875" spans="2:10" ht="14.5" x14ac:dyDescent="0.25">
      <c r="B875" s="17"/>
      <c r="F875" s="18"/>
      <c r="J875" s="18"/>
    </row>
    <row r="876" spans="2:10" ht="14.5" x14ac:dyDescent="0.25">
      <c r="B876" s="17"/>
      <c r="F876" s="18"/>
      <c r="J876" s="18"/>
    </row>
    <row r="877" spans="2:10" ht="14.5" x14ac:dyDescent="0.25">
      <c r="B877" s="17"/>
      <c r="F877" s="18"/>
      <c r="J877" s="18"/>
    </row>
    <row r="878" spans="2:10" ht="14.5" x14ac:dyDescent="0.25">
      <c r="B878" s="17"/>
      <c r="F878" s="18"/>
      <c r="J878" s="18"/>
    </row>
    <row r="879" spans="2:10" ht="14.5" x14ac:dyDescent="0.25">
      <c r="B879" s="17"/>
      <c r="F879" s="18"/>
      <c r="J879" s="18"/>
    </row>
    <row r="880" spans="2:10" ht="14.5" x14ac:dyDescent="0.25">
      <c r="B880" s="17"/>
      <c r="F880" s="18"/>
      <c r="J880" s="18"/>
    </row>
    <row r="881" spans="2:10" ht="14.5" x14ac:dyDescent="0.25">
      <c r="B881" s="17"/>
      <c r="F881" s="18"/>
      <c r="J881" s="18"/>
    </row>
    <row r="882" spans="2:10" ht="14.5" x14ac:dyDescent="0.25">
      <c r="B882" s="17"/>
      <c r="F882" s="18"/>
      <c r="J882" s="18"/>
    </row>
    <row r="883" spans="2:10" ht="14.5" x14ac:dyDescent="0.25">
      <c r="B883" s="17"/>
      <c r="F883" s="18"/>
      <c r="J883" s="18"/>
    </row>
    <row r="884" spans="2:10" ht="14.5" x14ac:dyDescent="0.25">
      <c r="B884" s="17"/>
      <c r="F884" s="18"/>
      <c r="J884" s="18"/>
    </row>
    <row r="885" spans="2:10" ht="14.5" x14ac:dyDescent="0.25">
      <c r="B885" s="17"/>
      <c r="F885" s="18"/>
      <c r="J885" s="18"/>
    </row>
    <row r="886" spans="2:10" ht="14.5" x14ac:dyDescent="0.25">
      <c r="B886" s="17"/>
      <c r="F886" s="18"/>
      <c r="J886" s="18"/>
    </row>
    <row r="887" spans="2:10" ht="14.5" x14ac:dyDescent="0.25">
      <c r="B887" s="17"/>
      <c r="F887" s="18"/>
      <c r="J887" s="18"/>
    </row>
    <row r="888" spans="2:10" ht="14.5" x14ac:dyDescent="0.25">
      <c r="B888" s="17"/>
      <c r="F888" s="18"/>
      <c r="J888" s="18"/>
    </row>
    <row r="889" spans="2:10" ht="14.5" x14ac:dyDescent="0.25">
      <c r="B889" s="17"/>
      <c r="F889" s="18"/>
      <c r="J889" s="18"/>
    </row>
    <row r="890" spans="2:10" ht="14.5" x14ac:dyDescent="0.25">
      <c r="B890" s="17"/>
      <c r="F890" s="18"/>
      <c r="J890" s="18"/>
    </row>
    <row r="891" spans="2:10" ht="14.5" x14ac:dyDescent="0.25">
      <c r="B891" s="17"/>
      <c r="F891" s="18"/>
      <c r="J891" s="18"/>
    </row>
    <row r="892" spans="2:10" ht="14.5" x14ac:dyDescent="0.25">
      <c r="B892" s="17"/>
      <c r="F892" s="18"/>
      <c r="J892" s="18"/>
    </row>
    <row r="893" spans="2:10" ht="14.5" x14ac:dyDescent="0.25">
      <c r="B893" s="17"/>
      <c r="F893" s="18"/>
      <c r="J893" s="18"/>
    </row>
    <row r="894" spans="2:10" ht="14.5" x14ac:dyDescent="0.25">
      <c r="B894" s="17"/>
      <c r="F894" s="18"/>
      <c r="J894" s="18"/>
    </row>
    <row r="895" spans="2:10" ht="14.5" x14ac:dyDescent="0.25">
      <c r="B895" s="17"/>
      <c r="F895" s="18"/>
      <c r="J895" s="18"/>
    </row>
    <row r="896" spans="2:10" ht="14.5" x14ac:dyDescent="0.25">
      <c r="B896" s="17"/>
      <c r="F896" s="18"/>
      <c r="J896" s="18"/>
    </row>
    <row r="897" spans="2:10" ht="14.5" x14ac:dyDescent="0.25">
      <c r="B897" s="17"/>
      <c r="F897" s="18"/>
      <c r="J897" s="18"/>
    </row>
    <row r="898" spans="2:10" ht="14.5" x14ac:dyDescent="0.25">
      <c r="B898" s="17"/>
      <c r="F898" s="18"/>
      <c r="J898" s="18"/>
    </row>
    <row r="899" spans="2:10" ht="14.5" x14ac:dyDescent="0.25">
      <c r="B899" s="17"/>
      <c r="F899" s="18"/>
      <c r="J899" s="18"/>
    </row>
    <row r="900" spans="2:10" ht="14.5" x14ac:dyDescent="0.25">
      <c r="B900" s="17"/>
      <c r="F900" s="18"/>
      <c r="J900" s="18"/>
    </row>
    <row r="901" spans="2:10" ht="14.5" x14ac:dyDescent="0.25">
      <c r="B901" s="17"/>
      <c r="F901" s="18"/>
      <c r="J901" s="18"/>
    </row>
    <row r="902" spans="2:10" ht="14.5" x14ac:dyDescent="0.25">
      <c r="B902" s="17"/>
      <c r="F902" s="18"/>
      <c r="J902" s="18"/>
    </row>
    <row r="903" spans="2:10" ht="14.5" x14ac:dyDescent="0.25">
      <c r="B903" s="17"/>
      <c r="F903" s="18"/>
      <c r="J903" s="18"/>
    </row>
    <row r="904" spans="2:10" ht="14.5" x14ac:dyDescent="0.25">
      <c r="B904" s="17"/>
      <c r="F904" s="18"/>
      <c r="J904" s="18"/>
    </row>
    <row r="905" spans="2:10" ht="14.5" x14ac:dyDescent="0.25">
      <c r="B905" s="17"/>
      <c r="F905" s="18"/>
      <c r="J905" s="18"/>
    </row>
    <row r="906" spans="2:10" ht="14.5" x14ac:dyDescent="0.25">
      <c r="B906" s="17"/>
      <c r="F906" s="18"/>
      <c r="J906" s="18"/>
    </row>
    <row r="907" spans="2:10" ht="14.5" x14ac:dyDescent="0.25">
      <c r="B907" s="17"/>
      <c r="F907" s="18"/>
      <c r="J907" s="18"/>
    </row>
    <row r="908" spans="2:10" ht="14.5" x14ac:dyDescent="0.25">
      <c r="B908" s="17"/>
      <c r="F908" s="18"/>
      <c r="J908" s="18"/>
    </row>
    <row r="909" spans="2:10" ht="14.5" x14ac:dyDescent="0.25">
      <c r="B909" s="17"/>
      <c r="F909" s="18"/>
      <c r="J909" s="18"/>
    </row>
    <row r="910" spans="2:10" ht="14.5" x14ac:dyDescent="0.25">
      <c r="B910" s="17"/>
      <c r="F910" s="18"/>
      <c r="J910" s="18"/>
    </row>
    <row r="911" spans="2:10" ht="14.5" x14ac:dyDescent="0.25">
      <c r="B911" s="17"/>
      <c r="F911" s="18"/>
      <c r="J911" s="18"/>
    </row>
    <row r="912" spans="2:10" ht="14.5" x14ac:dyDescent="0.25">
      <c r="B912" s="17"/>
      <c r="F912" s="18"/>
      <c r="J912" s="18"/>
    </row>
    <row r="913" spans="2:10" ht="14.5" x14ac:dyDescent="0.25">
      <c r="B913" s="17"/>
      <c r="F913" s="18"/>
      <c r="J913" s="18"/>
    </row>
    <row r="914" spans="2:10" ht="14.5" x14ac:dyDescent="0.25">
      <c r="B914" s="17"/>
      <c r="F914" s="18"/>
      <c r="J914" s="18"/>
    </row>
    <row r="915" spans="2:10" ht="14.5" x14ac:dyDescent="0.25">
      <c r="B915" s="17"/>
      <c r="F915" s="18"/>
      <c r="J915" s="18"/>
    </row>
    <row r="916" spans="2:10" ht="14.5" x14ac:dyDescent="0.25">
      <c r="B916" s="17"/>
      <c r="F916" s="18"/>
      <c r="J916" s="18"/>
    </row>
    <row r="917" spans="2:10" ht="14.5" x14ac:dyDescent="0.25">
      <c r="B917" s="17"/>
      <c r="F917" s="18"/>
      <c r="J917" s="18"/>
    </row>
    <row r="918" spans="2:10" ht="14.5" x14ac:dyDescent="0.25">
      <c r="B918" s="17"/>
      <c r="F918" s="18"/>
      <c r="J918" s="18"/>
    </row>
    <row r="919" spans="2:10" ht="14.5" x14ac:dyDescent="0.25">
      <c r="B919" s="17"/>
      <c r="F919" s="18"/>
      <c r="J919" s="18"/>
    </row>
    <row r="920" spans="2:10" ht="14.5" x14ac:dyDescent="0.25">
      <c r="B920" s="17"/>
      <c r="F920" s="18"/>
      <c r="J920" s="18"/>
    </row>
    <row r="921" spans="2:10" ht="14.5" x14ac:dyDescent="0.25">
      <c r="B921" s="17"/>
      <c r="F921" s="18"/>
      <c r="J921" s="18"/>
    </row>
    <row r="922" spans="2:10" ht="14.5" x14ac:dyDescent="0.25">
      <c r="B922" s="17"/>
      <c r="F922" s="18"/>
      <c r="J922" s="18"/>
    </row>
    <row r="923" spans="2:10" ht="14.5" x14ac:dyDescent="0.25">
      <c r="B923" s="17"/>
      <c r="F923" s="18"/>
      <c r="J923" s="18"/>
    </row>
    <row r="924" spans="2:10" ht="14.5" x14ac:dyDescent="0.25">
      <c r="B924" s="17"/>
      <c r="F924" s="18"/>
      <c r="J924" s="18"/>
    </row>
    <row r="925" spans="2:10" ht="14.5" x14ac:dyDescent="0.25">
      <c r="B925" s="17"/>
      <c r="F925" s="18"/>
      <c r="J925" s="18"/>
    </row>
    <row r="926" spans="2:10" ht="14.5" x14ac:dyDescent="0.25">
      <c r="B926" s="17"/>
      <c r="F926" s="18"/>
      <c r="J926" s="18"/>
    </row>
    <row r="927" spans="2:10" ht="14.5" x14ac:dyDescent="0.25">
      <c r="B927" s="17"/>
      <c r="F927" s="18"/>
      <c r="J927" s="18"/>
    </row>
    <row r="928" spans="2:10" ht="14.5" x14ac:dyDescent="0.25">
      <c r="B928" s="17"/>
      <c r="F928" s="18"/>
      <c r="J928" s="18"/>
    </row>
    <row r="929" spans="2:10" ht="14.5" x14ac:dyDescent="0.25">
      <c r="B929" s="17"/>
      <c r="F929" s="18"/>
      <c r="J929" s="18"/>
    </row>
    <row r="930" spans="2:10" ht="14.5" x14ac:dyDescent="0.25">
      <c r="B930" s="17"/>
      <c r="F930" s="18"/>
      <c r="J930" s="18"/>
    </row>
    <row r="931" spans="2:10" ht="14.5" x14ac:dyDescent="0.25">
      <c r="B931" s="17"/>
      <c r="F931" s="18"/>
      <c r="J931" s="18"/>
    </row>
    <row r="932" spans="2:10" ht="14.5" x14ac:dyDescent="0.25">
      <c r="B932" s="17"/>
      <c r="F932" s="18"/>
      <c r="J932" s="18"/>
    </row>
    <row r="933" spans="2:10" ht="14.5" x14ac:dyDescent="0.25">
      <c r="B933" s="17"/>
      <c r="F933" s="18"/>
      <c r="J933" s="18"/>
    </row>
    <row r="934" spans="2:10" ht="14.5" x14ac:dyDescent="0.25">
      <c r="B934" s="17"/>
      <c r="F934" s="18"/>
      <c r="J934" s="18"/>
    </row>
    <row r="935" spans="2:10" ht="14.5" x14ac:dyDescent="0.25">
      <c r="B935" s="17"/>
      <c r="F935" s="18"/>
      <c r="J935" s="18"/>
    </row>
    <row r="936" spans="2:10" ht="14.5" x14ac:dyDescent="0.25">
      <c r="B936" s="17"/>
      <c r="F936" s="18"/>
      <c r="J936" s="18"/>
    </row>
    <row r="937" spans="2:10" ht="14.5" x14ac:dyDescent="0.25">
      <c r="B937" s="17"/>
      <c r="F937" s="18"/>
      <c r="J937" s="18"/>
    </row>
    <row r="938" spans="2:10" ht="14.5" x14ac:dyDescent="0.25">
      <c r="B938" s="17"/>
      <c r="F938" s="18"/>
      <c r="J938" s="18"/>
    </row>
    <row r="939" spans="2:10" ht="14.5" x14ac:dyDescent="0.25">
      <c r="B939" s="17"/>
      <c r="F939" s="18"/>
      <c r="J939" s="18"/>
    </row>
    <row r="940" spans="2:10" ht="14.5" x14ac:dyDescent="0.25">
      <c r="B940" s="17"/>
      <c r="F940" s="18"/>
      <c r="J940" s="18"/>
    </row>
    <row r="941" spans="2:10" ht="14.5" x14ac:dyDescent="0.25">
      <c r="B941" s="17"/>
      <c r="F941" s="18"/>
      <c r="J941" s="18"/>
    </row>
    <row r="942" spans="2:10" ht="14.5" x14ac:dyDescent="0.25">
      <c r="B942" s="17"/>
      <c r="F942" s="18"/>
      <c r="J942" s="18"/>
    </row>
    <row r="943" spans="2:10" ht="14.5" x14ac:dyDescent="0.25">
      <c r="B943" s="17"/>
      <c r="F943" s="18"/>
      <c r="J943" s="18"/>
    </row>
    <row r="944" spans="2:10" ht="14.5" x14ac:dyDescent="0.25">
      <c r="B944" s="17"/>
      <c r="F944" s="18"/>
      <c r="J944" s="18"/>
    </row>
    <row r="945" spans="2:10" ht="14.5" x14ac:dyDescent="0.25">
      <c r="B945" s="17"/>
      <c r="F945" s="18"/>
      <c r="J945" s="18"/>
    </row>
    <row r="946" spans="2:10" ht="14.5" x14ac:dyDescent="0.25">
      <c r="B946" s="17"/>
      <c r="F946" s="18"/>
      <c r="J946" s="18"/>
    </row>
    <row r="947" spans="2:10" ht="14.5" x14ac:dyDescent="0.25">
      <c r="B947" s="17"/>
      <c r="F947" s="18"/>
      <c r="J947" s="18"/>
    </row>
    <row r="948" spans="2:10" ht="14.5" x14ac:dyDescent="0.25">
      <c r="B948" s="17"/>
      <c r="F948" s="18"/>
      <c r="J948" s="18"/>
    </row>
    <row r="949" spans="2:10" ht="14.5" x14ac:dyDescent="0.25">
      <c r="B949" s="17"/>
      <c r="F949" s="18"/>
      <c r="J949" s="18"/>
    </row>
    <row r="950" spans="2:10" ht="14.5" x14ac:dyDescent="0.25">
      <c r="B950" s="17"/>
      <c r="F950" s="18"/>
      <c r="J950" s="18"/>
    </row>
    <row r="951" spans="2:10" ht="14.5" x14ac:dyDescent="0.25">
      <c r="B951" s="17"/>
      <c r="F951" s="18"/>
      <c r="J951" s="18"/>
    </row>
    <row r="952" spans="2:10" ht="14.5" x14ac:dyDescent="0.25">
      <c r="B952" s="17"/>
      <c r="F952" s="18"/>
      <c r="J952" s="18"/>
    </row>
    <row r="953" spans="2:10" ht="14.5" x14ac:dyDescent="0.25">
      <c r="B953" s="17"/>
      <c r="F953" s="18"/>
      <c r="J953" s="18"/>
    </row>
    <row r="954" spans="2:10" ht="14.5" x14ac:dyDescent="0.25">
      <c r="B954" s="17"/>
      <c r="F954" s="18"/>
      <c r="J954" s="18"/>
    </row>
    <row r="955" spans="2:10" ht="14.5" x14ac:dyDescent="0.25">
      <c r="B955" s="17"/>
      <c r="F955" s="18"/>
      <c r="J955" s="18"/>
    </row>
    <row r="956" spans="2:10" ht="14.5" x14ac:dyDescent="0.25">
      <c r="B956" s="17"/>
      <c r="F956" s="18"/>
      <c r="J956" s="18"/>
    </row>
    <row r="957" spans="2:10" ht="14.5" x14ac:dyDescent="0.25">
      <c r="B957" s="17"/>
      <c r="F957" s="18"/>
      <c r="J957" s="18"/>
    </row>
    <row r="958" spans="2:10" ht="14.5" x14ac:dyDescent="0.25">
      <c r="B958" s="17"/>
      <c r="F958" s="18"/>
      <c r="J958" s="18"/>
    </row>
    <row r="959" spans="2:10" ht="14.5" x14ac:dyDescent="0.25">
      <c r="B959" s="17"/>
      <c r="F959" s="18"/>
      <c r="J959" s="18"/>
    </row>
    <row r="960" spans="2:10" ht="14.5" x14ac:dyDescent="0.25">
      <c r="B960" s="17"/>
      <c r="F960" s="18"/>
      <c r="J960" s="18"/>
    </row>
    <row r="961" spans="2:10" ht="14.5" x14ac:dyDescent="0.25">
      <c r="B961" s="17"/>
      <c r="F961" s="18"/>
      <c r="J961" s="18"/>
    </row>
    <row r="962" spans="2:10" ht="14.5" x14ac:dyDescent="0.25">
      <c r="B962" s="17"/>
      <c r="F962" s="18"/>
      <c r="J962" s="18"/>
    </row>
    <row r="963" spans="2:10" ht="14.5" x14ac:dyDescent="0.25">
      <c r="B963" s="17"/>
      <c r="F963" s="18"/>
      <c r="J963" s="18"/>
    </row>
    <row r="964" spans="2:10" ht="14.5" x14ac:dyDescent="0.25">
      <c r="B964" s="17"/>
      <c r="F964" s="18"/>
      <c r="J964" s="18"/>
    </row>
    <row r="965" spans="2:10" ht="14.5" x14ac:dyDescent="0.25">
      <c r="B965" s="17"/>
      <c r="F965" s="18"/>
      <c r="J965" s="18"/>
    </row>
    <row r="966" spans="2:10" ht="14.5" x14ac:dyDescent="0.25">
      <c r="B966" s="17"/>
      <c r="F966" s="18"/>
      <c r="J966" s="18"/>
    </row>
    <row r="967" spans="2:10" ht="14.5" x14ac:dyDescent="0.25">
      <c r="B967" s="17"/>
      <c r="F967" s="18"/>
      <c r="J967" s="18"/>
    </row>
    <row r="968" spans="2:10" ht="14.5" x14ac:dyDescent="0.25">
      <c r="B968" s="17"/>
      <c r="F968" s="18"/>
      <c r="J968" s="18"/>
    </row>
    <row r="969" spans="2:10" ht="14.5" x14ac:dyDescent="0.25">
      <c r="B969" s="17"/>
      <c r="F969" s="18"/>
      <c r="J969" s="18"/>
    </row>
    <row r="970" spans="2:10" ht="14.5" x14ac:dyDescent="0.25">
      <c r="B970" s="17"/>
      <c r="F970" s="18"/>
      <c r="J970" s="18"/>
    </row>
    <row r="971" spans="2:10" ht="14.5" x14ac:dyDescent="0.25">
      <c r="B971" s="17"/>
      <c r="F971" s="18"/>
      <c r="J971" s="18"/>
    </row>
    <row r="972" spans="2:10" ht="14.5" x14ac:dyDescent="0.25">
      <c r="B972" s="17"/>
      <c r="F972" s="18"/>
      <c r="J972" s="18"/>
    </row>
    <row r="973" spans="2:10" ht="14.5" x14ac:dyDescent="0.25">
      <c r="B973" s="17"/>
      <c r="F973" s="18"/>
      <c r="J973" s="18"/>
    </row>
    <row r="974" spans="2:10" ht="14.5" x14ac:dyDescent="0.25">
      <c r="B974" s="17"/>
      <c r="F974" s="18"/>
      <c r="J974" s="18"/>
    </row>
    <row r="975" spans="2:10" ht="14.5" x14ac:dyDescent="0.25">
      <c r="B975" s="17"/>
      <c r="F975" s="18"/>
      <c r="J975" s="18"/>
    </row>
    <row r="976" spans="2:10" ht="14.5" x14ac:dyDescent="0.25">
      <c r="B976" s="17"/>
      <c r="F976" s="18"/>
      <c r="J976" s="18"/>
    </row>
    <row r="977" spans="2:10" ht="14.5" x14ac:dyDescent="0.25">
      <c r="B977" s="17"/>
      <c r="F977" s="18"/>
      <c r="J977" s="18"/>
    </row>
    <row r="978" spans="2:10" ht="14.5" x14ac:dyDescent="0.25">
      <c r="B978" s="17"/>
      <c r="F978" s="18"/>
      <c r="J978" s="18"/>
    </row>
    <row r="979" spans="2:10" ht="14.5" x14ac:dyDescent="0.25">
      <c r="B979" s="17"/>
      <c r="F979" s="18"/>
      <c r="J979" s="18"/>
    </row>
    <row r="980" spans="2:10" ht="14.5" x14ac:dyDescent="0.25">
      <c r="B980" s="17"/>
      <c r="F980" s="18"/>
      <c r="J980" s="18"/>
    </row>
    <row r="981" spans="2:10" ht="14.5" x14ac:dyDescent="0.25">
      <c r="B981" s="17"/>
      <c r="F981" s="18"/>
      <c r="J981" s="18"/>
    </row>
    <row r="982" spans="2:10" ht="14.5" x14ac:dyDescent="0.25">
      <c r="B982" s="17"/>
      <c r="F982" s="18"/>
      <c r="J982" s="18"/>
    </row>
    <row r="983" spans="2:10" ht="14.5" x14ac:dyDescent="0.25">
      <c r="B983" s="17"/>
      <c r="F983" s="18"/>
      <c r="J983" s="18"/>
    </row>
    <row r="984" spans="2:10" ht="14.5" x14ac:dyDescent="0.25">
      <c r="B984" s="17"/>
      <c r="F984" s="18"/>
      <c r="J984" s="18"/>
    </row>
    <row r="985" spans="2:10" ht="14.5" x14ac:dyDescent="0.25">
      <c r="B985" s="17"/>
      <c r="F985" s="18"/>
      <c r="J985" s="18"/>
    </row>
    <row r="986" spans="2:10" ht="14.5" x14ac:dyDescent="0.25">
      <c r="B986" s="17"/>
      <c r="F986" s="18"/>
      <c r="J986" s="18"/>
    </row>
    <row r="987" spans="2:10" ht="14.5" x14ac:dyDescent="0.25">
      <c r="B987" s="17"/>
      <c r="F987" s="18"/>
      <c r="J987" s="18"/>
    </row>
    <row r="988" spans="2:10" ht="14.5" x14ac:dyDescent="0.25">
      <c r="B988" s="17"/>
      <c r="F988" s="18"/>
      <c r="J988" s="18"/>
    </row>
    <row r="989" spans="2:10" ht="14.5" x14ac:dyDescent="0.25">
      <c r="B989" s="17"/>
      <c r="F989" s="18"/>
      <c r="J989" s="18"/>
    </row>
    <row r="990" spans="2:10" ht="14.5" x14ac:dyDescent="0.25">
      <c r="B990" s="17"/>
      <c r="F990" s="18"/>
      <c r="J990" s="18"/>
    </row>
    <row r="991" spans="2:10" ht="14.5" x14ac:dyDescent="0.25">
      <c r="B991" s="17"/>
      <c r="F991" s="18"/>
      <c r="J991" s="18"/>
    </row>
    <row r="992" spans="2:10" ht="14.5" x14ac:dyDescent="0.25">
      <c r="B992" s="17"/>
      <c r="F992" s="18"/>
      <c r="J992" s="18"/>
    </row>
    <row r="993" spans="2:10" ht="14.5" x14ac:dyDescent="0.25">
      <c r="B993" s="17"/>
      <c r="F993" s="18"/>
      <c r="J993" s="18"/>
    </row>
    <row r="994" spans="2:10" ht="14.5" x14ac:dyDescent="0.25">
      <c r="B994" s="17"/>
      <c r="F994" s="18"/>
      <c r="J994" s="18"/>
    </row>
    <row r="995" spans="2:10" ht="14.5" x14ac:dyDescent="0.25">
      <c r="B995" s="17"/>
      <c r="F995" s="18"/>
      <c r="J995" s="18"/>
    </row>
    <row r="996" spans="2:10" ht="14.5" x14ac:dyDescent="0.25">
      <c r="B996" s="17"/>
      <c r="F996" s="18"/>
      <c r="J996" s="18"/>
    </row>
    <row r="997" spans="2:10" ht="14.5" x14ac:dyDescent="0.25">
      <c r="B997" s="17"/>
      <c r="F997" s="18"/>
      <c r="J997" s="18"/>
    </row>
    <row r="998" spans="2:10" ht="14.5" x14ac:dyDescent="0.25">
      <c r="B998" s="17"/>
      <c r="F998" s="18"/>
      <c r="J998" s="18"/>
    </row>
    <row r="999" spans="2:10" ht="14.5" x14ac:dyDescent="0.25">
      <c r="B999" s="17"/>
      <c r="F999" s="18"/>
      <c r="J999" s="18"/>
    </row>
    <row r="1000" spans="2:10" ht="14.5" x14ac:dyDescent="0.25">
      <c r="B1000" s="17"/>
      <c r="F1000" s="18"/>
      <c r="J1000" s="18"/>
    </row>
  </sheetData>
  <mergeCells count="5">
    <mergeCell ref="A1:A2"/>
    <mergeCell ref="B1:B2"/>
    <mergeCell ref="C1:F1"/>
    <mergeCell ref="G1:K1"/>
    <mergeCell ref="L1:L2"/>
  </mergeCells>
  <pageMargins left="0" right="0" top="0" bottom="0" header="0" footer="0"/>
  <pageSetup paperSize="9" orientation="portrait" r:id="rId1"/>
  <ignoredErrors>
    <ignoredError sqref="I9:J9 I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C044BD14C524A8C8FDC6D1D5E0EF9" ma:contentTypeVersion="2" ma:contentTypeDescription="Vytvoří nový dokument" ma:contentTypeScope="" ma:versionID="5bc118a3d28f2fcc5199526303b49683">
  <xsd:schema xmlns:xsd="http://www.w3.org/2001/XMLSchema" xmlns:xs="http://www.w3.org/2001/XMLSchema" xmlns:p="http://schemas.microsoft.com/office/2006/metadata/properties" xmlns:ns2="1d139cc8-c479-4594-8285-0574a9cf9d17" targetNamespace="http://schemas.microsoft.com/office/2006/metadata/properties" ma:root="true" ma:fieldsID="0ca4651b30c84312ba1bae37fd239fcd" ns2:_="">
    <xsd:import namespace="1d139cc8-c479-4594-8285-0574a9cf9d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9cc8-c479-4594-8285-0574a9cf9d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451F25-ED5F-46A6-87C1-52628E9EA8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A17567-63D9-441E-827E-9CA39BAB191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711A99D-7446-4954-887D-2E07B2E3BF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9cc8-c479-4594-8285-0574a9cf9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Radka Domanská</dc:creator>
  <cp:keywords/>
  <dc:description/>
  <cp:lastModifiedBy>Radka Domanská</cp:lastModifiedBy>
  <cp:revision/>
  <dcterms:created xsi:type="dcterms:W3CDTF">2023-04-03T07:42:39Z</dcterms:created>
  <dcterms:modified xsi:type="dcterms:W3CDTF">2023-04-25T17:06:28Z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0x010100852C044BD14C524A8C8FDC6D1D5E0EF9</vt:lpwstr>
  </property>
  <property fmtid="{D5CDD505-2E9C-101B-9397-08002B2CF9AE}" pid="3" name="Order">
    <vt:r8>6281900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SIP_Label_defa4170-0d19-0005-0004-bc88714345d2_Enabled">
    <vt:lpwstr>true</vt:lpwstr>
  </property>
  <property fmtid="{D5CDD505-2E9C-101B-9397-08002B2CF9AE}" pid="11" name="MSIP_Label_defa4170-0d19-0005-0004-bc88714345d2_SetDate">
    <vt:lpwstr>2023-04-20T13:49:47Z</vt:lpwstr>
  </property>
  <property fmtid="{D5CDD505-2E9C-101B-9397-08002B2CF9AE}" pid="12" name="MSIP_Label_defa4170-0d19-0005-0004-bc88714345d2_Method">
    <vt:lpwstr>Standard</vt:lpwstr>
  </property>
  <property fmtid="{D5CDD505-2E9C-101B-9397-08002B2CF9AE}" pid="13" name="MSIP_Label_defa4170-0d19-0005-0004-bc88714345d2_Name">
    <vt:lpwstr>defa4170-0d19-0005-0004-bc88714345d2</vt:lpwstr>
  </property>
  <property fmtid="{D5CDD505-2E9C-101B-9397-08002B2CF9AE}" pid="14" name="MSIP_Label_defa4170-0d19-0005-0004-bc88714345d2_SiteId">
    <vt:lpwstr>5b6b85cd-44ef-4d66-86d4-603dd2160780</vt:lpwstr>
  </property>
  <property fmtid="{D5CDD505-2E9C-101B-9397-08002B2CF9AE}" pid="15" name="MSIP_Label_defa4170-0d19-0005-0004-bc88714345d2_ActionId">
    <vt:lpwstr>99c3d95a-70b6-4e49-a0f9-70591a2ad6ad</vt:lpwstr>
  </property>
  <property fmtid="{D5CDD505-2E9C-101B-9397-08002B2CF9AE}" pid="16" name="MSIP_Label_defa4170-0d19-0005-0004-bc88714345d2_ContentBits">
    <vt:lpwstr>0</vt:lpwstr>
  </property>
</Properties>
</file>