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ekha Tata Data\D Drive\Market Risk\SLS IRS BLR\RBI Reports July'22\BALM Input\Borrowing File\"/>
    </mc:Choice>
  </mc:AlternateContent>
  <bookViews>
    <workbookView xWindow="0" yWindow="0" windowWidth="20490" windowHeight="7755"/>
  </bookViews>
  <sheets>
    <sheet name="Sheet1" sheetId="8" r:id="rId1"/>
    <sheet name="Data" sheetId="3" r:id="rId2"/>
    <sheet name="Recon" sheetId="7" r:id="rId3"/>
  </sheets>
  <definedNames>
    <definedName name="_xlnm._FilterDatabase" localSheetId="1" hidden="1">Data!$A$2:$V$170</definedName>
    <definedName name="_xlnm._FilterDatabase" localSheetId="2" hidden="1">Recon!$A$1:$F$15</definedName>
    <definedName name="_xlnm._FilterDatabase" localSheetId="0" hidden="1">Sheet1!$F$19:$G$34</definedName>
  </definedName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8" l="1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P168" i="3" l="1"/>
  <c r="P169" i="3"/>
  <c r="P170" i="3"/>
  <c r="U170" i="3" l="1"/>
  <c r="U169" i="3"/>
  <c r="D4" i="7"/>
  <c r="D46" i="7"/>
  <c r="D47" i="7"/>
  <c r="D48" i="7"/>
  <c r="E48" i="7" l="1"/>
  <c r="E4" i="7"/>
  <c r="E47" i="7"/>
  <c r="E46" i="7"/>
  <c r="U168" i="3" l="1"/>
  <c r="D43" i="7" l="1"/>
  <c r="D44" i="7"/>
  <c r="E44" i="7" s="1"/>
  <c r="D45" i="7"/>
  <c r="E45" i="7" s="1"/>
  <c r="E43" i="7" l="1"/>
  <c r="P166" i="3" l="1"/>
  <c r="U166" i="3"/>
  <c r="P167" i="3"/>
  <c r="U167" i="3"/>
  <c r="U165" i="3"/>
  <c r="P165" i="3"/>
  <c r="U117" i="3" l="1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P160" i="3"/>
  <c r="P161" i="3"/>
  <c r="P162" i="3"/>
  <c r="P163" i="3"/>
  <c r="P164" i="3"/>
  <c r="I149" i="3"/>
  <c r="P149" i="3" s="1"/>
  <c r="I150" i="3"/>
  <c r="P150" i="3" s="1"/>
  <c r="I151" i="3"/>
  <c r="P151" i="3" s="1"/>
  <c r="I152" i="3"/>
  <c r="P152" i="3" s="1"/>
  <c r="I153" i="3"/>
  <c r="P153" i="3" s="1"/>
  <c r="I154" i="3"/>
  <c r="P154" i="3" s="1"/>
  <c r="I155" i="3"/>
  <c r="P155" i="3" s="1"/>
  <c r="I156" i="3"/>
  <c r="P156" i="3" s="1"/>
  <c r="I157" i="3"/>
  <c r="P157" i="3" s="1"/>
  <c r="I158" i="3"/>
  <c r="P158" i="3" s="1"/>
  <c r="I159" i="3"/>
  <c r="P159" i="3" s="1"/>
  <c r="I148" i="3"/>
  <c r="P148" i="3" s="1"/>
  <c r="I117" i="3"/>
  <c r="P117" i="3" s="1"/>
  <c r="I118" i="3"/>
  <c r="P118" i="3" s="1"/>
  <c r="I119" i="3"/>
  <c r="P119" i="3" s="1"/>
  <c r="I120" i="3"/>
  <c r="P120" i="3" s="1"/>
  <c r="I121" i="3"/>
  <c r="P121" i="3" s="1"/>
  <c r="I122" i="3"/>
  <c r="P122" i="3" s="1"/>
  <c r="I123" i="3"/>
  <c r="P123" i="3" s="1"/>
  <c r="I124" i="3"/>
  <c r="P124" i="3" s="1"/>
  <c r="I125" i="3"/>
  <c r="P125" i="3" s="1"/>
  <c r="I126" i="3"/>
  <c r="P126" i="3" s="1"/>
  <c r="I127" i="3"/>
  <c r="P127" i="3" s="1"/>
  <c r="I128" i="3"/>
  <c r="P128" i="3" s="1"/>
  <c r="I129" i="3"/>
  <c r="P129" i="3" s="1"/>
  <c r="I130" i="3"/>
  <c r="P130" i="3" s="1"/>
  <c r="I131" i="3"/>
  <c r="P131" i="3" s="1"/>
  <c r="I132" i="3"/>
  <c r="P132" i="3" s="1"/>
  <c r="I133" i="3"/>
  <c r="P133" i="3" s="1"/>
  <c r="I134" i="3"/>
  <c r="P134" i="3" s="1"/>
  <c r="I135" i="3"/>
  <c r="P135" i="3" s="1"/>
  <c r="I136" i="3"/>
  <c r="P136" i="3" s="1"/>
  <c r="I137" i="3"/>
  <c r="P137" i="3" s="1"/>
  <c r="I138" i="3"/>
  <c r="P138" i="3" s="1"/>
  <c r="I139" i="3"/>
  <c r="P139" i="3" s="1"/>
  <c r="I140" i="3"/>
  <c r="P140" i="3" s="1"/>
  <c r="I141" i="3"/>
  <c r="P141" i="3" s="1"/>
  <c r="I142" i="3"/>
  <c r="P142" i="3" s="1"/>
  <c r="I143" i="3"/>
  <c r="P143" i="3" s="1"/>
  <c r="I144" i="3"/>
  <c r="P144" i="3" s="1"/>
  <c r="I145" i="3"/>
  <c r="P145" i="3" s="1"/>
  <c r="I146" i="3"/>
  <c r="P146" i="3" s="1"/>
  <c r="I147" i="3"/>
  <c r="P147" i="3" s="1"/>
  <c r="U164" i="3"/>
  <c r="U163" i="3"/>
  <c r="U162" i="3"/>
  <c r="U161" i="3"/>
  <c r="D37" i="7" l="1"/>
  <c r="E37" i="7" s="1"/>
  <c r="D38" i="7"/>
  <c r="E38" i="7" s="1"/>
  <c r="D39" i="7"/>
  <c r="D40" i="7"/>
  <c r="E40" i="7" s="1"/>
  <c r="D41" i="7"/>
  <c r="D42" i="7"/>
  <c r="E42" i="7" s="1"/>
  <c r="E39" i="7" l="1"/>
  <c r="E41" i="7"/>
  <c r="U160" i="3"/>
  <c r="D35" i="7"/>
  <c r="E35" i="7" s="1"/>
  <c r="D36" i="7"/>
  <c r="E36" i="7" l="1"/>
  <c r="D32" i="7" l="1"/>
  <c r="E32" i="7" s="1"/>
  <c r="D33" i="7"/>
  <c r="E33" i="7" s="1"/>
  <c r="D34" i="7"/>
  <c r="E34" i="7" s="1"/>
  <c r="D31" i="7" l="1"/>
  <c r="E31" i="7" l="1"/>
  <c r="D27" i="7" l="1"/>
  <c r="D28" i="7"/>
  <c r="D29" i="7"/>
  <c r="D30" i="7"/>
  <c r="E30" i="7" s="1"/>
  <c r="E28" i="7" l="1"/>
  <c r="E29" i="7"/>
  <c r="E27" i="7"/>
  <c r="U112" i="3"/>
  <c r="U113" i="3"/>
  <c r="U114" i="3"/>
  <c r="U115" i="3"/>
  <c r="U116" i="3"/>
  <c r="I112" i="3"/>
  <c r="P112" i="3" s="1"/>
  <c r="I113" i="3"/>
  <c r="P113" i="3" s="1"/>
  <c r="I114" i="3"/>
  <c r="P114" i="3" s="1"/>
  <c r="I115" i="3"/>
  <c r="P115" i="3" s="1"/>
  <c r="I116" i="3"/>
  <c r="P116" i="3" s="1"/>
  <c r="D26" i="7" l="1"/>
  <c r="E26" i="7" s="1"/>
  <c r="C51" i="7" l="1"/>
  <c r="I9" i="3" l="1"/>
  <c r="P9" i="3" s="1"/>
  <c r="U9" i="3"/>
  <c r="D22" i="7" l="1"/>
  <c r="E22" i="7" s="1"/>
  <c r="D23" i="7"/>
  <c r="E23" i="7" s="1"/>
  <c r="D24" i="7"/>
  <c r="E24" i="7" s="1"/>
  <c r="D25" i="7"/>
  <c r="E25" i="7" s="1"/>
  <c r="I92" i="3" l="1"/>
  <c r="P92" i="3" s="1"/>
  <c r="U92" i="3"/>
  <c r="I93" i="3"/>
  <c r="P93" i="3" s="1"/>
  <c r="U93" i="3"/>
  <c r="I94" i="3"/>
  <c r="P94" i="3" s="1"/>
  <c r="U94" i="3"/>
  <c r="I95" i="3"/>
  <c r="P95" i="3" s="1"/>
  <c r="U95" i="3"/>
  <c r="I96" i="3"/>
  <c r="P96" i="3" s="1"/>
  <c r="U96" i="3"/>
  <c r="I97" i="3"/>
  <c r="P97" i="3" s="1"/>
  <c r="U97" i="3"/>
  <c r="I98" i="3"/>
  <c r="P98" i="3" s="1"/>
  <c r="U98" i="3"/>
  <c r="I99" i="3"/>
  <c r="P99" i="3" s="1"/>
  <c r="U99" i="3"/>
  <c r="I100" i="3"/>
  <c r="P100" i="3" s="1"/>
  <c r="U100" i="3"/>
  <c r="I101" i="3"/>
  <c r="P101" i="3" s="1"/>
  <c r="U101" i="3"/>
  <c r="I102" i="3"/>
  <c r="P102" i="3" s="1"/>
  <c r="U102" i="3"/>
  <c r="I103" i="3"/>
  <c r="P103" i="3" s="1"/>
  <c r="U103" i="3"/>
  <c r="I104" i="3"/>
  <c r="P104" i="3" s="1"/>
  <c r="U104" i="3"/>
  <c r="I105" i="3"/>
  <c r="P105" i="3" s="1"/>
  <c r="U105" i="3"/>
  <c r="I106" i="3"/>
  <c r="P106" i="3" s="1"/>
  <c r="U106" i="3"/>
  <c r="I107" i="3"/>
  <c r="P107" i="3" s="1"/>
  <c r="U107" i="3"/>
  <c r="I108" i="3"/>
  <c r="P108" i="3" s="1"/>
  <c r="U108" i="3"/>
  <c r="I109" i="3"/>
  <c r="P109" i="3" s="1"/>
  <c r="U109" i="3"/>
  <c r="I110" i="3"/>
  <c r="P110" i="3" s="1"/>
  <c r="U110" i="3"/>
  <c r="I111" i="3"/>
  <c r="P111" i="3" s="1"/>
  <c r="U111" i="3"/>
  <c r="D20" i="7" l="1"/>
  <c r="E20" i="7" l="1"/>
  <c r="D21" i="7"/>
  <c r="E21" i="7" s="1"/>
  <c r="D19" i="7" l="1"/>
  <c r="D18" i="7" l="1"/>
  <c r="E18" i="7" s="1"/>
  <c r="E19" i="7"/>
  <c r="U8" i="3" l="1"/>
  <c r="I8" i="3"/>
  <c r="P8" i="3" s="1"/>
  <c r="D17" i="7" l="1"/>
  <c r="E17" i="7" l="1"/>
  <c r="I88" i="3" l="1"/>
  <c r="P88" i="3" s="1"/>
  <c r="U88" i="3"/>
  <c r="I89" i="3"/>
  <c r="P89" i="3" s="1"/>
  <c r="U89" i="3"/>
  <c r="I90" i="3"/>
  <c r="P90" i="3" s="1"/>
  <c r="U90" i="3"/>
  <c r="I91" i="3"/>
  <c r="P91" i="3" s="1"/>
  <c r="U91" i="3"/>
  <c r="D2" i="7" l="1"/>
  <c r="E2" i="7" s="1"/>
  <c r="D3" i="7"/>
  <c r="E3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D12" i="7"/>
  <c r="D13" i="7"/>
  <c r="E13" i="7" s="1"/>
  <c r="D14" i="7"/>
  <c r="D15" i="7"/>
  <c r="D16" i="7"/>
  <c r="E16" i="7" s="1"/>
  <c r="I81" i="3" l="1"/>
  <c r="P81" i="3" s="1"/>
  <c r="U81" i="3"/>
  <c r="I82" i="3"/>
  <c r="P82" i="3" s="1"/>
  <c r="U82" i="3"/>
  <c r="I83" i="3"/>
  <c r="P83" i="3" s="1"/>
  <c r="U83" i="3"/>
  <c r="I84" i="3"/>
  <c r="P84" i="3" s="1"/>
  <c r="U84" i="3"/>
  <c r="I85" i="3"/>
  <c r="P85" i="3" s="1"/>
  <c r="U85" i="3"/>
  <c r="I86" i="3"/>
  <c r="P86" i="3" s="1"/>
  <c r="U86" i="3"/>
  <c r="I87" i="3"/>
  <c r="P87" i="3" s="1"/>
  <c r="U87" i="3"/>
  <c r="C55" i="7" l="1"/>
  <c r="C52" i="7" l="1"/>
  <c r="I5" i="3" l="1"/>
  <c r="P5" i="3" s="1"/>
  <c r="U5" i="3"/>
  <c r="E11" i="7" l="1"/>
  <c r="E12" i="7"/>
  <c r="E14" i="7"/>
  <c r="E15" i="7"/>
  <c r="U7" i="3"/>
  <c r="U6" i="3"/>
  <c r="U4" i="3"/>
  <c r="U3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16" i="3"/>
  <c r="U17" i="3"/>
  <c r="U18" i="3"/>
  <c r="U19" i="3"/>
  <c r="U20" i="3"/>
  <c r="U21" i="3"/>
  <c r="U10" i="3"/>
  <c r="U11" i="3"/>
  <c r="U12" i="3"/>
  <c r="U13" i="3"/>
  <c r="U14" i="3"/>
  <c r="U15" i="3"/>
  <c r="I10" i="3"/>
  <c r="P10" i="3" s="1"/>
  <c r="I22" i="3"/>
  <c r="P22" i="3" s="1"/>
  <c r="I16" i="3"/>
  <c r="P16" i="3" s="1"/>
  <c r="I35" i="3"/>
  <c r="P35" i="3" s="1"/>
  <c r="I49" i="3"/>
  <c r="P49" i="3" s="1"/>
  <c r="I3" i="3"/>
  <c r="P3" i="3" s="1"/>
  <c r="I23" i="3"/>
  <c r="P23" i="3" s="1"/>
  <c r="I36" i="3"/>
  <c r="P36" i="3" s="1"/>
  <c r="I50" i="3"/>
  <c r="P50" i="3" s="1"/>
  <c r="I11" i="3"/>
  <c r="P11" i="3" s="1"/>
  <c r="I24" i="3"/>
  <c r="P24" i="3" s="1"/>
  <c r="I17" i="3"/>
  <c r="P17" i="3" s="1"/>
  <c r="I37" i="3"/>
  <c r="P37" i="3" s="1"/>
  <c r="I51" i="3"/>
  <c r="P51" i="3" s="1"/>
  <c r="I4" i="3"/>
  <c r="P4" i="3" s="1"/>
  <c r="I25" i="3"/>
  <c r="P25" i="3" s="1"/>
  <c r="I38" i="3"/>
  <c r="P38" i="3" s="1"/>
  <c r="I52" i="3"/>
  <c r="P52" i="3" s="1"/>
  <c r="I12" i="3"/>
  <c r="P12" i="3" s="1"/>
  <c r="I26" i="3"/>
  <c r="P26" i="3" s="1"/>
  <c r="I18" i="3"/>
  <c r="P18" i="3" s="1"/>
  <c r="I39" i="3"/>
  <c r="P39" i="3" s="1"/>
  <c r="I53" i="3"/>
  <c r="P53" i="3" s="1"/>
  <c r="I27" i="3"/>
  <c r="P27" i="3" s="1"/>
  <c r="I40" i="3"/>
  <c r="P40" i="3" s="1"/>
  <c r="I54" i="3"/>
  <c r="P54" i="3" s="1"/>
  <c r="I13" i="3"/>
  <c r="P13" i="3" s="1"/>
  <c r="I28" i="3"/>
  <c r="P28" i="3" s="1"/>
  <c r="I19" i="3"/>
  <c r="P19" i="3" s="1"/>
  <c r="I41" i="3"/>
  <c r="P41" i="3" s="1"/>
  <c r="I55" i="3"/>
  <c r="P55" i="3" s="1"/>
  <c r="I29" i="3"/>
  <c r="P29" i="3" s="1"/>
  <c r="I42" i="3"/>
  <c r="P42" i="3" s="1"/>
  <c r="I56" i="3"/>
  <c r="P56" i="3" s="1"/>
  <c r="I14" i="3"/>
  <c r="P14" i="3" s="1"/>
  <c r="I30" i="3"/>
  <c r="P30" i="3" s="1"/>
  <c r="I20" i="3"/>
  <c r="P20" i="3" s="1"/>
  <c r="I43" i="3"/>
  <c r="P43" i="3" s="1"/>
  <c r="I57" i="3"/>
  <c r="P57" i="3" s="1"/>
  <c r="I31" i="3"/>
  <c r="P31" i="3" s="1"/>
  <c r="I44" i="3"/>
  <c r="P44" i="3" s="1"/>
  <c r="I58" i="3"/>
  <c r="P58" i="3" s="1"/>
  <c r="I15" i="3"/>
  <c r="P15" i="3" s="1"/>
  <c r="I32" i="3"/>
  <c r="P32" i="3" s="1"/>
  <c r="I21" i="3"/>
  <c r="P21" i="3" s="1"/>
  <c r="I45" i="3"/>
  <c r="P45" i="3" s="1"/>
  <c r="I59" i="3"/>
  <c r="P59" i="3" s="1"/>
  <c r="I6" i="3"/>
  <c r="P6" i="3" s="1"/>
  <c r="I33" i="3"/>
  <c r="P33" i="3" s="1"/>
  <c r="I46" i="3"/>
  <c r="P46" i="3" s="1"/>
  <c r="I60" i="3"/>
  <c r="P60" i="3" s="1"/>
  <c r="I7" i="3"/>
  <c r="P7" i="3" s="1"/>
  <c r="I34" i="3"/>
  <c r="P34" i="3" s="1"/>
  <c r="I47" i="3"/>
  <c r="P47" i="3" s="1"/>
  <c r="I61" i="3"/>
  <c r="P61" i="3" s="1"/>
  <c r="I48" i="3"/>
  <c r="P48" i="3" s="1"/>
  <c r="I62" i="3"/>
  <c r="P62" i="3" s="1"/>
  <c r="I63" i="3"/>
  <c r="P63" i="3" s="1"/>
  <c r="I64" i="3"/>
  <c r="P64" i="3" s="1"/>
  <c r="I65" i="3"/>
  <c r="P65" i="3" s="1"/>
  <c r="I66" i="3"/>
  <c r="P66" i="3" s="1"/>
  <c r="I67" i="3"/>
  <c r="P67" i="3" s="1"/>
  <c r="I68" i="3"/>
  <c r="P68" i="3" s="1"/>
  <c r="I69" i="3"/>
  <c r="P69" i="3" s="1"/>
  <c r="I70" i="3"/>
  <c r="P70" i="3" s="1"/>
  <c r="I71" i="3"/>
  <c r="P71" i="3" s="1"/>
  <c r="I72" i="3"/>
  <c r="P72" i="3" s="1"/>
  <c r="I73" i="3"/>
  <c r="P73" i="3" s="1"/>
  <c r="I74" i="3"/>
  <c r="P74" i="3" s="1"/>
  <c r="I75" i="3"/>
  <c r="P75" i="3" s="1"/>
  <c r="I76" i="3"/>
  <c r="P76" i="3" s="1"/>
  <c r="I77" i="3"/>
  <c r="P77" i="3" s="1"/>
  <c r="I78" i="3"/>
  <c r="P78" i="3" s="1"/>
  <c r="I79" i="3"/>
  <c r="P79" i="3" s="1"/>
  <c r="I80" i="3"/>
  <c r="P80" i="3" s="1"/>
  <c r="E51" i="7" l="1"/>
  <c r="D51" i="7"/>
  <c r="D55" i="7" s="1"/>
  <c r="D52" i="7" l="1"/>
</calcChain>
</file>

<file path=xl/sharedStrings.xml><?xml version="1.0" encoding="utf-8"?>
<sst xmlns="http://schemas.openxmlformats.org/spreadsheetml/2006/main" count="1460" uniqueCount="114">
  <si>
    <t>OGL</t>
  </si>
  <si>
    <t>Name</t>
  </si>
  <si>
    <t>TL - Type</t>
  </si>
  <si>
    <t>IBPC</t>
  </si>
  <si>
    <t>Debentures - Domestic NCD - Series  028</t>
  </si>
  <si>
    <t>Debentures - Domestic NCD - Series  029 (Sub Debt)</t>
  </si>
  <si>
    <t>Debentures – IDFC First_ June 19_ Series 048 (A)</t>
  </si>
  <si>
    <t>Debentures – IDFC First_ June 19_ Series 048 (B)</t>
  </si>
  <si>
    <t>Debentures Series 023 (CDC) December 2015</t>
  </si>
  <si>
    <t>NABARD Refinance Feb 2017</t>
  </si>
  <si>
    <t>Financial Institutions</t>
  </si>
  <si>
    <t>NABARD Refinance Feb 2020</t>
  </si>
  <si>
    <t>NABARD Refinance June 2020</t>
  </si>
  <si>
    <t>NABARD Refinance Mar 2020</t>
  </si>
  <si>
    <t>NABARD Refinance March 2017</t>
  </si>
  <si>
    <t>NABARD Refinance Sep 2020</t>
  </si>
  <si>
    <t>NHB  Refinance Sep 2020</t>
  </si>
  <si>
    <t>CURRENCY</t>
  </si>
  <si>
    <t>INT_TYPE</t>
  </si>
  <si>
    <t>INTEREST_RATE</t>
  </si>
  <si>
    <t>P_REPAYMENT_STARTDATE</t>
  </si>
  <si>
    <t>P_REPAYMENT_FREQUENCY</t>
  </si>
  <si>
    <t>P_REPAYMENT_AMOUNT</t>
  </si>
  <si>
    <t>I_REPAYMENT_STARTDATE</t>
  </si>
  <si>
    <t>I_REPAYMENT_FREQUENCY</t>
  </si>
  <si>
    <t>I_REPAYMENT_AMOUNT</t>
  </si>
  <si>
    <t>BORROWING_DATE</t>
  </si>
  <si>
    <t>BORROWING_AMOUNT</t>
  </si>
  <si>
    <t>INR</t>
  </si>
  <si>
    <t>Fixed</t>
  </si>
  <si>
    <t xml:space="preserve">Bullet Repayment </t>
  </si>
  <si>
    <t>Monthly</t>
  </si>
  <si>
    <t>Quarterly</t>
  </si>
  <si>
    <t>Half Yearly</t>
  </si>
  <si>
    <t>At Maturity</t>
  </si>
  <si>
    <t>Semi Annual</t>
  </si>
  <si>
    <t>Annual</t>
  </si>
  <si>
    <t>LENDER_NAME</t>
  </si>
  <si>
    <t>Axis Bank</t>
  </si>
  <si>
    <t>NABARD</t>
  </si>
  <si>
    <t>NHB</t>
  </si>
  <si>
    <t>OUTSTANDING_BALANCE</t>
  </si>
  <si>
    <t>OGLCODE</t>
  </si>
  <si>
    <t>REPRICING_FREQUENCY</t>
  </si>
  <si>
    <t>Date</t>
  </si>
  <si>
    <t>Principal</t>
  </si>
  <si>
    <t>MATURITY_DATE (Closure Date)</t>
  </si>
  <si>
    <t>Princiapl Payment date (Maturity Date)</t>
  </si>
  <si>
    <t>TL Name</t>
  </si>
  <si>
    <t>Data</t>
  </si>
  <si>
    <t>Difference</t>
  </si>
  <si>
    <t>Unsecured - Non Banks</t>
  </si>
  <si>
    <t>Unsecured - Banks</t>
  </si>
  <si>
    <t>Secured - Banks-IBPC</t>
  </si>
  <si>
    <t>Secured / Un Secured</t>
  </si>
  <si>
    <t>NCD (Sub-Debt)</t>
  </si>
  <si>
    <t>CDC Emerging Markets Limited</t>
  </si>
  <si>
    <t>Indian Register Of Shipping Staff Provident Fund</t>
  </si>
  <si>
    <t>RBL Bank Limited</t>
  </si>
  <si>
    <t>IDFC First Bank Limited</t>
  </si>
  <si>
    <t>Disb Prin</t>
  </si>
  <si>
    <t>Disb Date</t>
  </si>
  <si>
    <t xml:space="preserve">Current EOM </t>
  </si>
  <si>
    <t>Maturity- Fixed</t>
  </si>
  <si>
    <t>NABARD Refinance Jan-2021</t>
  </si>
  <si>
    <t>SIDBI Refinance Mar-2021</t>
  </si>
  <si>
    <t>SIDBI</t>
  </si>
  <si>
    <t>HDFC Bank</t>
  </si>
  <si>
    <t>Debentures – Series 049 A</t>
  </si>
  <si>
    <t xml:space="preserve">Vivriti Capital </t>
  </si>
  <si>
    <t>Debentures – Aug 21_ Series 049 (A)</t>
  </si>
  <si>
    <t>SIDBI Refinance Sep-2021</t>
  </si>
  <si>
    <t>Axis Bank - IBPC (Risk Sharing)_Oct-2021</t>
  </si>
  <si>
    <t>Federal Bank - IBPC (Risk Sharing)_Oct-2021_T1</t>
  </si>
  <si>
    <t>Federal Bank - IBPC (Risk Sharing)_Oct-2021_T2</t>
  </si>
  <si>
    <t>HINDUJA LEYLAND FINANCE LIMITED</t>
  </si>
  <si>
    <t>SIDBI Refinance Nov-2021</t>
  </si>
  <si>
    <t>Federal Bank - IBPC (Risk Sharing)_Tranche 1 Dec-2021</t>
  </si>
  <si>
    <t>Federal Bank - IBPC (Risk Sharing)_ Tranche 2 Dec-2021</t>
  </si>
  <si>
    <t>Axis Bank - IBPC (Risk Sharing)_Dec-2021</t>
  </si>
  <si>
    <t>Federal Bank - IBPC (Risk Sharing)_ Jan-2022</t>
  </si>
  <si>
    <t>Axis Bank - IBPC (Risk Sharing)_Jan-22-65Cr</t>
  </si>
  <si>
    <t>Axis Bank - IBPC (Risk Sharing)_Jan-22-145Cr</t>
  </si>
  <si>
    <t>HDFC Bank - IBPC (Risk Sharing)_Jan-22</t>
  </si>
  <si>
    <t>Bandhan Bank - IBPC (Risk Sharing)_Feb-2022</t>
  </si>
  <si>
    <t>IDFC Bank - IBPC (Risk Sharing)_Feb-2022</t>
  </si>
  <si>
    <t>Federal Bank - IBPC (Risk Sharing)_Mar-22</t>
  </si>
  <si>
    <t>HDFC Bank - IBPC (Risk Sharing)_Mar-22_125Cr</t>
  </si>
  <si>
    <t>HDFC Bank - IBPC (Risk Sharing)_Mar-22_73Cr</t>
  </si>
  <si>
    <t>Axis Bank - IBPC (Risk Sharing)_ Apr-22</t>
  </si>
  <si>
    <t>Federal Bank - IBPC (Risk Sharing) Apr-22</t>
  </si>
  <si>
    <t>Axis Bank - IBPC (Risk Sharing)_May-22</t>
  </si>
  <si>
    <t>HDFC Bank - IBPC (Risk Sharing)_May-22</t>
  </si>
  <si>
    <t>IDFC Bank - IBPC (Risk Sharing)_May-22</t>
  </si>
  <si>
    <t>ICICI Bank - IBPC (Risk Sharing)_May-22</t>
  </si>
  <si>
    <t>TL ~ SIDBI Refinance May 2022 (General) 200 Crs</t>
  </si>
  <si>
    <t>TL ~ SIDBI Refinance May 2022 (RSFB) 700 Crs</t>
  </si>
  <si>
    <t>31-jun-22</t>
  </si>
  <si>
    <t>There is adhoc pre-payment of Rs. 8,74,39,589/- as advised by NHB</t>
  </si>
  <si>
    <t>ICICI Bank</t>
  </si>
  <si>
    <t>Federal Bank - IBPC (Risk Sharing)_June-22_Tranche -1</t>
  </si>
  <si>
    <t>Federal Bank - IBPC (Risk Sharing)_June-22_Tranche -2</t>
  </si>
  <si>
    <t>RBL Bank - IBPC (Risk Sharing)_June-22</t>
  </si>
  <si>
    <t>Federal</t>
  </si>
  <si>
    <t>RBL</t>
  </si>
  <si>
    <t>July-22</t>
  </si>
  <si>
    <t>Federal Bank - IBPC (Risk Sharing)_22-July-22</t>
  </si>
  <si>
    <t>HDFC Bank - IBPC (Risk Sharing)_June-22</t>
  </si>
  <si>
    <t>Federal Bank - IBPC (Risk Sharing)_29-July-22</t>
  </si>
  <si>
    <t>Debentures - Domestic NCD  ~ Series 028 (Non-Bank)</t>
  </si>
  <si>
    <t>Row Labels</t>
  </si>
  <si>
    <t>Grand Total</t>
  </si>
  <si>
    <t>Sum of OUTSTANDING_BALANCE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</si>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</sst>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[$-409]d\-mmm\-yy;@"/>
    <numFmt numFmtId="166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55">
    <xf numFmtId="0" fontId="0" fillId="0" borderId="0" xfId="0"/>
    <xf numFmtId="15" fontId="0" fillId="0" borderId="1" xfId="0" applyNumberFormat="1" applyFont="1" applyBorder="1" applyAlignment="1">
      <alignment horizontal="center"/>
    </xf>
    <xf numFmtId="164" fontId="0" fillId="0" borderId="1" xfId="1" applyNumberFormat="1" applyFont="1" applyBorder="1"/>
    <xf numFmtId="0" fontId="0" fillId="0" borderId="0" xfId="0" applyFont="1"/>
    <xf numFmtId="0" fontId="0" fillId="0" borderId="1" xfId="0" applyFont="1" applyBorder="1"/>
    <xf numFmtId="3" fontId="0" fillId="0" borderId="1" xfId="1" applyNumberFormat="1" applyFont="1" applyBorder="1" applyAlignment="1">
      <alignment horizontal="right"/>
    </xf>
    <xf numFmtId="0" fontId="3" fillId="0" borderId="1" xfId="0" applyFont="1" applyFill="1" applyBorder="1"/>
    <xf numFmtId="43" fontId="0" fillId="0" borderId="1" xfId="1" applyFont="1" applyBorder="1" applyAlignment="1"/>
    <xf numFmtId="165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 applyAlignment="1">
      <alignment horizontal="right"/>
    </xf>
    <xf numFmtId="10" fontId="0" fillId="0" borderId="1" xfId="0" applyNumberFormat="1" applyFont="1" applyBorder="1"/>
    <xf numFmtId="43" fontId="0" fillId="0" borderId="1" xfId="1" applyFont="1" applyBorder="1"/>
    <xf numFmtId="165" fontId="3" fillId="0" borderId="1" xfId="0" applyNumberFormat="1" applyFont="1" applyFill="1" applyBorder="1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164" fontId="4" fillId="3" borderId="1" xfId="1" quotePrefix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164" fontId="5" fillId="0" borderId="1" xfId="1" applyNumberFormat="1" applyFont="1" applyFill="1" applyBorder="1"/>
    <xf numFmtId="164" fontId="0" fillId="0" borderId="0" xfId="0" applyNumberFormat="1"/>
    <xf numFmtId="0" fontId="0" fillId="2" borderId="1" xfId="0" applyFont="1" applyFill="1" applyBorder="1"/>
    <xf numFmtId="15" fontId="0" fillId="2" borderId="1" xfId="0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3" fontId="0" fillId="2" borderId="1" xfId="1" applyNumberFormat="1" applyFont="1" applyFill="1" applyBorder="1" applyAlignment="1">
      <alignment horizontal="right"/>
    </xf>
    <xf numFmtId="0" fontId="3" fillId="2" borderId="1" xfId="0" applyFont="1" applyFill="1" applyBorder="1"/>
    <xf numFmtId="43" fontId="0" fillId="2" borderId="1" xfId="1" applyFont="1" applyFill="1" applyBorder="1" applyAlignment="1"/>
    <xf numFmtId="165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3" fontId="0" fillId="2" borderId="1" xfId="0" applyNumberFormat="1" applyFont="1" applyFill="1" applyBorder="1" applyAlignment="1">
      <alignment horizontal="right"/>
    </xf>
    <xf numFmtId="10" fontId="0" fillId="2" borderId="1" xfId="0" applyNumberFormat="1" applyFont="1" applyFill="1" applyBorder="1"/>
    <xf numFmtId="43" fontId="0" fillId="2" borderId="1" xfId="1" applyFont="1" applyFill="1" applyBorder="1"/>
    <xf numFmtId="165" fontId="3" fillId="2" borderId="1" xfId="0" applyNumberFormat="1" applyFont="1" applyFill="1" applyBorder="1" applyAlignment="1">
      <alignment horizontal="center"/>
    </xf>
    <xf numFmtId="0" fontId="0" fillId="2" borderId="0" xfId="0" applyFont="1" applyFill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0" borderId="0" xfId="1" applyNumberFormat="1" applyFont="1" applyFill="1" applyBorder="1"/>
    <xf numFmtId="43" fontId="0" fillId="0" borderId="0" xfId="0" applyNumberFormat="1"/>
    <xf numFmtId="4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3" fontId="0" fillId="0" borderId="0" xfId="0" applyNumberFormat="1" applyFont="1"/>
    <xf numFmtId="3" fontId="2" fillId="5" borderId="1" xfId="1" applyNumberFormat="1" applyFont="1" applyFill="1" applyBorder="1" applyAlignment="1">
      <alignment horizontal="center"/>
    </xf>
    <xf numFmtId="3" fontId="0" fillId="0" borderId="1" xfId="1" applyNumberFormat="1" applyFont="1" applyBorder="1"/>
    <xf numFmtId="3" fontId="0" fillId="2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6" fillId="6" borderId="2" xfId="0" applyNumberFormat="1" applyFont="1" applyFill="1" applyBorder="1" applyAlignment="1" applyProtection="1">
      <alignment horizontal="right" shrinkToFit="1"/>
      <protection locked="0"/>
    </xf>
    <xf numFmtId="10" fontId="0" fillId="0" borderId="1" xfId="3" applyNumberFormat="1" applyFont="1" applyBorder="1"/>
  </cellXfs>
  <cellStyles count="7">
    <cellStyle name="Comma" xfId="1" builtinId="3"/>
    <cellStyle name="Comma 2" xfId="2"/>
    <cellStyle name="Comma 2 2" xfId="4"/>
    <cellStyle name="Hyperlink 2" xfId="5"/>
    <cellStyle name="Normal" xfId="0" builtinId="0"/>
    <cellStyle name="Normal 2" xfId="6"/>
    <cellStyle name="Percent" xfId="3" builtinId="5"/>
  </cellStyles>
  <dxfs count="2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ta Surekha" refreshedDate="44788.385468402776" createdVersion="5" refreshedVersion="5" minRefreshableVersion="3" recordCount="168">
  <cacheSource type="worksheet">
    <worksheetSource ref="A2:V170" sheet="Data"/>
  </cacheSource>
  <cacheFields count="22">
    <cacheField name="OGL" numFmtId="0">
      <sharedItems containsSemiMixedTypes="0" containsString="0" containsNumber="1" containsInteger="1" minValue="22020759" maxValue="22030935"/>
    </cacheField>
    <cacheField name="Name" numFmtId="0">
      <sharedItems/>
    </cacheField>
    <cacheField name="LENDER_NAME" numFmtId="0">
      <sharedItems count="14">
        <s v="CDC Emerging Markets Limited"/>
        <s v="Indian Register Of Shipping Staff Provident Fund"/>
        <s v="RBL Bank Limited"/>
        <s v="IDFC First Bank Limited"/>
        <s v="Vivriti Capital "/>
        <s v="HINDUJA LEYLAND FINANCE LIMITED"/>
        <s v="NABARD"/>
        <s v="NHB"/>
        <s v="SIDBI"/>
        <s v="Axis Bank"/>
        <s v="HDFC Bank"/>
        <s v="ICICI Bank"/>
        <s v="Federal"/>
        <s v="RBL"/>
      </sharedItems>
    </cacheField>
    <cacheField name="TL - Type" numFmtId="0">
      <sharedItems/>
    </cacheField>
    <cacheField name="Date" numFmtId="15">
      <sharedItems containsSemiMixedTypes="0" containsNonDate="0" containsDate="1" containsString="0" minDate="2022-08-10T00:00:00" maxDate="2030-07-02T00:00:00"/>
    </cacheField>
    <cacheField name="Principal" numFmtId="3">
      <sharedItems containsSemiMixedTypes="0" containsString="0" containsNumber="1" containsInteger="1" minValue="0" maxValue="3330000000"/>
    </cacheField>
    <cacheField name="BORROWING_DATE" numFmtId="15">
      <sharedItems containsSemiMixedTypes="0" containsNonDate="0" containsDate="1" containsString="0" minDate="2015-12-22T00:00:00" maxDate="2022-07-31T00:00:00"/>
    </cacheField>
    <cacheField name="BORROWING_AMOUNT" numFmtId="0">
      <sharedItems containsSemiMixedTypes="0" containsString="0" containsNumber="1" minValue="20000000" maxValue="15000000000"/>
    </cacheField>
    <cacheField name="OUTSTANDING_BALANCE" numFmtId="0">
      <sharedItems containsSemiMixedTypes="0" containsString="0" containsNumber="1" containsInteger="1" minValue="0" maxValue="3330000000"/>
    </cacheField>
    <cacheField name="CURRENCY" numFmtId="0">
      <sharedItems/>
    </cacheField>
    <cacheField name="INT_TYPE" numFmtId="0">
      <sharedItems/>
    </cacheField>
    <cacheField name="INTEREST_RATE" numFmtId="43">
      <sharedItems containsSemiMixedTypes="0" containsString="0" containsNumber="1" minValue="2.8" maxValue="14.499999999999998"/>
    </cacheField>
    <cacheField name="REPRICING_FREQUENCY" numFmtId="15">
      <sharedItems containsSemiMixedTypes="0" containsNonDate="0" containsDate="1" containsString="0" minDate="2022-08-30T00:00:00" maxDate="2030-07-02T00:00:00"/>
    </cacheField>
    <cacheField name="P_REPAYMENT_STARTDATE" numFmtId="0">
      <sharedItems containsSemiMixedTypes="0" containsNonDate="0" containsDate="1" containsString="0" minDate="2020-08-31T00:00:00" maxDate="2027-07-08T00:00:00"/>
    </cacheField>
    <cacheField name="P_REPAYMENT_FREQUENCY" numFmtId="0">
      <sharedItems/>
    </cacheField>
    <cacheField name="P_REPAYMENT_AMOUNT" numFmtId="3">
      <sharedItems containsSemiMixedTypes="0" containsString="0" containsNumber="1" containsInteger="1" minValue="0" maxValue="3330000000"/>
    </cacheField>
    <cacheField name="I_REPAYMENT_STARTDATE" numFmtId="0">
      <sharedItems containsDate="1" containsMixedTypes="1" minDate="2016-03-31T00:00:00" maxDate="2023-01-12T00:00:00"/>
    </cacheField>
    <cacheField name="I_REPAYMENT_FREQUENCY" numFmtId="10">
      <sharedItems/>
    </cacheField>
    <cacheField name="I_REPAYMENT_AMOUNT" numFmtId="43">
      <sharedItems containsSemiMixedTypes="0" containsString="0" containsNumber="1" containsInteger="1" minValue="0" maxValue="0"/>
    </cacheField>
    <cacheField name="MATURITY_DATE (Closure Date)" numFmtId="0">
      <sharedItems containsSemiMixedTypes="0" containsNonDate="0" containsDate="1" containsString="0" minDate="2022-08-30T00:00:00" maxDate="2030-07-02T00:00:00"/>
    </cacheField>
    <cacheField name="Princiapl Payment date (Maturity Date)" numFmtId="15">
      <sharedItems containsSemiMixedTypes="0" containsNonDate="0" containsDate="1" containsString="0" minDate="2022-08-10T00:00:00" maxDate="2030-07-02T00:00:00"/>
    </cacheField>
    <cacheField name="Secured / Un Secur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n v="22030904"/>
    <s v="Debentures Series 023 (CDC) December 2015"/>
    <x v="0"/>
    <s v="NCD (Sub-Debt)"/>
    <d v="2027-07-07T00:00:00"/>
    <n v="750000000"/>
    <d v="2015-12-22T00:00:00"/>
    <n v="3300000000"/>
    <n v="750000000"/>
    <s v="INR"/>
    <s v="Fixed"/>
    <n v="13.8"/>
    <d v="2027-07-07T00:00:00"/>
    <d v="2027-07-07T00:00:00"/>
    <s v="Bullet Repayment "/>
    <n v="750000000"/>
    <d v="2016-03-31T00:00:00"/>
    <s v="Semi Annual"/>
    <n v="0"/>
    <d v="2027-07-07T00:00:00"/>
    <d v="2027-07-07T00:00:00"/>
    <s v="Unsecured - Non Banks"/>
  </r>
  <r>
    <n v="22030130"/>
    <s v="Debentures - Domestic NCD  ~ Series 028 (Non-Bank)"/>
    <x v="1"/>
    <s v="NCD (Sub-Debt)"/>
    <d v="2023-05-19T00:00:00"/>
    <n v="20000000"/>
    <d v="2016-03-21T00:00:00"/>
    <n v="20000000"/>
    <n v="20000000"/>
    <s v="INR"/>
    <s v="Fixed"/>
    <n v="14.2"/>
    <d v="2023-05-19T00:00:00"/>
    <d v="2023-05-19T00:00:00"/>
    <s v="Bullet Repayment "/>
    <n v="20000000"/>
    <d v="2017-03-21T00:00:00"/>
    <s v="Annual"/>
    <n v="0"/>
    <d v="2023-05-19T00:00:00"/>
    <d v="2023-05-19T00:00:00"/>
    <s v="Unsecured - Non Banks"/>
  </r>
  <r>
    <n v="22030906"/>
    <s v="Debentures - Domestic NCD - Series  028"/>
    <x v="2"/>
    <s v="NCD (Sub-Debt)"/>
    <d v="2023-05-19T00:00:00"/>
    <n v="780000000"/>
    <d v="2016-03-21T00:00:00"/>
    <n v="780000000"/>
    <n v="780000000"/>
    <s v="INR"/>
    <s v="Fixed"/>
    <n v="14.2"/>
    <d v="2023-05-19T00:00:00"/>
    <d v="2023-05-19T00:00:00"/>
    <s v="Bullet Repayment "/>
    <n v="780000000"/>
    <d v="2017-03-21T00:00:00"/>
    <s v="Annual"/>
    <n v="0"/>
    <d v="2023-05-19T00:00:00"/>
    <d v="2023-05-19T00:00:00"/>
    <s v="Unsecured - Banks"/>
  </r>
  <r>
    <n v="22030933"/>
    <s v="Debentures – IDFC First_ June 19_ Series 048 (A)"/>
    <x v="3"/>
    <s v="NCD (Sub-Debt)"/>
    <d v="2025-06-27T00:00:00"/>
    <n v="1750000000"/>
    <d v="2019-06-29T00:00:00"/>
    <n v="1750000000"/>
    <n v="1750000000"/>
    <s v="INR"/>
    <s v="Fixed"/>
    <n v="14.499999999999998"/>
    <d v="2025-06-28T00:00:00"/>
    <d v="2025-06-28T00:00:00"/>
    <s v="Bullet Repayment "/>
    <n v="1750000000"/>
    <d v="2020-06-29T00:00:00"/>
    <s v="Annual"/>
    <n v="0"/>
    <d v="2025-06-29T00:00:00"/>
    <d v="2025-06-27T00:00:00"/>
    <s v="Unsecured - Banks"/>
  </r>
  <r>
    <n v="22030934"/>
    <s v="Debentures – IDFC First_ June 19_ Series 048 (B)"/>
    <x v="3"/>
    <s v="NCD (Sub-Debt)"/>
    <d v="2025-07-10T00:00:00"/>
    <n v="500000000"/>
    <d v="2019-07-10T00:00:00"/>
    <n v="500000000"/>
    <n v="500000000"/>
    <s v="INR"/>
    <s v="Fixed"/>
    <n v="13.15"/>
    <d v="2025-07-10T00:00:00"/>
    <d v="2025-07-10T00:00:00"/>
    <s v="Bullet Repayment "/>
    <n v="500000000"/>
    <d v="2020-07-10T00:00:00"/>
    <s v="Annual"/>
    <n v="0"/>
    <d v="2025-07-10T00:00:00"/>
    <d v="2025-07-10T00:00:00"/>
    <s v="Unsecured - Banks"/>
  </r>
  <r>
    <n v="22030935"/>
    <s v="Debentures – Series 049 A"/>
    <x v="4"/>
    <s v="NCD (Sub-Debt)"/>
    <d v="2026-11-30T00:00:00"/>
    <n v="351000000"/>
    <d v="2021-08-31T00:00:00"/>
    <n v="351000000"/>
    <n v="351000000"/>
    <s v="INR"/>
    <s v="Fixed"/>
    <n v="13.5"/>
    <d v="2026-11-30T00:00:00"/>
    <d v="2026-11-30T00:00:00"/>
    <s v="Bullet Repayment "/>
    <n v="351000000"/>
    <d v="2022-02-28T00:00:00"/>
    <s v="Semi Annual"/>
    <n v="0"/>
    <d v="2026-11-30T00:00:00"/>
    <d v="2026-11-30T00:00:00"/>
    <s v="Unsecured - Non Banks"/>
  </r>
  <r>
    <n v="22030935"/>
    <s v="Debentures – Series 049 A"/>
    <x v="5"/>
    <s v="NCD (Sub-Debt)"/>
    <d v="2026-11-30T00:00:00"/>
    <n v="149000000"/>
    <d v="2021-08-31T00:00:00"/>
    <n v="149000000"/>
    <n v="149000000"/>
    <s v="INR"/>
    <s v="Fixed"/>
    <n v="13.5"/>
    <d v="2026-11-30T00:00:00"/>
    <d v="2026-11-30T00:00:00"/>
    <s v="Bullet Repayment "/>
    <n v="149000000"/>
    <d v="2022-02-28T00:00:00"/>
    <s v="Semi Annual"/>
    <n v="0"/>
    <d v="2026-11-30T00:00:00"/>
    <d v="2026-11-30T00:00:00"/>
    <s v="Unsecured - Non Banks"/>
  </r>
  <r>
    <n v="22030442"/>
    <s v="NABARD Refinance Feb 2020"/>
    <x v="6"/>
    <s v="Financial Institutions"/>
    <d v="2022-08-31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2-08-31T00:00:00"/>
    <s v="Unsecured - Non Banks"/>
  </r>
  <r>
    <n v="22030442"/>
    <s v="NABARD Refinance Feb 2020"/>
    <x v="6"/>
    <s v="Financial Institutions"/>
    <d v="2023-02-28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3-02-28T00:00:00"/>
    <s v="Unsecured - Non Banks"/>
  </r>
  <r>
    <n v="22030442"/>
    <s v="NABARD Refinance Feb 2020"/>
    <x v="6"/>
    <s v="Financial Institutions"/>
    <d v="2023-08-31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3-08-31T00:00:00"/>
    <s v="Unsecured - Non Banks"/>
  </r>
  <r>
    <n v="22030442"/>
    <s v="NABARD Refinance Feb 2020"/>
    <x v="6"/>
    <s v="Financial Institutions"/>
    <d v="2024-02-29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4-02-29T00:00:00"/>
    <s v="Unsecured - Non Banks"/>
  </r>
  <r>
    <n v="22030442"/>
    <s v="NABARD Refinance Feb 2020"/>
    <x v="6"/>
    <s v="Financial Institutions"/>
    <d v="2024-08-31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4-08-31T00:00:00"/>
    <s v="Unsecured - Non Banks"/>
  </r>
  <r>
    <n v="22030442"/>
    <s v="NABARD Refinance Feb 2020"/>
    <x v="6"/>
    <s v="Financial Institutions"/>
    <d v="2025-02-28T00:00:00"/>
    <n v="600000000"/>
    <d v="2020-02-20T00:00:00"/>
    <n v="5400000000.0100002"/>
    <n v="600000000"/>
    <s v="INR"/>
    <s v="Fixed"/>
    <n v="9.15"/>
    <d v="2025-02-28T00:00:00"/>
    <d v="2020-08-31T00:00:00"/>
    <s v="Half Yearly"/>
    <n v="600000000"/>
    <d v="2020-09-01T00:00:00"/>
    <s v="Half Yearly"/>
    <n v="0"/>
    <d v="2025-02-28T00:00:00"/>
    <d v="2025-02-28T00:00:00"/>
    <s v="Unsecured - Non Banks"/>
  </r>
  <r>
    <n v="22030443"/>
    <s v="NABARD Refinance Mar 2020"/>
    <x v="6"/>
    <s v="Financial Institutions"/>
    <d v="2022-09-30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2-09-30T00:00:00"/>
    <s v="Unsecured - Non Banks"/>
  </r>
  <r>
    <n v="22030443"/>
    <s v="NABARD Refinance Mar 2020"/>
    <x v="6"/>
    <s v="Financial Institutions"/>
    <d v="2023-03-31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3-03-31T00:00:00"/>
    <s v="Unsecured - Non Banks"/>
  </r>
  <r>
    <n v="22030443"/>
    <s v="NABARD Refinance Mar 2020"/>
    <x v="6"/>
    <s v="Financial Institutions"/>
    <d v="2023-09-30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3-09-30T00:00:00"/>
    <s v="Unsecured - Non Banks"/>
  </r>
  <r>
    <n v="22030443"/>
    <s v="NABARD Refinance Mar 2020"/>
    <x v="6"/>
    <s v="Financial Institutions"/>
    <d v="2024-03-31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4-03-31T00:00:00"/>
    <s v="Unsecured - Non Banks"/>
  </r>
  <r>
    <n v="22030443"/>
    <s v="NABARD Refinance Mar 2020"/>
    <x v="6"/>
    <s v="Financial Institutions"/>
    <d v="2024-09-30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4-09-30T00:00:00"/>
    <s v="Unsecured - Non Banks"/>
  </r>
  <r>
    <n v="22030443"/>
    <s v="NABARD Refinance Mar 2020"/>
    <x v="6"/>
    <s v="Financial Institutions"/>
    <d v="2025-03-31T00:00:00"/>
    <n v="400000000"/>
    <d v="2020-03-12T00:00:00"/>
    <n v="4000000000"/>
    <n v="400000000"/>
    <s v="INR"/>
    <s v="Fixed"/>
    <n v="9.15"/>
    <d v="2025-03-31T00:00:00"/>
    <d v="2020-09-30T00:00:00"/>
    <s v="Half Yearly"/>
    <n v="400000000"/>
    <d v="2020-10-01T00:00:00"/>
    <s v="Half Yearly"/>
    <n v="0"/>
    <d v="2025-03-31T00:00:00"/>
    <d v="2025-03-31T00:00:00"/>
    <s v="Unsecured - Non Banks"/>
  </r>
  <r>
    <n v="22030445"/>
    <s v="NABARD Refinance June 2020"/>
    <x v="6"/>
    <s v="Financial Institutions"/>
    <d v="2022-09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2-09-30T00:00:00"/>
    <s v="Unsecured - Non Banks"/>
  </r>
  <r>
    <n v="22030445"/>
    <s v="NABARD Refinance June 2020"/>
    <x v="6"/>
    <s v="Financial Institutions"/>
    <d v="2022-12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2-12-31T00:00:00"/>
    <s v="Unsecured - Non Banks"/>
  </r>
  <r>
    <n v="22030445"/>
    <s v="NABARD Refinance June 2020"/>
    <x v="6"/>
    <s v="Financial Institutions"/>
    <d v="2023-03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3-03-31T00:00:00"/>
    <s v="Unsecured - Non Banks"/>
  </r>
  <r>
    <n v="22030445"/>
    <s v="NABARD Refinance June 2020"/>
    <x v="6"/>
    <s v="Financial Institutions"/>
    <d v="2023-06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3-06-30T00:00:00"/>
    <s v="Unsecured - Non Banks"/>
  </r>
  <r>
    <n v="22030445"/>
    <s v="NABARD Refinance June 2020"/>
    <x v="6"/>
    <s v="Financial Institutions"/>
    <d v="2023-09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3-09-30T00:00:00"/>
    <s v="Unsecured - Non Banks"/>
  </r>
  <r>
    <n v="22030445"/>
    <s v="NABARD Refinance June 2020"/>
    <x v="6"/>
    <s v="Financial Institutions"/>
    <d v="2023-12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3-12-31T00:00:00"/>
    <s v="Unsecured - Non Banks"/>
  </r>
  <r>
    <n v="22030445"/>
    <s v="NABARD Refinance June 2020"/>
    <x v="6"/>
    <s v="Financial Institutions"/>
    <d v="2024-03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4-03-31T00:00:00"/>
    <s v="Unsecured - Non Banks"/>
  </r>
  <r>
    <n v="22030445"/>
    <s v="NABARD Refinance June 2020"/>
    <x v="6"/>
    <s v="Financial Institutions"/>
    <d v="2024-06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4-06-30T00:00:00"/>
    <s v="Unsecured - Non Banks"/>
  </r>
  <r>
    <n v="22030445"/>
    <s v="NABARD Refinance June 2020"/>
    <x v="6"/>
    <s v="Financial Institutions"/>
    <d v="2024-09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4-09-30T00:00:00"/>
    <s v="Unsecured - Non Banks"/>
  </r>
  <r>
    <n v="22030445"/>
    <s v="NABARD Refinance June 2020"/>
    <x v="6"/>
    <s v="Financial Institutions"/>
    <d v="2024-12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4-12-31T00:00:00"/>
    <s v="Unsecured - Non Banks"/>
  </r>
  <r>
    <n v="22030445"/>
    <s v="NABARD Refinance June 2020"/>
    <x v="6"/>
    <s v="Financial Institutions"/>
    <d v="2025-03-31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5-03-31T00:00:00"/>
    <s v="Unsecured - Non Banks"/>
  </r>
  <r>
    <n v="22030445"/>
    <s v="NABARD Refinance June 2020"/>
    <x v="6"/>
    <s v="Financial Institutions"/>
    <d v="2025-06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5-06-30T00:00:00"/>
    <s v="Unsecured - Non Banks"/>
  </r>
  <r>
    <n v="22030445"/>
    <s v="NABARD Refinance June 2020"/>
    <x v="6"/>
    <s v="Financial Institutions"/>
    <d v="2025-09-30T00:00:00"/>
    <n v="250000000"/>
    <d v="2020-06-04T00:00:00"/>
    <n v="5000000000"/>
    <n v="250000000"/>
    <s v="INR"/>
    <s v="Fixed"/>
    <n v="8.4"/>
    <d v="2025-09-30T00:00:00"/>
    <d v="2020-12-31T00:00:00"/>
    <s v="Quarterly"/>
    <n v="250000000"/>
    <d v="2020-07-01T00:00:00"/>
    <s v="Monthly"/>
    <n v="0"/>
    <d v="2025-09-30T00:00:00"/>
    <d v="2025-09-30T00:00:00"/>
    <s v="Unsecured - Non Banks"/>
  </r>
  <r>
    <n v="22030446"/>
    <s v="NABARD Refinance Sep 2020"/>
    <x v="6"/>
    <s v="Financial Institutions"/>
    <d v="2022-09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2-09-30T00:00:00"/>
    <s v="Unsecured - Non Banks"/>
  </r>
  <r>
    <n v="22030446"/>
    <s v="NABARD Refinance Sep 2020"/>
    <x v="6"/>
    <s v="Financial Institutions"/>
    <d v="2022-12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2-12-31T00:00:00"/>
    <s v="Unsecured - Non Banks"/>
  </r>
  <r>
    <n v="22030446"/>
    <s v="NABARD Refinance Sep 2020"/>
    <x v="6"/>
    <s v="Financial Institutions"/>
    <d v="2023-03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3-03-31T00:00:00"/>
    <s v="Unsecured - Non Banks"/>
  </r>
  <r>
    <n v="22030446"/>
    <s v="NABARD Refinance Sep 2020"/>
    <x v="6"/>
    <s v="Financial Institutions"/>
    <d v="2023-06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3-06-30T00:00:00"/>
    <s v="Unsecured - Non Banks"/>
  </r>
  <r>
    <n v="22030446"/>
    <s v="NABARD Refinance Sep 2020"/>
    <x v="6"/>
    <s v="Financial Institutions"/>
    <d v="2023-09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3-09-30T00:00:00"/>
    <s v="Unsecured - Non Banks"/>
  </r>
  <r>
    <n v="22030446"/>
    <s v="NABARD Refinance Sep 2020"/>
    <x v="6"/>
    <s v="Financial Institutions"/>
    <d v="2023-12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3-12-31T00:00:00"/>
    <s v="Unsecured - Non Banks"/>
  </r>
  <r>
    <n v="22030446"/>
    <s v="NABARD Refinance Sep 2020"/>
    <x v="6"/>
    <s v="Financial Institutions"/>
    <d v="2024-03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4-03-31T00:00:00"/>
    <s v="Unsecured - Non Banks"/>
  </r>
  <r>
    <n v="22030446"/>
    <s v="NABARD Refinance Sep 2020"/>
    <x v="6"/>
    <s v="Financial Institutions"/>
    <d v="2024-06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4-06-30T00:00:00"/>
    <s v="Unsecured - Non Banks"/>
  </r>
  <r>
    <n v="22030446"/>
    <s v="NABARD Refinance Sep 2020"/>
    <x v="6"/>
    <s v="Financial Institutions"/>
    <d v="2024-09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4-09-30T00:00:00"/>
    <s v="Unsecured - Non Banks"/>
  </r>
  <r>
    <n v="22030446"/>
    <s v="NABARD Refinance Sep 2020"/>
    <x v="6"/>
    <s v="Financial Institutions"/>
    <d v="2024-12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4-12-31T00:00:00"/>
    <s v="Unsecured - Non Banks"/>
  </r>
  <r>
    <n v="22030446"/>
    <s v="NABARD Refinance Sep 2020"/>
    <x v="6"/>
    <s v="Financial Institutions"/>
    <d v="2025-03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5-03-31T00:00:00"/>
    <s v="Unsecured - Non Banks"/>
  </r>
  <r>
    <n v="22030446"/>
    <s v="NABARD Refinance Sep 2020"/>
    <x v="6"/>
    <s v="Financial Institutions"/>
    <d v="2025-06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5-06-30T00:00:00"/>
    <s v="Unsecured - Non Banks"/>
  </r>
  <r>
    <n v="22030446"/>
    <s v="NABARD Refinance Sep 2020"/>
    <x v="6"/>
    <s v="Financial Institutions"/>
    <d v="2025-09-30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5-09-30T00:00:00"/>
    <s v="Unsecured - Non Banks"/>
  </r>
  <r>
    <n v="22030446"/>
    <s v="NABARD Refinance Sep 2020"/>
    <x v="6"/>
    <s v="Financial Institutions"/>
    <d v="2025-12-31T00:00:00"/>
    <n v="250000000"/>
    <d v="2020-09-14T00:00:00"/>
    <n v="5000000000"/>
    <n v="250000000"/>
    <s v="INR"/>
    <s v="Fixed"/>
    <n v="8.4"/>
    <d v="2025-12-31T00:00:00"/>
    <d v="2021-03-31T00:00:00"/>
    <s v="Quarterly"/>
    <n v="250000000"/>
    <d v="2020-10-01T00:00:00"/>
    <s v="Monthly"/>
    <n v="0"/>
    <d v="2025-12-31T00:00:00"/>
    <d v="2025-12-31T00:00:00"/>
    <s v="Unsecured - Non Banks"/>
  </r>
  <r>
    <n v="22030447"/>
    <s v="NHB  Refinance Sep 2020"/>
    <x v="7"/>
    <s v="Financial Institutions"/>
    <d v="2022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2-10-01T00:00:00"/>
    <s v="Unsecured - Non Banks"/>
  </r>
  <r>
    <n v="22030447"/>
    <s v="NHB  Refinance Sep 2020"/>
    <x v="7"/>
    <s v="Financial Institutions"/>
    <d v="2023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3-01-01T00:00:00"/>
    <s v="Unsecured - Non Banks"/>
  </r>
  <r>
    <n v="22030447"/>
    <s v="NHB  Refinance Sep 2020"/>
    <x v="7"/>
    <s v="Financial Institutions"/>
    <d v="2023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3-04-01T00:00:00"/>
    <s v="Unsecured - Non Banks"/>
  </r>
  <r>
    <n v="22030447"/>
    <s v="NHB  Refinance Sep 2020"/>
    <x v="7"/>
    <s v="Financial Institutions"/>
    <d v="2023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3-07-01T00:00:00"/>
    <s v="Unsecured - Non Banks"/>
  </r>
  <r>
    <n v="22030447"/>
    <s v="NHB  Refinance Sep 2020"/>
    <x v="7"/>
    <s v="Financial Institutions"/>
    <d v="2023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3-10-01T00:00:00"/>
    <s v="Unsecured - Non Banks"/>
  </r>
  <r>
    <n v="22030447"/>
    <s v="NHB  Refinance Sep 2020"/>
    <x v="7"/>
    <s v="Financial Institutions"/>
    <d v="2024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4-01-01T00:00:00"/>
    <s v="Unsecured - Non Banks"/>
  </r>
  <r>
    <n v="22030447"/>
    <s v="NHB  Refinance Sep 2020"/>
    <x v="7"/>
    <s v="Financial Institutions"/>
    <d v="2024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4-04-01T00:00:00"/>
    <s v="Unsecured - Non Banks"/>
  </r>
  <r>
    <n v="22030447"/>
    <s v="NHB  Refinance Sep 2020"/>
    <x v="7"/>
    <s v="Financial Institutions"/>
    <d v="2024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4-07-01T00:00:00"/>
    <s v="Unsecured - Non Banks"/>
  </r>
  <r>
    <n v="22030447"/>
    <s v="NHB  Refinance Sep 2020"/>
    <x v="7"/>
    <s v="Financial Institutions"/>
    <d v="2024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4-10-01T00:00:00"/>
    <s v="Unsecured - Non Banks"/>
  </r>
  <r>
    <n v="22030447"/>
    <s v="NHB  Refinance Sep 2020"/>
    <x v="7"/>
    <s v="Financial Institutions"/>
    <d v="2025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5-01-01T00:00:00"/>
    <s v="Unsecured - Non Banks"/>
  </r>
  <r>
    <n v="22030447"/>
    <s v="NHB  Refinance Sep 2020"/>
    <x v="7"/>
    <s v="Financial Institutions"/>
    <d v="2025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5-04-01T00:00:00"/>
    <s v="Unsecured - Non Banks"/>
  </r>
  <r>
    <n v="22030447"/>
    <s v="NHB  Refinance Sep 2020"/>
    <x v="7"/>
    <s v="Financial Institutions"/>
    <d v="2025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5-07-01T00:00:00"/>
    <s v="Unsecured - Non Banks"/>
  </r>
  <r>
    <n v="22030447"/>
    <s v="NHB  Refinance Sep 2020"/>
    <x v="7"/>
    <s v="Financial Institutions"/>
    <d v="2025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5-10-01T00:00:00"/>
    <s v="Unsecured - Non Banks"/>
  </r>
  <r>
    <n v="22030447"/>
    <s v="NHB  Refinance Sep 2020"/>
    <x v="7"/>
    <s v="Financial Institutions"/>
    <d v="2026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6-01-01T00:00:00"/>
    <s v="Unsecured - Non Banks"/>
  </r>
  <r>
    <n v="22030447"/>
    <s v="NHB  Refinance Sep 2020"/>
    <x v="7"/>
    <s v="Financial Institutions"/>
    <d v="2026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6-04-01T00:00:00"/>
    <s v="Unsecured - Non Banks"/>
  </r>
  <r>
    <n v="22030447"/>
    <s v="NHB  Refinance Sep 2020"/>
    <x v="7"/>
    <s v="Financial Institutions"/>
    <d v="2026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6-07-01T00:00:00"/>
    <s v="Unsecured - Non Banks"/>
  </r>
  <r>
    <n v="22030447"/>
    <s v="NHB  Refinance Sep 2020"/>
    <x v="7"/>
    <s v="Financial Institutions"/>
    <d v="2026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6-10-01T00:00:00"/>
    <s v="Unsecured - Non Banks"/>
  </r>
  <r>
    <n v="22030447"/>
    <s v="NHB  Refinance Sep 2020"/>
    <x v="7"/>
    <s v="Financial Institutions"/>
    <d v="2027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7-01-01T00:00:00"/>
    <s v="Unsecured - Non Banks"/>
  </r>
  <r>
    <n v="22030447"/>
    <s v="NHB  Refinance Sep 2020"/>
    <x v="7"/>
    <s v="Financial Institutions"/>
    <d v="2027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7-04-01T00:00:00"/>
    <s v="Unsecured - Non Banks"/>
  </r>
  <r>
    <n v="22030447"/>
    <s v="NHB  Refinance Sep 2020"/>
    <x v="7"/>
    <s v="Financial Institutions"/>
    <d v="2027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7-07-01T00:00:00"/>
    <s v="Unsecured - Non Banks"/>
  </r>
  <r>
    <n v="22030447"/>
    <s v="NHB  Refinance Sep 2020"/>
    <x v="7"/>
    <s v="Financial Institutions"/>
    <d v="2027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7-10-01T00:00:00"/>
    <s v="Unsecured - Non Banks"/>
  </r>
  <r>
    <n v="22030447"/>
    <s v="NHB  Refinance Sep 2020"/>
    <x v="7"/>
    <s v="Financial Institutions"/>
    <d v="2028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8-01-01T00:00:00"/>
    <s v="Unsecured - Non Banks"/>
  </r>
  <r>
    <n v="22030447"/>
    <s v="NHB  Refinance Sep 2020"/>
    <x v="7"/>
    <s v="Financial Institutions"/>
    <d v="2028-04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8-04-01T00:00:00"/>
    <s v="Unsecured - Non Banks"/>
  </r>
  <r>
    <n v="22030447"/>
    <s v="NHB  Refinance Sep 2020"/>
    <x v="7"/>
    <s v="Financial Institutions"/>
    <d v="2028-07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8-07-01T00:00:00"/>
    <s v="Unsecured - Non Banks"/>
  </r>
  <r>
    <n v="22030447"/>
    <s v="NHB  Refinance Sep 2020"/>
    <x v="7"/>
    <s v="Financial Institutions"/>
    <d v="2028-10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8-10-01T00:00:00"/>
    <s v="Unsecured - Non Banks"/>
  </r>
  <r>
    <n v="22030447"/>
    <s v="NHB  Refinance Sep 2020"/>
    <x v="7"/>
    <s v="Financial Institutions"/>
    <d v="2029-01-01T00:00:00"/>
    <n v="20520000"/>
    <d v="2020-09-15T00:00:00"/>
    <n v="800000000"/>
    <n v="20520000"/>
    <s v="INR"/>
    <s v="Fixed"/>
    <n v="5.95"/>
    <d v="2030-07-01T00:00:00"/>
    <d v="2020-12-31T00:00:00"/>
    <s v="Quarterly"/>
    <n v="20520000"/>
    <d v="2020-10-01T00:00:00"/>
    <s v="Quarterly"/>
    <n v="0"/>
    <d v="2030-07-01T00:00:00"/>
    <d v="2029-01-01T00:00:00"/>
    <s v="Unsecured - Non Banks"/>
  </r>
  <r>
    <n v="22030447"/>
    <s v="NHB  Refinance Sep 2020"/>
    <x v="7"/>
    <s v="Financial Institutions"/>
    <d v="2029-04-01T00:00:00"/>
    <n v="2340000"/>
    <d v="2020-09-15T00:00:00"/>
    <n v="800000000"/>
    <n v="2340000"/>
    <s v="INR"/>
    <s v="Fixed"/>
    <n v="5.95"/>
    <d v="2030-07-01T00:00:00"/>
    <d v="2020-12-31T00:00:00"/>
    <s v="Quarterly"/>
    <n v="2340000"/>
    <d v="2020-10-01T00:00:00"/>
    <s v="Quarterly"/>
    <n v="0"/>
    <d v="2030-07-01T00:00:00"/>
    <d v="2029-04-01T00:00:00"/>
    <s v="Unsecured - Non Banks"/>
  </r>
  <r>
    <n v="22030447"/>
    <s v="NHB  Refinance Sep 2020"/>
    <x v="7"/>
    <s v="Financial Institutions"/>
    <d v="2029-07-01T00:00:00"/>
    <n v="0"/>
    <d v="2020-09-15T00:00:00"/>
    <n v="800000000"/>
    <n v="0"/>
    <s v="INR"/>
    <s v="Fixed"/>
    <n v="5.95"/>
    <d v="2030-07-01T00:00:00"/>
    <d v="2020-12-31T00:00:00"/>
    <s v="Quarterly"/>
    <n v="0"/>
    <d v="2020-10-01T00:00:00"/>
    <s v="Quarterly"/>
    <n v="0"/>
    <d v="2030-07-01T00:00:00"/>
    <d v="2029-07-01T00:00:00"/>
    <s v="Unsecured - Non Banks"/>
  </r>
  <r>
    <n v="22030447"/>
    <s v="NHB  Refinance Sep 2020"/>
    <x v="7"/>
    <s v="Financial Institutions"/>
    <d v="2029-10-01T00:00:00"/>
    <n v="0"/>
    <d v="2020-09-15T00:00:00"/>
    <n v="800000000"/>
    <n v="0"/>
    <s v="INR"/>
    <s v="Fixed"/>
    <n v="5.95"/>
    <d v="2030-07-01T00:00:00"/>
    <d v="2020-12-31T00:00:00"/>
    <s v="Quarterly"/>
    <n v="0"/>
    <d v="2020-10-01T00:00:00"/>
    <s v="Quarterly"/>
    <n v="0"/>
    <d v="2030-07-01T00:00:00"/>
    <d v="2029-10-01T00:00:00"/>
    <s v="Unsecured - Non Banks"/>
  </r>
  <r>
    <n v="22030447"/>
    <s v="NHB  Refinance Sep 2020"/>
    <x v="7"/>
    <s v="Financial Institutions"/>
    <d v="2030-01-01T00:00:00"/>
    <n v="0"/>
    <d v="2020-09-15T00:00:00"/>
    <n v="800000000"/>
    <n v="0"/>
    <s v="INR"/>
    <s v="Fixed"/>
    <n v="5.95"/>
    <d v="2030-07-01T00:00:00"/>
    <d v="2020-12-31T00:00:00"/>
    <s v="Quarterly"/>
    <n v="0"/>
    <d v="2020-10-01T00:00:00"/>
    <s v="Quarterly"/>
    <n v="0"/>
    <d v="2030-07-01T00:00:00"/>
    <d v="2030-01-01T00:00:00"/>
    <s v="Unsecured - Non Banks"/>
  </r>
  <r>
    <n v="22030447"/>
    <s v="NHB  Refinance Sep 2020"/>
    <x v="7"/>
    <s v="Financial Institutions"/>
    <d v="2030-04-01T00:00:00"/>
    <n v="0"/>
    <d v="2020-09-15T00:00:00"/>
    <n v="800000000"/>
    <n v="0"/>
    <s v="INR"/>
    <s v="Fixed"/>
    <n v="5.95"/>
    <d v="2030-07-01T00:00:00"/>
    <d v="2020-12-31T00:00:00"/>
    <s v="Quarterly"/>
    <n v="0"/>
    <d v="2020-10-01T00:00:00"/>
    <s v="Quarterly"/>
    <n v="0"/>
    <d v="2030-07-01T00:00:00"/>
    <d v="2030-04-01T00:00:00"/>
    <s v="Unsecured - Non Banks"/>
  </r>
  <r>
    <n v="22030447"/>
    <s v="NHB  Refinance Sep 2020"/>
    <x v="7"/>
    <s v="Financial Institutions"/>
    <d v="2030-07-01T00:00:00"/>
    <n v="0"/>
    <d v="2020-09-15T00:00:00"/>
    <n v="800000000"/>
    <n v="0"/>
    <s v="INR"/>
    <s v="Fixed"/>
    <n v="5.95"/>
    <d v="2030-07-01T00:00:00"/>
    <d v="2020-12-31T00:00:00"/>
    <s v="Quarterly"/>
    <n v="0"/>
    <d v="2020-10-01T00:00:00"/>
    <s v="Quarterly"/>
    <n v="0"/>
    <d v="2030-07-01T00:00:00"/>
    <d v="2030-07-01T00:00:00"/>
    <s v="Unsecured - Non Banks"/>
  </r>
  <r>
    <n v="22030448"/>
    <s v="NABARD Refinance Jan-2021"/>
    <x v="6"/>
    <s v="Financial Institutions"/>
    <d v="2023-01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3-01-31T00:00:00"/>
    <s v="Unsecured - Non Banks"/>
  </r>
  <r>
    <n v="22030448"/>
    <s v="NABARD Refinance Jan-2021"/>
    <x v="6"/>
    <s v="Financial Institutions"/>
    <d v="2023-07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3-07-31T00:00:00"/>
    <s v="Unsecured - Non Banks"/>
  </r>
  <r>
    <n v="22030448"/>
    <s v="NABARD Refinance Jan-2021"/>
    <x v="6"/>
    <s v="Financial Institutions"/>
    <d v="2024-01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4-01-31T00:00:00"/>
    <s v="Unsecured - Non Banks"/>
  </r>
  <r>
    <n v="22030448"/>
    <s v="NABARD Refinance Jan-2021"/>
    <x v="6"/>
    <s v="Financial Institutions"/>
    <d v="2024-07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4-07-31T00:00:00"/>
    <s v="Unsecured - Non Banks"/>
  </r>
  <r>
    <n v="22030448"/>
    <s v="NABARD Refinance Jan-2021"/>
    <x v="6"/>
    <s v="Financial Institutions"/>
    <d v="2025-01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5-01-31T00:00:00"/>
    <s v="Unsecured - Non Banks"/>
  </r>
  <r>
    <n v="22030448"/>
    <s v="NABARD Refinance Jan-2021"/>
    <x v="6"/>
    <s v="Financial Institutions"/>
    <d v="2025-07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5-07-31T00:00:00"/>
    <s v="Unsecured - Non Banks"/>
  </r>
  <r>
    <n v="22030448"/>
    <s v="NABARD Refinance Jan-2021"/>
    <x v="6"/>
    <s v="Financial Institutions"/>
    <d v="2025-12-31T00:00:00"/>
    <n v="1500000000"/>
    <d v="2021-01-29T00:00:00"/>
    <n v="15000000000"/>
    <n v="1500000000"/>
    <s v="INR"/>
    <s v="Fixed"/>
    <n v="6.1"/>
    <d v="2025-12-31T00:00:00"/>
    <d v="2021-07-31T00:00:00"/>
    <s v="Half Yearly"/>
    <n v="1500000000"/>
    <d v="2021-03-01T00:00:00"/>
    <s v="Monthly"/>
    <n v="0"/>
    <d v="2025-12-31T00:00:00"/>
    <d v="2025-12-31T00:00:00"/>
    <s v="Unsecured - Non Banks"/>
  </r>
  <r>
    <n v="22030449"/>
    <s v="SIDBI Refinance Mar-2021"/>
    <x v="8"/>
    <s v="Financial Institutions"/>
    <d v="2022-09-10T00:00:00"/>
    <n v="500000000"/>
    <d v="2021-03-30T00:00:00"/>
    <n v="3000000000"/>
    <n v="500000000"/>
    <s v="INR"/>
    <s v="Fixed"/>
    <n v="6.4"/>
    <d v="2024-03-10T00:00:00"/>
    <d v="2021-09-10T00:00:00"/>
    <s v="Half Yearly"/>
    <n v="500000000"/>
    <d v="2021-04-09T00:00:00"/>
    <s v="Monthly"/>
    <n v="0"/>
    <d v="2024-03-10T00:00:00"/>
    <d v="2022-09-10T00:00:00"/>
    <s v="Unsecured - Non Banks"/>
  </r>
  <r>
    <n v="22030449"/>
    <s v="SIDBI Refinance Mar-2021"/>
    <x v="8"/>
    <s v="Financial Institutions"/>
    <d v="2023-03-10T00:00:00"/>
    <n v="500000000"/>
    <d v="2021-03-30T00:00:00"/>
    <n v="3000000000"/>
    <n v="500000000"/>
    <s v="INR"/>
    <s v="Fixed"/>
    <n v="6.4"/>
    <d v="2024-03-10T00:00:00"/>
    <d v="2021-09-10T00:00:00"/>
    <s v="Half Yearly"/>
    <n v="500000000"/>
    <d v="2021-04-09T00:00:00"/>
    <s v="Monthly"/>
    <n v="0"/>
    <d v="2024-03-10T00:00:00"/>
    <d v="2023-03-10T00:00:00"/>
    <s v="Unsecured - Non Banks"/>
  </r>
  <r>
    <n v="22030449"/>
    <s v="SIDBI Refinance Mar-2021"/>
    <x v="8"/>
    <s v="Financial Institutions"/>
    <d v="2023-09-10T00:00:00"/>
    <n v="500000000"/>
    <d v="2021-03-30T00:00:00"/>
    <n v="3000000000"/>
    <n v="500000000"/>
    <s v="INR"/>
    <s v="Fixed"/>
    <n v="6.4"/>
    <d v="2024-03-10T00:00:00"/>
    <d v="2021-09-10T00:00:00"/>
    <s v="Half Yearly"/>
    <n v="500000000"/>
    <d v="2021-04-09T00:00:00"/>
    <s v="Monthly"/>
    <n v="0"/>
    <d v="2024-03-10T00:00:00"/>
    <d v="2023-09-10T00:00:00"/>
    <s v="Unsecured - Non Banks"/>
  </r>
  <r>
    <n v="22030449"/>
    <s v="SIDBI Refinance Mar-2021"/>
    <x v="8"/>
    <s v="Financial Institutions"/>
    <d v="2024-03-10T00:00:00"/>
    <n v="500000000"/>
    <d v="2021-03-30T00:00:00"/>
    <n v="3000000000"/>
    <n v="500000000"/>
    <s v="INR"/>
    <s v="Fixed"/>
    <n v="6.4"/>
    <d v="2024-03-10T00:00:00"/>
    <d v="2021-09-10T00:00:00"/>
    <s v="Half Yearly"/>
    <n v="500000000"/>
    <d v="2021-04-09T00:00:00"/>
    <s v="Monthly"/>
    <n v="0"/>
    <d v="2024-03-10T00:00:00"/>
    <d v="2024-03-10T00:00:00"/>
    <s v="Unsecured - Non Banks"/>
  </r>
  <r>
    <n v="22030450"/>
    <s v="SIDBI Refinance Sep-2021"/>
    <x v="8"/>
    <s v="Financial Institutions"/>
    <d v="2022-08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2-08-10T00:00:00"/>
    <s v="Unsecured - Non Banks"/>
  </r>
  <r>
    <n v="22030450"/>
    <s v="SIDBI Refinance Sep-2021"/>
    <x v="8"/>
    <s v="Financial Institutions"/>
    <d v="2022-09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2-09-10T00:00:00"/>
    <s v="Unsecured - Non Banks"/>
  </r>
  <r>
    <n v="22030450"/>
    <s v="SIDBI Refinance Sep-2021"/>
    <x v="8"/>
    <s v="Financial Institutions"/>
    <d v="2022-10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2-10-10T00:00:00"/>
    <s v="Unsecured - Non Banks"/>
  </r>
  <r>
    <n v="22030450"/>
    <s v="SIDBI Refinance Sep-2021"/>
    <x v="8"/>
    <s v="Financial Institutions"/>
    <d v="2022-11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2-11-10T00:00:00"/>
    <s v="Unsecured - Non Banks"/>
  </r>
  <r>
    <n v="22030450"/>
    <s v="SIDBI Refinance Sep-2021"/>
    <x v="8"/>
    <s v="Financial Institutions"/>
    <d v="2022-12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2-12-10T00:00:00"/>
    <s v="Unsecured - Non Banks"/>
  </r>
  <r>
    <n v="22030450"/>
    <s v="SIDBI Refinance Sep-2021"/>
    <x v="8"/>
    <s v="Financial Institutions"/>
    <d v="2023-01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1-10T00:00:00"/>
    <s v="Unsecured - Non Banks"/>
  </r>
  <r>
    <n v="22030450"/>
    <s v="SIDBI Refinance Sep-2021"/>
    <x v="8"/>
    <s v="Financial Institutions"/>
    <d v="2023-02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2-10T00:00:00"/>
    <s v="Unsecured - Non Banks"/>
  </r>
  <r>
    <n v="22030450"/>
    <s v="SIDBI Refinance Sep-2021"/>
    <x v="8"/>
    <s v="Financial Institutions"/>
    <d v="2023-03-11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3-11T00:00:00"/>
    <s v="Unsecured - Non Banks"/>
  </r>
  <r>
    <n v="22030450"/>
    <s v="SIDBI Refinance Sep-2021"/>
    <x v="8"/>
    <s v="Financial Institutions"/>
    <d v="2023-04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4-10T00:00:00"/>
    <s v="Unsecured - Non Banks"/>
  </r>
  <r>
    <n v="22030450"/>
    <s v="SIDBI Refinance Sep-2021"/>
    <x v="8"/>
    <s v="Financial Institutions"/>
    <d v="2023-05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5-10T00:00:00"/>
    <s v="Unsecured - Non Banks"/>
  </r>
  <r>
    <n v="22030450"/>
    <s v="SIDBI Refinance Sep-2021"/>
    <x v="8"/>
    <s v="Financial Institutions"/>
    <d v="2023-06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6-10T00:00:00"/>
    <s v="Unsecured - Non Banks"/>
  </r>
  <r>
    <n v="22030450"/>
    <s v="SIDBI Refinance Sep-2021"/>
    <x v="8"/>
    <s v="Financial Institutions"/>
    <d v="2023-07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7-10T00:00:00"/>
    <s v="Unsecured - Non Banks"/>
  </r>
  <r>
    <n v="22030450"/>
    <s v="SIDBI Refinance Sep-2021"/>
    <x v="8"/>
    <s v="Financial Institutions"/>
    <d v="2023-08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8-10T00:00:00"/>
    <s v="Unsecured - Non Banks"/>
  </r>
  <r>
    <n v="22030450"/>
    <s v="SIDBI Refinance Sep-2021"/>
    <x v="8"/>
    <s v="Financial Institutions"/>
    <d v="2023-09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09-10T00:00:00"/>
    <s v="Unsecured - Non Banks"/>
  </r>
  <r>
    <n v="22030450"/>
    <s v="SIDBI Refinance Sep-2021"/>
    <x v="8"/>
    <s v="Financial Institutions"/>
    <d v="2023-10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10-10T00:00:00"/>
    <s v="Unsecured - Non Banks"/>
  </r>
  <r>
    <n v="22030450"/>
    <s v="SIDBI Refinance Sep-2021"/>
    <x v="8"/>
    <s v="Financial Institutions"/>
    <d v="2023-11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11-10T00:00:00"/>
    <s v="Unsecured - Non Banks"/>
  </r>
  <r>
    <n v="22030450"/>
    <s v="SIDBI Refinance Sep-2021"/>
    <x v="8"/>
    <s v="Financial Institutions"/>
    <d v="2023-12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3-12-10T00:00:00"/>
    <s v="Unsecured - Non Banks"/>
  </r>
  <r>
    <n v="22030450"/>
    <s v="SIDBI Refinance Sep-2021"/>
    <x v="8"/>
    <s v="Financial Institutions"/>
    <d v="2024-01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4-01-10T00:00:00"/>
    <s v="Unsecured - Non Banks"/>
  </r>
  <r>
    <n v="22030450"/>
    <s v="SIDBI Refinance Sep-2021"/>
    <x v="8"/>
    <s v="Financial Institutions"/>
    <d v="2024-02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4-02-10T00:00:00"/>
    <s v="Unsecured - Non Banks"/>
  </r>
  <r>
    <n v="22030450"/>
    <s v="SIDBI Refinance Sep-2021"/>
    <x v="8"/>
    <s v="Financial Institutions"/>
    <d v="2024-03-10T00:00:00"/>
    <n v="25000000"/>
    <d v="2021-09-07T00:00:00"/>
    <n v="750000000"/>
    <n v="25000000"/>
    <s v="INR"/>
    <s v="Fixed"/>
    <n v="2.8"/>
    <d v="2024-03-10T00:00:00"/>
    <d v="2021-10-08T00:00:00"/>
    <s v="Monthly"/>
    <n v="25000000"/>
    <d v="2021-10-08T00:00:00"/>
    <s v="Monthly"/>
    <n v="0"/>
    <d v="2024-03-10T00:00:00"/>
    <d v="2024-03-10T00:00:00"/>
    <s v="Unsecured - Non Banks"/>
  </r>
  <r>
    <n v="22030451"/>
    <s v="SIDBI Refinance Nov-2021"/>
    <x v="8"/>
    <s v="Financial Institutions"/>
    <d v="2022-11-10T00:00:00"/>
    <n v="633300000"/>
    <d v="2021-11-23T00:00:00"/>
    <n v="3800000000"/>
    <n v="633300000"/>
    <s v="INR"/>
    <s v="Fixed"/>
    <n v="6.35"/>
    <d v="2024-11-10T00:00:00"/>
    <d v="2021-12-10T00:00:00"/>
    <s v="Half Yearly"/>
    <n v="633300000"/>
    <d v="2021-12-10T00:00:00"/>
    <s v="Monthly"/>
    <n v="0"/>
    <d v="2024-11-10T00:00:00"/>
    <d v="2022-11-10T00:00:00"/>
    <s v="Unsecured - Non Banks"/>
  </r>
  <r>
    <n v="22030451"/>
    <s v="SIDBI Refinance Nov-2021"/>
    <x v="8"/>
    <s v="Financial Institutions"/>
    <d v="2023-05-10T00:00:00"/>
    <n v="633300000"/>
    <d v="2021-11-23T00:00:00"/>
    <n v="3800000000"/>
    <n v="633300000"/>
    <s v="INR"/>
    <s v="Fixed"/>
    <n v="6.35"/>
    <d v="2024-11-10T00:00:00"/>
    <d v="2021-12-10T00:00:00"/>
    <s v="Half Yearly"/>
    <n v="633300000"/>
    <d v="2021-12-10T00:00:00"/>
    <s v="Monthly"/>
    <n v="0"/>
    <d v="2024-11-10T00:00:00"/>
    <d v="2023-05-10T00:00:00"/>
    <s v="Unsecured - Non Banks"/>
  </r>
  <r>
    <n v="22030451"/>
    <s v="SIDBI Refinance Nov-2021"/>
    <x v="8"/>
    <s v="Financial Institutions"/>
    <d v="2023-11-10T00:00:00"/>
    <n v="633300000"/>
    <d v="2021-11-23T00:00:00"/>
    <n v="3800000000"/>
    <n v="633300000"/>
    <s v="INR"/>
    <s v="Fixed"/>
    <n v="6.35"/>
    <d v="2024-11-10T00:00:00"/>
    <d v="2021-12-10T00:00:00"/>
    <s v="Half Yearly"/>
    <n v="633300000"/>
    <d v="2021-12-10T00:00:00"/>
    <s v="Monthly"/>
    <n v="0"/>
    <d v="2024-11-10T00:00:00"/>
    <d v="2023-11-10T00:00:00"/>
    <s v="Unsecured - Non Banks"/>
  </r>
  <r>
    <n v="22030451"/>
    <s v="SIDBI Refinance Nov-2021"/>
    <x v="8"/>
    <s v="Financial Institutions"/>
    <d v="2024-05-10T00:00:00"/>
    <n v="633300000"/>
    <d v="2021-11-23T00:00:00"/>
    <n v="3800000000"/>
    <n v="633300000"/>
    <s v="INR"/>
    <s v="Fixed"/>
    <n v="6.35"/>
    <d v="2024-11-10T00:00:00"/>
    <d v="2021-12-10T00:00:00"/>
    <s v="Half Yearly"/>
    <n v="633300000"/>
    <d v="2021-12-10T00:00:00"/>
    <s v="Monthly"/>
    <n v="0"/>
    <d v="2024-11-10T00:00:00"/>
    <d v="2024-05-10T00:00:00"/>
    <s v="Unsecured - Non Banks"/>
  </r>
  <r>
    <n v="22030451"/>
    <s v="SIDBI Refinance Nov-2021"/>
    <x v="8"/>
    <s v="Financial Institutions"/>
    <d v="2024-11-10T00:00:00"/>
    <n v="633500000"/>
    <d v="2021-11-23T00:00:00"/>
    <n v="3800000000"/>
    <n v="633500000"/>
    <s v="INR"/>
    <s v="Fixed"/>
    <n v="6.35"/>
    <d v="2024-11-10T00:00:00"/>
    <d v="2021-12-10T00:00:00"/>
    <s v="Half Yearly"/>
    <n v="633500000"/>
    <d v="2021-12-10T00:00:00"/>
    <s v="Monthly"/>
    <n v="0"/>
    <d v="2024-11-10T00:00:00"/>
    <d v="2024-11-10T00:00:00"/>
    <s v="Unsecured - Non Banks"/>
  </r>
  <r>
    <n v="22030452"/>
    <s v="TL ~ SIDBI Refinance May 2022 (General) 200 Crs"/>
    <x v="8"/>
    <s v="Financial Institutions"/>
    <d v="2022-08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2-08-10T00:00:00"/>
    <s v="Unsecured - Non Banks"/>
  </r>
  <r>
    <n v="22030452"/>
    <s v="TL ~ SIDBI Refinance May 2022 (General) 200 Crs"/>
    <x v="8"/>
    <s v="Financial Institutions"/>
    <d v="2022-09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2-09-10T00:00:00"/>
    <s v="Unsecured - Non Banks"/>
  </r>
  <r>
    <n v="22030452"/>
    <s v="TL ~ SIDBI Refinance May 2022 (General) 200 Crs"/>
    <x v="8"/>
    <s v="Financial Institutions"/>
    <d v="2022-10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2-10-10T00:00:00"/>
    <s v="Unsecured - Non Banks"/>
  </r>
  <r>
    <n v="22030452"/>
    <s v="TL ~ SIDBI Refinance May 2022 (General) 200 Crs"/>
    <x v="8"/>
    <s v="Financial Institutions"/>
    <d v="2022-1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2-11-10T00:00:00"/>
    <s v="Unsecured - Non Banks"/>
  </r>
  <r>
    <n v="22030452"/>
    <s v="TL ~ SIDBI Refinance May 2022 (General) 200 Crs"/>
    <x v="8"/>
    <s v="Financial Institutions"/>
    <d v="2022-12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2-12-10T00:00:00"/>
    <s v="Unsecured - Non Banks"/>
  </r>
  <r>
    <n v="22030452"/>
    <s v="TL ~ SIDBI Refinance May 2022 (General) 200 Crs"/>
    <x v="8"/>
    <s v="Financial Institutions"/>
    <d v="2023-0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1-10T00:00:00"/>
    <s v="Unsecured - Non Banks"/>
  </r>
  <r>
    <n v="22030452"/>
    <s v="TL ~ SIDBI Refinance May 2022 (General) 200 Crs"/>
    <x v="8"/>
    <s v="Financial Institutions"/>
    <d v="2023-02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2-10T00:00:00"/>
    <s v="Unsecured - Non Banks"/>
  </r>
  <r>
    <n v="22030452"/>
    <s v="TL ~ SIDBI Refinance May 2022 (General) 200 Crs"/>
    <x v="8"/>
    <s v="Financial Institutions"/>
    <d v="2023-03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3-10T00:00:00"/>
    <s v="Unsecured - Non Banks"/>
  </r>
  <r>
    <n v="22030452"/>
    <s v="TL ~ SIDBI Refinance May 2022 (General) 200 Crs"/>
    <x v="8"/>
    <s v="Financial Institutions"/>
    <d v="2023-04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4-10T00:00:00"/>
    <s v="Unsecured - Non Banks"/>
  </r>
  <r>
    <n v="22030452"/>
    <s v="TL ~ SIDBI Refinance May 2022 (General) 200 Crs"/>
    <x v="8"/>
    <s v="Financial Institutions"/>
    <d v="2023-05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5-10T00:00:00"/>
    <s v="Unsecured - Non Banks"/>
  </r>
  <r>
    <n v="22030452"/>
    <s v="TL ~ SIDBI Refinance May 2022 (General) 200 Crs"/>
    <x v="8"/>
    <s v="Financial Institutions"/>
    <d v="2023-06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6-10T00:00:00"/>
    <s v="Unsecured - Non Banks"/>
  </r>
  <r>
    <n v="22030452"/>
    <s v="TL ~ SIDBI Refinance May 2022 (General) 200 Crs"/>
    <x v="8"/>
    <s v="Financial Institutions"/>
    <d v="2023-07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7-10T00:00:00"/>
    <s v="Unsecured - Non Banks"/>
  </r>
  <r>
    <n v="22030452"/>
    <s v="TL ~ SIDBI Refinance May 2022 (General) 200 Crs"/>
    <x v="8"/>
    <s v="Financial Institutions"/>
    <d v="2023-08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8-10T00:00:00"/>
    <s v="Unsecured - Non Banks"/>
  </r>
  <r>
    <n v="22030452"/>
    <s v="TL ~ SIDBI Refinance May 2022 (General) 200 Crs"/>
    <x v="8"/>
    <s v="Financial Institutions"/>
    <d v="2023-09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09-10T00:00:00"/>
    <s v="Unsecured - Non Banks"/>
  </r>
  <r>
    <n v="22030452"/>
    <s v="TL ~ SIDBI Refinance May 2022 (General) 200 Crs"/>
    <x v="8"/>
    <s v="Financial Institutions"/>
    <d v="2023-10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10-10T00:00:00"/>
    <s v="Unsecured - Non Banks"/>
  </r>
  <r>
    <n v="22030452"/>
    <s v="TL ~ SIDBI Refinance May 2022 (General) 200 Crs"/>
    <x v="8"/>
    <s v="Financial Institutions"/>
    <d v="2023-1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11-10T00:00:00"/>
    <s v="Unsecured - Non Banks"/>
  </r>
  <r>
    <n v="22030452"/>
    <s v="TL ~ SIDBI Refinance May 2022 (General) 200 Crs"/>
    <x v="8"/>
    <s v="Financial Institutions"/>
    <d v="2023-12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3-12-10T00:00:00"/>
    <s v="Unsecured - Non Banks"/>
  </r>
  <r>
    <n v="22030452"/>
    <s v="TL ~ SIDBI Refinance May 2022 (General) 200 Crs"/>
    <x v="8"/>
    <s v="Financial Institutions"/>
    <d v="2024-0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1-10T00:00:00"/>
    <s v="Unsecured - Non Banks"/>
  </r>
  <r>
    <n v="22030452"/>
    <s v="TL ~ SIDBI Refinance May 2022 (General) 200 Crs"/>
    <x v="8"/>
    <s v="Financial Institutions"/>
    <d v="2024-02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2-10T00:00:00"/>
    <s v="Unsecured - Non Banks"/>
  </r>
  <r>
    <n v="22030452"/>
    <s v="TL ~ SIDBI Refinance May 2022 (General) 200 Crs"/>
    <x v="8"/>
    <s v="Financial Institutions"/>
    <d v="2024-03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3-10T00:00:00"/>
    <s v="Unsecured - Non Banks"/>
  </r>
  <r>
    <n v="22030452"/>
    <s v="TL ~ SIDBI Refinance May 2022 (General) 200 Crs"/>
    <x v="8"/>
    <s v="Financial Institutions"/>
    <d v="2024-04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4-10T00:00:00"/>
    <s v="Unsecured - Non Banks"/>
  </r>
  <r>
    <n v="22030452"/>
    <s v="TL ~ SIDBI Refinance May 2022 (General) 200 Crs"/>
    <x v="8"/>
    <s v="Financial Institutions"/>
    <d v="2024-05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5-10T00:00:00"/>
    <s v="Unsecured - Non Banks"/>
  </r>
  <r>
    <n v="22030452"/>
    <s v="TL ~ SIDBI Refinance May 2022 (General) 200 Crs"/>
    <x v="8"/>
    <s v="Financial Institutions"/>
    <d v="2024-06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6-10T00:00:00"/>
    <s v="Unsecured - Non Banks"/>
  </r>
  <r>
    <n v="22030452"/>
    <s v="TL ~ SIDBI Refinance May 2022 (General) 200 Crs"/>
    <x v="8"/>
    <s v="Financial Institutions"/>
    <d v="2024-07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7-10T00:00:00"/>
    <s v="Unsecured - Non Banks"/>
  </r>
  <r>
    <n v="22030452"/>
    <s v="TL ~ SIDBI Refinance May 2022 (General) 200 Crs"/>
    <x v="8"/>
    <s v="Financial Institutions"/>
    <d v="2024-08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8-10T00:00:00"/>
    <s v="Unsecured - Non Banks"/>
  </r>
  <r>
    <n v="22030452"/>
    <s v="TL ~ SIDBI Refinance May 2022 (General) 200 Crs"/>
    <x v="8"/>
    <s v="Financial Institutions"/>
    <d v="2024-09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09-10T00:00:00"/>
    <s v="Unsecured - Non Banks"/>
  </r>
  <r>
    <n v="22030452"/>
    <s v="TL ~ SIDBI Refinance May 2022 (General) 200 Crs"/>
    <x v="8"/>
    <s v="Financial Institutions"/>
    <d v="2024-10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10-10T00:00:00"/>
    <s v="Unsecured - Non Banks"/>
  </r>
  <r>
    <n v="22030452"/>
    <s v="TL ~ SIDBI Refinance May 2022 (General) 200 Crs"/>
    <x v="8"/>
    <s v="Financial Institutions"/>
    <d v="2024-1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11-10T00:00:00"/>
    <s v="Unsecured - Non Banks"/>
  </r>
  <r>
    <n v="22030452"/>
    <s v="TL ~ SIDBI Refinance May 2022 (General) 200 Crs"/>
    <x v="8"/>
    <s v="Financial Institutions"/>
    <d v="2024-12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4-12-10T00:00:00"/>
    <s v="Unsecured - Non Banks"/>
  </r>
  <r>
    <n v="22030452"/>
    <s v="TL ~ SIDBI Refinance May 2022 (General) 200 Crs"/>
    <x v="8"/>
    <s v="Financial Institutions"/>
    <d v="2025-01-10T00:00:00"/>
    <n v="60600000"/>
    <d v="2022-05-13T00:00:00"/>
    <n v="2000000000"/>
    <n v="60600000"/>
    <s v="INR"/>
    <s v="Fixed"/>
    <n v="3"/>
    <d v="2025-02-10T00:00:00"/>
    <d v="2022-06-10T00:00:00"/>
    <s v="Monthly"/>
    <n v="60600000"/>
    <d v="2022-06-10T00:00:00"/>
    <s v="Monthly"/>
    <n v="0"/>
    <d v="2025-02-10T00:00:00"/>
    <d v="2025-01-10T00:00:00"/>
    <s v="Unsecured - Non Banks"/>
  </r>
  <r>
    <n v="22030452"/>
    <s v="TL ~ SIDBI Refinance May 2022 (General) 200 Crs"/>
    <x v="8"/>
    <s v="Financial Institutions"/>
    <d v="2025-02-10T00:00:00"/>
    <n v="60800000"/>
    <d v="2022-05-13T00:00:00"/>
    <n v="2000000000"/>
    <n v="60800000"/>
    <s v="INR"/>
    <s v="Fixed"/>
    <n v="3"/>
    <d v="2025-02-10T00:00:00"/>
    <d v="2022-06-10T00:00:00"/>
    <s v="Monthly"/>
    <n v="60800000"/>
    <d v="2022-06-10T00:00:00"/>
    <s v="Monthly"/>
    <n v="0"/>
    <d v="2025-02-10T00:00:00"/>
    <d v="2025-02-10T00:00:00"/>
    <s v="Unsecured - Non Banks"/>
  </r>
  <r>
    <n v="22030453"/>
    <s v="TL ~ SIDBI Refinance May 2022 (RSFB) 700 Crs"/>
    <x v="8"/>
    <s v="Financial Institutions"/>
    <d v="2022-08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2-08-10T00:00:00"/>
    <s v="Unsecured - Non Banks"/>
  </r>
  <r>
    <n v="22030453"/>
    <s v="TL ~ SIDBI Refinance May 2022 (RSFB) 700 Crs"/>
    <x v="8"/>
    <s v="Financial Institutions"/>
    <d v="2022-11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2-11-10T00:00:00"/>
    <s v="Unsecured - Non Banks"/>
  </r>
  <r>
    <n v="22030453"/>
    <s v="TL ~ SIDBI Refinance May 2022 (RSFB) 700 Crs"/>
    <x v="8"/>
    <s v="Financial Institutions"/>
    <d v="2023-02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3-02-10T00:00:00"/>
    <s v="Unsecured - Non Banks"/>
  </r>
  <r>
    <n v="22030453"/>
    <s v="TL ~ SIDBI Refinance May 2022 (RSFB) 700 Crs"/>
    <x v="8"/>
    <s v="Financial Institutions"/>
    <d v="2023-05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3-05-10T00:00:00"/>
    <s v="Unsecured - Non Banks"/>
  </r>
  <r>
    <n v="22030453"/>
    <s v="TL ~ SIDBI Refinance May 2022 (RSFB) 700 Crs"/>
    <x v="8"/>
    <s v="Financial Institutions"/>
    <d v="2023-08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3-08-10T00:00:00"/>
    <s v="Unsecured - Non Banks"/>
  </r>
  <r>
    <n v="22030453"/>
    <s v="TL ~ SIDBI Refinance May 2022 (RSFB) 700 Crs"/>
    <x v="8"/>
    <s v="Financial Institutions"/>
    <d v="2023-11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3-11-10T00:00:00"/>
    <s v="Unsecured - Non Banks"/>
  </r>
  <r>
    <n v="22030453"/>
    <s v="TL ~ SIDBI Refinance May 2022 (RSFB) 700 Crs"/>
    <x v="8"/>
    <s v="Financial Institutions"/>
    <d v="2024-02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4-02-10T00:00:00"/>
    <s v="Unsecured - Non Banks"/>
  </r>
  <r>
    <n v="22030453"/>
    <s v="TL ~ SIDBI Refinance May 2022 (RSFB) 700 Crs"/>
    <x v="8"/>
    <s v="Financial Institutions"/>
    <d v="2024-05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4-05-10T00:00:00"/>
    <s v="Unsecured - Non Banks"/>
  </r>
  <r>
    <n v="22030453"/>
    <s v="TL ~ SIDBI Refinance May 2022 (RSFB) 700 Crs"/>
    <x v="8"/>
    <s v="Financial Institutions"/>
    <d v="2024-08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4-08-10T00:00:00"/>
    <s v="Unsecured - Non Banks"/>
  </r>
  <r>
    <n v="22030453"/>
    <s v="TL ~ SIDBI Refinance May 2022 (RSFB) 700 Crs"/>
    <x v="8"/>
    <s v="Financial Institutions"/>
    <d v="2024-11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4-11-10T00:00:00"/>
    <s v="Unsecured - Non Banks"/>
  </r>
  <r>
    <n v="22030453"/>
    <s v="TL ~ SIDBI Refinance May 2022 (RSFB) 700 Crs"/>
    <x v="8"/>
    <s v="Financial Institutions"/>
    <d v="2025-02-10T00:00:00"/>
    <n v="583300000"/>
    <d v="2022-05-13T00:00:00"/>
    <n v="7000000000"/>
    <n v="583300000"/>
    <s v="INR"/>
    <s v="Fixed"/>
    <n v="7.3"/>
    <d v="2025-04-10T00:00:00"/>
    <d v="2022-08-10T00:00:00"/>
    <s v="Quarterly"/>
    <n v="583300000"/>
    <d v="2022-06-10T00:00:00"/>
    <s v="Monthly"/>
    <n v="0"/>
    <d v="2025-04-10T00:00:00"/>
    <d v="2025-02-10T00:00:00"/>
    <s v="Unsecured - Non Banks"/>
  </r>
  <r>
    <n v="22030453"/>
    <s v="TL ~ SIDBI Refinance May 2022 (RSFB) 700 Crs"/>
    <x v="8"/>
    <s v="Financial Institutions"/>
    <d v="2025-05-10T00:00:00"/>
    <n v="583700000"/>
    <d v="2022-05-13T00:00:00"/>
    <n v="7000000000"/>
    <n v="583700000"/>
    <s v="INR"/>
    <s v="Fixed"/>
    <n v="7.3"/>
    <d v="2025-04-10T00:00:00"/>
    <d v="2022-08-10T00:00:00"/>
    <s v="Quarterly"/>
    <n v="583700000"/>
    <d v="2022-06-10T00:00:00"/>
    <s v="Monthly"/>
    <n v="0"/>
    <d v="2025-04-10T00:00:00"/>
    <d v="2025-05-10T00:00:00"/>
    <s v="Unsecured - Non Banks"/>
  </r>
  <r>
    <n v="22020759"/>
    <s v="Axis Bank - IBPC (Risk Sharing)_ Apr-22"/>
    <x v="9"/>
    <s v="IBPC"/>
    <d v="2022-10-07T00:00:00"/>
    <n v="3330000000"/>
    <d v="2022-04-30T00:00:00"/>
    <n v="3330000000"/>
    <n v="3330000000"/>
    <s v="INR"/>
    <s v="Fixed"/>
    <n v="3.65"/>
    <d v="2022-10-07T00:00:00"/>
    <d v="2022-10-07T00:00:00"/>
    <s v="Bullet Repayment "/>
    <n v="3330000000"/>
    <d v="2022-04-30T00:00:00"/>
    <s v="Monthly"/>
    <n v="0"/>
    <d v="2022-10-07T00:00:00"/>
    <d v="2022-10-07T00:00:00"/>
    <s v="Secured - Banks-IBPC"/>
  </r>
  <r>
    <n v="22020760"/>
    <s v="Axis Bank - IBPC (Risk Sharing)_May-22"/>
    <x v="9"/>
    <s v="IBPC"/>
    <d v="2022-10-27T00:00:00"/>
    <n v="1330000000"/>
    <d v="2022-05-30T00:00:00"/>
    <n v="1330000000"/>
    <n v="1330000000"/>
    <s v="INR"/>
    <s v="Fixed"/>
    <n v="4"/>
    <d v="2022-10-27T00:00:00"/>
    <d v="2022-10-27T00:00:00"/>
    <s v="Bullet Repayment "/>
    <n v="1330000000"/>
    <s v="31-jun-22"/>
    <s v="Monthly"/>
    <n v="0"/>
    <d v="2022-10-27T00:00:00"/>
    <d v="2022-10-27T00:00:00"/>
    <s v="Secured - Banks-IBPC"/>
  </r>
  <r>
    <n v="22020761"/>
    <s v="HDFC Bank - IBPC (Risk Sharing)_May-22"/>
    <x v="10"/>
    <s v="IBPC"/>
    <d v="2022-08-30T00:00:00"/>
    <n v="1500000000"/>
    <d v="2022-05-31T00:00:00"/>
    <n v="1500000000"/>
    <n v="1500000000"/>
    <s v="INR"/>
    <s v="Fixed"/>
    <n v="5.5"/>
    <d v="2022-08-30T00:00:00"/>
    <d v="2022-08-30T00:00:00"/>
    <s v="Bullet Repayment "/>
    <n v="1500000000"/>
    <d v="2022-08-30T00:00:00"/>
    <s v="At Maturity"/>
    <n v="0"/>
    <d v="2022-08-30T00:00:00"/>
    <d v="2022-08-30T00:00:00"/>
    <s v="Secured - Banks-IBPC"/>
  </r>
  <r>
    <n v="22020762"/>
    <s v="IDFC Bank - IBPC (Risk Sharing)_May-22"/>
    <x v="3"/>
    <s v="IBPC"/>
    <d v="2022-08-30T00:00:00"/>
    <n v="2000000000"/>
    <d v="2022-05-31T00:00:00"/>
    <n v="2000000000"/>
    <n v="2000000000"/>
    <s v="INR"/>
    <s v="Fixed"/>
    <n v="5.75"/>
    <d v="2022-08-30T00:00:00"/>
    <d v="2022-08-30T00:00:00"/>
    <s v="Bullet Repayment "/>
    <n v="2000000000"/>
    <s v="31-jun-22"/>
    <s v="Monthly"/>
    <n v="0"/>
    <d v="2022-08-30T00:00:00"/>
    <d v="2022-08-30T00:00:00"/>
    <s v="Secured - Banks-IBPC"/>
  </r>
  <r>
    <n v="22020763"/>
    <s v="ICICI Bank - IBPC (Risk Sharing)_May-22"/>
    <x v="11"/>
    <s v="IBPC"/>
    <d v="2022-08-30T00:00:00"/>
    <n v="1000000000"/>
    <d v="2022-05-31T00:00:00"/>
    <n v="1000000000"/>
    <n v="1000000000"/>
    <s v="INR"/>
    <s v="Fixed"/>
    <n v="4.5"/>
    <d v="2022-08-30T00:00:00"/>
    <d v="2022-08-30T00:00:00"/>
    <s v="Bullet Repayment "/>
    <n v="1000000000"/>
    <d v="2022-08-30T00:00:00"/>
    <s v="At Maturity"/>
    <n v="0"/>
    <d v="2022-08-30T00:00:00"/>
    <d v="2022-08-30T00:00:00"/>
    <s v="Secured - Banks-IBPC"/>
  </r>
  <r>
    <n v="22020764"/>
    <s v="Federal Bank - IBPC (Risk Sharing)_June-22_Tranche -1"/>
    <x v="12"/>
    <s v="IBPC"/>
    <d v="2022-10-03T00:00:00"/>
    <n v="1000000000"/>
    <d v="2022-06-30T00:00:00"/>
    <n v="1000000000"/>
    <n v="1000000000"/>
    <s v="INR"/>
    <s v="Fixed"/>
    <n v="4.9000000000000004"/>
    <d v="2022-10-03T00:00:00"/>
    <d v="2022-10-03T00:00:00"/>
    <s v="Bullet Repayment "/>
    <n v="1000000000"/>
    <d v="2022-10-03T00:00:00"/>
    <s v="At Maturity"/>
    <n v="0"/>
    <d v="2022-10-03T00:00:00"/>
    <d v="2022-10-03T00:00:00"/>
    <s v="Secured - Banks-IBPC"/>
  </r>
  <r>
    <n v="22020765"/>
    <s v="Federal Bank - IBPC (Risk Sharing)_June-22_Tranche -2"/>
    <x v="12"/>
    <s v="IBPC"/>
    <d v="2022-10-03T00:00:00"/>
    <n v="1000000000"/>
    <d v="2022-06-30T00:00:00"/>
    <n v="1000000000"/>
    <n v="1000000000"/>
    <s v="INR"/>
    <s v="Fixed"/>
    <n v="5.6"/>
    <d v="2022-10-03T00:00:00"/>
    <d v="2022-10-03T00:00:00"/>
    <s v="Bullet Repayment "/>
    <n v="1000000000"/>
    <d v="2022-10-03T00:00:00"/>
    <s v="At Maturity"/>
    <n v="0"/>
    <d v="2022-10-03T00:00:00"/>
    <d v="2022-10-03T00:00:00"/>
    <s v="Secured - Banks-IBPC"/>
  </r>
  <r>
    <n v="22020766"/>
    <s v="RBL Bank - IBPC (Risk Sharing)_June-22"/>
    <x v="13"/>
    <s v="IBPC"/>
    <d v="2022-10-01T00:00:00"/>
    <n v="1000000000"/>
    <d v="2022-06-30T00:00:00"/>
    <n v="1000000000"/>
    <n v="1000000000"/>
    <s v="INR"/>
    <s v="Fixed"/>
    <n v="6"/>
    <d v="2022-10-01T00:00:00"/>
    <d v="2022-10-01T00:00:00"/>
    <s v="Bullet Repayment "/>
    <n v="1000000000"/>
    <d v="2022-10-01T00:00:00"/>
    <s v="At Maturity"/>
    <n v="0"/>
    <d v="2022-10-01T00:00:00"/>
    <d v="2022-10-01T00:00:00"/>
    <s v="Secured - Banks-IBPC"/>
  </r>
  <r>
    <n v="22020767"/>
    <s v="Federal Bank - IBPC (Risk Sharing)_22-July-22"/>
    <x v="12"/>
    <s v="IBPC"/>
    <d v="2023-01-06T00:00:00"/>
    <n v="1000000000"/>
    <d v="2022-07-22T00:00:00"/>
    <n v="1000000000"/>
    <n v="1000000000"/>
    <s v="INR"/>
    <s v="Fixed"/>
    <n v="5.6"/>
    <d v="2023-01-06T00:00:00"/>
    <d v="2023-01-06T00:00:00"/>
    <s v="Bullet Repayment "/>
    <n v="1000000000"/>
    <d v="2023-01-06T00:00:00"/>
    <s v="At Maturity"/>
    <n v="0"/>
    <d v="2023-01-06T00:00:00"/>
    <d v="2023-01-06T00:00:00"/>
    <s v="Secured - Banks-IBPC"/>
  </r>
  <r>
    <n v="22020769"/>
    <s v="HDFC Bank - IBPC (Risk Sharing)_June-22"/>
    <x v="10"/>
    <s v="IBPC"/>
    <d v="2022-10-27T00:00:00"/>
    <n v="2000000000"/>
    <d v="2022-07-28T00:00:00"/>
    <n v="2000000000"/>
    <n v="2000000000"/>
    <s v="INR"/>
    <s v="Fixed"/>
    <n v="5.5"/>
    <d v="2022-10-27T00:00:00"/>
    <d v="2022-10-27T00:00:00"/>
    <s v="Bullet Repayment "/>
    <n v="2000000000"/>
    <d v="2022-10-27T00:00:00"/>
    <s v="At Maturity"/>
    <n v="0"/>
    <d v="2022-10-27T00:00:00"/>
    <d v="2022-10-27T00:00:00"/>
    <s v="Secured - Banks-IBPC"/>
  </r>
  <r>
    <n v="22020768"/>
    <s v="Federal Bank - IBPC (Risk Sharing)_29-July-22"/>
    <x v="12"/>
    <s v="IBPC"/>
    <d v="2023-01-11T00:00:00"/>
    <n v="500000000"/>
    <d v="2022-07-30T00:00:00"/>
    <n v="500000000"/>
    <n v="500000000"/>
    <s v="INR"/>
    <s v="Fixed"/>
    <n v="5.75"/>
    <d v="2023-01-11T00:00:00"/>
    <d v="2023-01-11T00:00:00"/>
    <s v="Bullet Repayment "/>
    <n v="500000000"/>
    <d v="2023-01-11T00:00:00"/>
    <s v="At Maturity"/>
    <n v="0"/>
    <d v="2023-01-11T00:00:00"/>
    <d v="2023-01-11T00:00:00"/>
    <s v="Secured - Banks-IBP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8" firstHeaderRow="1" firstDataRow="1" firstDataCol="1"/>
  <pivotFields count="22">
    <pivotField showAll="0"/>
    <pivotField showAll="0"/>
    <pivotField axis="axisRow" showAll="0">
      <items count="15">
        <item x="9"/>
        <item x="0"/>
        <item x="12"/>
        <item x="10"/>
        <item x="5"/>
        <item x="11"/>
        <item x="3"/>
        <item x="1"/>
        <item x="6"/>
        <item x="7"/>
        <item x="13"/>
        <item x="2"/>
        <item x="8"/>
        <item x="4"/>
        <item t="default"/>
      </items>
    </pivotField>
    <pivotField showAll="0"/>
    <pivotField numFmtId="15" showAll="0"/>
    <pivotField numFmtId="3" showAll="0"/>
    <pivotField numFmtId="15" showAll="0"/>
    <pivotField showAll="0"/>
    <pivotField dataField="1" showAll="0"/>
    <pivotField showAll="0"/>
    <pivotField showAll="0"/>
    <pivotField numFmtId="43" showAll="0"/>
    <pivotField numFmtId="15" showAll="0"/>
    <pivotField showAll="0"/>
    <pivotField showAll="0"/>
    <pivotField numFmtId="3" showAll="0"/>
    <pivotField showAll="0"/>
    <pivotField showAll="0"/>
    <pivotField numFmtId="43" showAll="0"/>
    <pivotField showAll="0"/>
    <pivotField numFmtId="15"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OUTSTANDING_BALAN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tabSelected="1" topLeftCell="A20" workbookViewId="0">
      <selection activeCell="G21" sqref="G21"/>
    </sheetView>
  </sheetViews>
  <sheetFormatPr defaultRowHeight="15" x14ac:dyDescent="0.25"/>
  <cols>
    <col min="1" max="1" width="44.7109375" bestFit="1" customWidth="1"/>
    <col min="2" max="2" width="30.7109375" bestFit="1" customWidth="1"/>
    <col min="6" max="6" width="44.7109375" bestFit="1" customWidth="1"/>
    <col min="7" max="7" width="12" bestFit="1" customWidth="1"/>
  </cols>
  <sheetData>
    <row r="3" spans="1:2" x14ac:dyDescent="0.25">
      <c r="A3" s="50" t="s">
        <v>110</v>
      </c>
      <c r="B3" t="s">
        <v>112</v>
      </c>
    </row>
    <row r="4" spans="1:2" x14ac:dyDescent="0.25">
      <c r="A4" s="51" t="s">
        <v>38</v>
      </c>
      <c r="B4" s="52">
        <v>4660000000</v>
      </c>
    </row>
    <row r="5" spans="1:2" x14ac:dyDescent="0.25">
      <c r="A5" s="51" t="s">
        <v>56</v>
      </c>
      <c r="B5" s="52">
        <v>750000000</v>
      </c>
    </row>
    <row r="6" spans="1:2" x14ac:dyDescent="0.25">
      <c r="A6" s="51" t="s">
        <v>103</v>
      </c>
      <c r="B6" s="52">
        <v>3500000000</v>
      </c>
    </row>
    <row r="7" spans="1:2" x14ac:dyDescent="0.25">
      <c r="A7" s="51" t="s">
        <v>67</v>
      </c>
      <c r="B7" s="52">
        <v>3500000000</v>
      </c>
    </row>
    <row r="8" spans="1:2" x14ac:dyDescent="0.25">
      <c r="A8" s="51" t="s">
        <v>75</v>
      </c>
      <c r="B8" s="52">
        <v>149000000</v>
      </c>
    </row>
    <row r="9" spans="1:2" x14ac:dyDescent="0.25">
      <c r="A9" s="51" t="s">
        <v>99</v>
      </c>
      <c r="B9" s="52">
        <v>1000000000</v>
      </c>
    </row>
    <row r="10" spans="1:2" x14ac:dyDescent="0.25">
      <c r="A10" s="51" t="s">
        <v>59</v>
      </c>
      <c r="B10" s="52">
        <v>4250000000</v>
      </c>
    </row>
    <row r="11" spans="1:2" x14ac:dyDescent="0.25">
      <c r="A11" s="51" t="s">
        <v>57</v>
      </c>
      <c r="B11" s="52">
        <v>20000000</v>
      </c>
    </row>
    <row r="12" spans="1:2" x14ac:dyDescent="0.25">
      <c r="A12" s="51" t="s">
        <v>39</v>
      </c>
      <c r="B12" s="52">
        <v>23250000000</v>
      </c>
    </row>
    <row r="13" spans="1:2" x14ac:dyDescent="0.25">
      <c r="A13" s="51" t="s">
        <v>40</v>
      </c>
      <c r="B13" s="52">
        <v>535860000</v>
      </c>
    </row>
    <row r="14" spans="1:2" x14ac:dyDescent="0.25">
      <c r="A14" s="51" t="s">
        <v>104</v>
      </c>
      <c r="B14" s="52">
        <v>1000000000</v>
      </c>
    </row>
    <row r="15" spans="1:2" x14ac:dyDescent="0.25">
      <c r="A15" s="51" t="s">
        <v>58</v>
      </c>
      <c r="B15" s="52">
        <v>780000000</v>
      </c>
    </row>
    <row r="16" spans="1:2" x14ac:dyDescent="0.25">
      <c r="A16" s="51" t="s">
        <v>66</v>
      </c>
      <c r="B16" s="52">
        <v>14545500000</v>
      </c>
    </row>
    <row r="17" spans="1:10" x14ac:dyDescent="0.25">
      <c r="A17" s="51" t="s">
        <v>69</v>
      </c>
      <c r="B17" s="52">
        <v>351000000</v>
      </c>
    </row>
    <row r="18" spans="1:10" x14ac:dyDescent="0.25">
      <c r="A18" s="51" t="s">
        <v>111</v>
      </c>
      <c r="B18" s="52">
        <v>58291360000</v>
      </c>
    </row>
    <row r="19" spans="1:10" x14ac:dyDescent="0.25">
      <c r="F19" s="17" t="s">
        <v>1</v>
      </c>
      <c r="G19" s="17" t="s">
        <v>113</v>
      </c>
    </row>
    <row r="20" spans="1:10" x14ac:dyDescent="0.25">
      <c r="F20" s="17" t="s">
        <v>111</v>
      </c>
      <c r="G20" s="17">
        <v>58291360000</v>
      </c>
    </row>
    <row r="21" spans="1:10" x14ac:dyDescent="0.25">
      <c r="F21" s="17" t="s">
        <v>39</v>
      </c>
      <c r="G21" s="17">
        <v>23250000000</v>
      </c>
      <c r="H21" s="17">
        <f>G21/10^5</f>
        <v>232500</v>
      </c>
      <c r="I21" s="54">
        <f>H21/$J$21</f>
        <v>0.3370313768963904</v>
      </c>
      <c r="J21" s="53">
        <v>689846.75</v>
      </c>
    </row>
    <row r="22" spans="1:10" x14ac:dyDescent="0.25">
      <c r="F22" s="17" t="s">
        <v>66</v>
      </c>
      <c r="G22" s="17">
        <v>14545500000</v>
      </c>
      <c r="H22" s="17">
        <f t="shared" ref="H22:H34" si="0">G22/10^5</f>
        <v>145455</v>
      </c>
      <c r="I22" s="54">
        <f t="shared" ref="I22:I34" si="1">H22/$J$21</f>
        <v>0.21085117817834179</v>
      </c>
    </row>
    <row r="23" spans="1:10" x14ac:dyDescent="0.25">
      <c r="F23" s="17" t="s">
        <v>38</v>
      </c>
      <c r="G23" s="17">
        <v>4660000000</v>
      </c>
      <c r="H23" s="17">
        <f t="shared" si="0"/>
        <v>46600</v>
      </c>
      <c r="I23" s="54">
        <f t="shared" si="1"/>
        <v>6.7551235111276531E-2</v>
      </c>
    </row>
    <row r="24" spans="1:10" x14ac:dyDescent="0.25">
      <c r="F24" s="17" t="s">
        <v>59</v>
      </c>
      <c r="G24" s="17">
        <v>4250000000</v>
      </c>
      <c r="H24" s="17">
        <f t="shared" si="0"/>
        <v>42500</v>
      </c>
      <c r="I24" s="54">
        <f t="shared" si="1"/>
        <v>6.1607886099340183E-2</v>
      </c>
    </row>
    <row r="25" spans="1:10" x14ac:dyDescent="0.25">
      <c r="F25" s="17" t="s">
        <v>103</v>
      </c>
      <c r="G25" s="17">
        <v>3500000000</v>
      </c>
      <c r="H25" s="17">
        <f t="shared" si="0"/>
        <v>35000</v>
      </c>
      <c r="I25" s="54">
        <f t="shared" si="1"/>
        <v>5.0735906199456615E-2</v>
      </c>
    </row>
    <row r="26" spans="1:10" x14ac:dyDescent="0.25">
      <c r="F26" s="17" t="s">
        <v>67</v>
      </c>
      <c r="G26" s="17">
        <v>3500000000</v>
      </c>
      <c r="H26" s="17">
        <f t="shared" si="0"/>
        <v>35000</v>
      </c>
      <c r="I26" s="54">
        <f t="shared" si="1"/>
        <v>5.0735906199456615E-2</v>
      </c>
    </row>
    <row r="27" spans="1:10" x14ac:dyDescent="0.25">
      <c r="F27" s="17" t="s">
        <v>99</v>
      </c>
      <c r="G27" s="17">
        <v>1000000000</v>
      </c>
      <c r="H27" s="17">
        <f t="shared" si="0"/>
        <v>10000</v>
      </c>
      <c r="I27" s="54">
        <f t="shared" si="1"/>
        <v>1.4495973199844749E-2</v>
      </c>
    </row>
    <row r="28" spans="1:10" x14ac:dyDescent="0.25">
      <c r="F28" s="17" t="s">
        <v>104</v>
      </c>
      <c r="G28" s="17">
        <v>1000000000</v>
      </c>
      <c r="H28" s="17">
        <f t="shared" si="0"/>
        <v>10000</v>
      </c>
      <c r="I28" s="54">
        <f t="shared" si="1"/>
        <v>1.4495973199844749E-2</v>
      </c>
    </row>
    <row r="29" spans="1:10" x14ac:dyDescent="0.25">
      <c r="F29" s="17" t="s">
        <v>58</v>
      </c>
      <c r="G29" s="17">
        <v>780000000</v>
      </c>
      <c r="H29" s="17">
        <f t="shared" si="0"/>
        <v>7800</v>
      </c>
      <c r="I29" s="54">
        <f t="shared" si="1"/>
        <v>1.1306859095878903E-2</v>
      </c>
    </row>
    <row r="30" spans="1:10" x14ac:dyDescent="0.25">
      <c r="F30" s="17" t="s">
        <v>56</v>
      </c>
      <c r="G30" s="17">
        <v>750000000</v>
      </c>
      <c r="H30" s="17">
        <f t="shared" si="0"/>
        <v>7500</v>
      </c>
      <c r="I30" s="54">
        <f t="shared" si="1"/>
        <v>1.087197989988356E-2</v>
      </c>
    </row>
    <row r="31" spans="1:10" x14ac:dyDescent="0.25">
      <c r="F31" s="17" t="s">
        <v>40</v>
      </c>
      <c r="G31" s="17">
        <v>535860000</v>
      </c>
      <c r="H31" s="17">
        <f t="shared" si="0"/>
        <v>5358.6</v>
      </c>
      <c r="I31" s="54">
        <f t="shared" si="1"/>
        <v>7.7678121988688075E-3</v>
      </c>
    </row>
    <row r="32" spans="1:10" x14ac:dyDescent="0.25">
      <c r="F32" s="17" t="s">
        <v>69</v>
      </c>
      <c r="G32" s="17">
        <v>351000000</v>
      </c>
      <c r="H32" s="17">
        <f t="shared" si="0"/>
        <v>3510</v>
      </c>
      <c r="I32" s="54">
        <f t="shared" si="1"/>
        <v>5.088086593145507E-3</v>
      </c>
    </row>
    <row r="33" spans="6:9" x14ac:dyDescent="0.25">
      <c r="F33" s="17" t="s">
        <v>75</v>
      </c>
      <c r="G33" s="17">
        <v>149000000</v>
      </c>
      <c r="H33" s="17">
        <f t="shared" si="0"/>
        <v>1490</v>
      </c>
      <c r="I33" s="54">
        <f t="shared" si="1"/>
        <v>2.1599000067768674E-3</v>
      </c>
    </row>
    <row r="34" spans="6:9" x14ac:dyDescent="0.25">
      <c r="F34" s="17" t="s">
        <v>57</v>
      </c>
      <c r="G34" s="17">
        <v>20000000</v>
      </c>
      <c r="H34" s="17">
        <f t="shared" si="0"/>
        <v>200</v>
      </c>
      <c r="I34" s="54">
        <f t="shared" si="1"/>
        <v>2.8991946399689497E-4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0"/>
  <sheetViews>
    <sheetView zoomScale="85" zoomScaleNormal="85" workbookViewId="0">
      <pane ySplit="2" topLeftCell="A3" activePane="bottomLeft" state="frozen"/>
      <selection pane="bottomLeft" activeCell="A2" sqref="A2:V170"/>
    </sheetView>
  </sheetViews>
  <sheetFormatPr defaultRowHeight="15" x14ac:dyDescent="0.25"/>
  <cols>
    <col min="1" max="1" width="10" style="3" bestFit="1" customWidth="1"/>
    <col min="2" max="2" width="49.42578125" style="3" bestFit="1" customWidth="1"/>
    <col min="3" max="3" width="13.5703125" style="3" customWidth="1"/>
    <col min="4" max="4" width="21.28515625" style="3" bestFit="1" customWidth="1"/>
    <col min="5" max="5" width="13.85546875" style="3" customWidth="1"/>
    <col min="6" max="6" width="15.42578125" style="46" customWidth="1"/>
    <col min="7" max="7" width="21.140625" style="3" bestFit="1" customWidth="1"/>
    <col min="8" max="8" width="24.7109375" style="3" bestFit="1" customWidth="1"/>
    <col min="9" max="9" width="15.42578125" style="3" customWidth="1"/>
    <col min="10" max="10" width="10.28515625" style="3" bestFit="1" customWidth="1"/>
    <col min="11" max="11" width="9" style="3" bestFit="1" customWidth="1"/>
    <col min="12" max="12" width="9" style="3" customWidth="1"/>
    <col min="13" max="13" width="15.7109375" style="3" bestFit="1" customWidth="1"/>
    <col min="14" max="14" width="11.28515625" style="3" bestFit="1" customWidth="1"/>
    <col min="15" max="15" width="18.28515625" style="3" bestFit="1" customWidth="1"/>
    <col min="16" max="16" width="15.42578125" style="3" bestFit="1" customWidth="1"/>
    <col min="17" max="17" width="11.28515625" style="3" bestFit="1" customWidth="1"/>
    <col min="18" max="18" width="12.7109375" style="3" bestFit="1" customWidth="1"/>
    <col min="19" max="19" width="10.7109375" style="3" bestFit="1" customWidth="1"/>
    <col min="20" max="20" width="11" style="3" bestFit="1" customWidth="1"/>
    <col min="21" max="21" width="10.28515625" style="3" bestFit="1" customWidth="1"/>
    <col min="22" max="22" width="22.85546875" style="3" bestFit="1" customWidth="1"/>
    <col min="23" max="16384" width="9.140625" style="3"/>
  </cols>
  <sheetData>
    <row r="1" spans="1:16384" x14ac:dyDescent="0.25">
      <c r="G1" s="3" t="s">
        <v>61</v>
      </c>
      <c r="H1" s="3" t="s">
        <v>60</v>
      </c>
      <c r="I1" s="3" t="s">
        <v>62</v>
      </c>
      <c r="M1" s="3" t="s">
        <v>63</v>
      </c>
      <c r="P1" s="3" t="s">
        <v>62</v>
      </c>
    </row>
    <row r="2" spans="1:16384" customFormat="1" x14ac:dyDescent="0.25">
      <c r="A2" s="15" t="s">
        <v>0</v>
      </c>
      <c r="B2" s="15" t="s">
        <v>1</v>
      </c>
      <c r="C2" s="15" t="s">
        <v>37</v>
      </c>
      <c r="D2" s="16" t="s">
        <v>2</v>
      </c>
      <c r="E2" s="38" t="s">
        <v>44</v>
      </c>
      <c r="F2" s="47" t="s">
        <v>45</v>
      </c>
      <c r="G2" t="s">
        <v>26</v>
      </c>
      <c r="H2" t="s">
        <v>27</v>
      </c>
      <c r="I2" s="14" t="s">
        <v>41</v>
      </c>
      <c r="J2" t="s">
        <v>17</v>
      </c>
      <c r="K2" t="s">
        <v>18</v>
      </c>
      <c r="L2" t="s">
        <v>19</v>
      </c>
      <c r="M2" t="s">
        <v>43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s="17" t="s">
        <v>46</v>
      </c>
      <c r="U2" s="18" t="s">
        <v>47</v>
      </c>
      <c r="V2" s="37" t="s">
        <v>54</v>
      </c>
    </row>
    <row r="3" spans="1:16384" x14ac:dyDescent="0.25">
      <c r="A3" s="4">
        <v>22030904</v>
      </c>
      <c r="B3" s="4" t="s">
        <v>8</v>
      </c>
      <c r="C3" s="4" t="s">
        <v>56</v>
      </c>
      <c r="D3" s="4" t="s">
        <v>55</v>
      </c>
      <c r="E3" s="1">
        <v>46575</v>
      </c>
      <c r="F3" s="48">
        <v>750000000</v>
      </c>
      <c r="G3" s="1">
        <v>42360</v>
      </c>
      <c r="H3" s="5">
        <v>3300000000</v>
      </c>
      <c r="I3" s="2">
        <f t="shared" ref="I3:I7" si="0">F3</f>
        <v>750000000</v>
      </c>
      <c r="J3" s="6" t="s">
        <v>28</v>
      </c>
      <c r="K3" s="4" t="s">
        <v>29</v>
      </c>
      <c r="L3" s="7">
        <v>13.8</v>
      </c>
      <c r="M3" s="1">
        <v>46575</v>
      </c>
      <c r="N3" s="1">
        <v>46575</v>
      </c>
      <c r="O3" s="9" t="s">
        <v>30</v>
      </c>
      <c r="P3" s="10">
        <f t="shared" ref="P3:P34" si="1">I3</f>
        <v>750000000</v>
      </c>
      <c r="Q3" s="8">
        <v>42460</v>
      </c>
      <c r="R3" s="11" t="s">
        <v>35</v>
      </c>
      <c r="S3" s="12">
        <v>0</v>
      </c>
      <c r="T3" s="1">
        <v>46575</v>
      </c>
      <c r="U3" s="1">
        <f t="shared" ref="U3:U7" si="2">E3</f>
        <v>46575</v>
      </c>
      <c r="V3" s="4" t="s">
        <v>51</v>
      </c>
    </row>
    <row r="4" spans="1:16384" s="36" customFormat="1" x14ac:dyDescent="0.25">
      <c r="A4" s="24">
        <v>22030130</v>
      </c>
      <c r="B4" s="24" t="s">
        <v>109</v>
      </c>
      <c r="C4" s="24" t="s">
        <v>57</v>
      </c>
      <c r="D4" s="24" t="s">
        <v>55</v>
      </c>
      <c r="E4" s="25">
        <v>45065</v>
      </c>
      <c r="F4" s="49">
        <v>20000000</v>
      </c>
      <c r="G4" s="25">
        <v>42450</v>
      </c>
      <c r="H4" s="27">
        <v>20000000</v>
      </c>
      <c r="I4" s="26">
        <f t="shared" si="0"/>
        <v>20000000</v>
      </c>
      <c r="J4" s="28" t="s">
        <v>28</v>
      </c>
      <c r="K4" s="24" t="s">
        <v>29</v>
      </c>
      <c r="L4" s="29">
        <v>14.2</v>
      </c>
      <c r="M4" s="25">
        <v>45065</v>
      </c>
      <c r="N4" s="30">
        <v>45065</v>
      </c>
      <c r="O4" s="31" t="s">
        <v>30</v>
      </c>
      <c r="P4" s="32">
        <f t="shared" si="1"/>
        <v>20000000</v>
      </c>
      <c r="Q4" s="30">
        <v>42815</v>
      </c>
      <c r="R4" s="33" t="s">
        <v>36</v>
      </c>
      <c r="S4" s="34">
        <v>0</v>
      </c>
      <c r="T4" s="35">
        <v>45065</v>
      </c>
      <c r="U4" s="25">
        <f t="shared" si="2"/>
        <v>45065</v>
      </c>
      <c r="V4" s="4" t="s">
        <v>51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 s="36" customFormat="1" x14ac:dyDescent="0.25">
      <c r="A5" s="24">
        <v>22030906</v>
      </c>
      <c r="B5" s="24" t="s">
        <v>4</v>
      </c>
      <c r="C5" s="24" t="s">
        <v>58</v>
      </c>
      <c r="D5" s="24" t="s">
        <v>55</v>
      </c>
      <c r="E5" s="25">
        <v>45065</v>
      </c>
      <c r="F5" s="49">
        <v>780000000</v>
      </c>
      <c r="G5" s="25">
        <v>42450</v>
      </c>
      <c r="H5" s="27">
        <v>780000000</v>
      </c>
      <c r="I5" s="26">
        <f t="shared" ref="I5" si="3">F5</f>
        <v>780000000</v>
      </c>
      <c r="J5" s="28" t="s">
        <v>28</v>
      </c>
      <c r="K5" s="24" t="s">
        <v>29</v>
      </c>
      <c r="L5" s="29">
        <v>14.2</v>
      </c>
      <c r="M5" s="25">
        <v>45065</v>
      </c>
      <c r="N5" s="30">
        <v>45065</v>
      </c>
      <c r="O5" s="31" t="s">
        <v>30</v>
      </c>
      <c r="P5" s="32">
        <f t="shared" si="1"/>
        <v>780000000</v>
      </c>
      <c r="Q5" s="30">
        <v>42815</v>
      </c>
      <c r="R5" s="33" t="s">
        <v>36</v>
      </c>
      <c r="S5" s="34">
        <v>0</v>
      </c>
      <c r="T5" s="35">
        <v>45065</v>
      </c>
      <c r="U5" s="25">
        <f t="shared" ref="U5" si="4">E5</f>
        <v>45065</v>
      </c>
      <c r="V5" s="4" t="s">
        <v>52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 x14ac:dyDescent="0.25">
      <c r="A6" s="4">
        <v>22030933</v>
      </c>
      <c r="B6" s="4" t="s">
        <v>6</v>
      </c>
      <c r="C6" s="4" t="s">
        <v>59</v>
      </c>
      <c r="D6" s="4" t="s">
        <v>55</v>
      </c>
      <c r="E6" s="1">
        <v>45835</v>
      </c>
      <c r="F6" s="48">
        <v>1750000000</v>
      </c>
      <c r="G6" s="1">
        <v>43645</v>
      </c>
      <c r="H6" s="5">
        <v>1750000000</v>
      </c>
      <c r="I6" s="2">
        <f t="shared" si="0"/>
        <v>1750000000</v>
      </c>
      <c r="J6" s="6" t="s">
        <v>28</v>
      </c>
      <c r="K6" s="4" t="s">
        <v>29</v>
      </c>
      <c r="L6" s="7">
        <v>14.499999999999998</v>
      </c>
      <c r="M6" s="1">
        <v>45836</v>
      </c>
      <c r="N6" s="8">
        <v>45836</v>
      </c>
      <c r="O6" s="9" t="s">
        <v>30</v>
      </c>
      <c r="P6" s="10">
        <f t="shared" si="1"/>
        <v>1750000000</v>
      </c>
      <c r="Q6" s="8">
        <v>44011</v>
      </c>
      <c r="R6" s="11" t="s">
        <v>36</v>
      </c>
      <c r="S6" s="12">
        <v>0</v>
      </c>
      <c r="T6" s="13">
        <v>45837</v>
      </c>
      <c r="U6" s="1">
        <f t="shared" si="2"/>
        <v>45835</v>
      </c>
      <c r="V6" s="4" t="s">
        <v>52</v>
      </c>
    </row>
    <row r="7" spans="1:16384" x14ac:dyDescent="0.25">
      <c r="A7" s="4">
        <v>22030934</v>
      </c>
      <c r="B7" s="4" t="s">
        <v>7</v>
      </c>
      <c r="C7" s="4" t="s">
        <v>59</v>
      </c>
      <c r="D7" s="4" t="s">
        <v>55</v>
      </c>
      <c r="E7" s="1">
        <v>45848</v>
      </c>
      <c r="F7" s="48">
        <v>500000000</v>
      </c>
      <c r="G7" s="1">
        <v>43656</v>
      </c>
      <c r="H7" s="5">
        <v>500000000</v>
      </c>
      <c r="I7" s="2">
        <f t="shared" si="0"/>
        <v>500000000</v>
      </c>
      <c r="J7" s="6" t="s">
        <v>28</v>
      </c>
      <c r="K7" s="4" t="s">
        <v>29</v>
      </c>
      <c r="L7" s="7">
        <v>13.15</v>
      </c>
      <c r="M7" s="1">
        <v>45848</v>
      </c>
      <c r="N7" s="8">
        <v>45848</v>
      </c>
      <c r="O7" s="9" t="s">
        <v>30</v>
      </c>
      <c r="P7" s="10">
        <f t="shared" si="1"/>
        <v>500000000</v>
      </c>
      <c r="Q7" s="8">
        <v>44022</v>
      </c>
      <c r="R7" s="11" t="s">
        <v>36</v>
      </c>
      <c r="S7" s="12">
        <v>0</v>
      </c>
      <c r="T7" s="13">
        <v>45848</v>
      </c>
      <c r="U7" s="1">
        <f t="shared" si="2"/>
        <v>45848</v>
      </c>
      <c r="V7" s="4" t="s">
        <v>52</v>
      </c>
    </row>
    <row r="8" spans="1:16384" x14ac:dyDescent="0.25">
      <c r="A8" s="24">
        <v>22030935</v>
      </c>
      <c r="B8" s="24" t="s">
        <v>68</v>
      </c>
      <c r="C8" s="24" t="s">
        <v>69</v>
      </c>
      <c r="D8" s="24" t="s">
        <v>55</v>
      </c>
      <c r="E8" s="25">
        <v>46356</v>
      </c>
      <c r="F8" s="49">
        <v>351000000</v>
      </c>
      <c r="G8" s="25">
        <v>44439</v>
      </c>
      <c r="H8" s="27">
        <v>351000000</v>
      </c>
      <c r="I8" s="26">
        <f t="shared" ref="I8" si="5">F8</f>
        <v>351000000</v>
      </c>
      <c r="J8" s="28" t="s">
        <v>28</v>
      </c>
      <c r="K8" s="24" t="s">
        <v>29</v>
      </c>
      <c r="L8" s="29">
        <v>13.5</v>
      </c>
      <c r="M8" s="25">
        <v>46356</v>
      </c>
      <c r="N8" s="30">
        <v>46356</v>
      </c>
      <c r="O8" s="31" t="s">
        <v>30</v>
      </c>
      <c r="P8" s="32">
        <f t="shared" ref="P8" si="6">I8</f>
        <v>351000000</v>
      </c>
      <c r="Q8" s="30">
        <v>44620</v>
      </c>
      <c r="R8" s="33" t="s">
        <v>35</v>
      </c>
      <c r="S8" s="34">
        <v>0</v>
      </c>
      <c r="T8" s="35">
        <v>46356</v>
      </c>
      <c r="U8" s="25">
        <f t="shared" ref="U8" si="7">E8</f>
        <v>46356</v>
      </c>
      <c r="V8" s="24" t="s">
        <v>51</v>
      </c>
    </row>
    <row r="9" spans="1:16384" x14ac:dyDescent="0.25">
      <c r="A9" s="24">
        <v>22030935</v>
      </c>
      <c r="B9" s="24" t="s">
        <v>68</v>
      </c>
      <c r="C9" s="24" t="s">
        <v>75</v>
      </c>
      <c r="D9" s="24" t="s">
        <v>55</v>
      </c>
      <c r="E9" s="25">
        <v>46356</v>
      </c>
      <c r="F9" s="49">
        <v>149000000</v>
      </c>
      <c r="G9" s="25">
        <v>44439</v>
      </c>
      <c r="H9" s="27">
        <v>149000000</v>
      </c>
      <c r="I9" s="26">
        <f t="shared" ref="I9" si="8">F9</f>
        <v>149000000</v>
      </c>
      <c r="J9" s="28" t="s">
        <v>28</v>
      </c>
      <c r="K9" s="24" t="s">
        <v>29</v>
      </c>
      <c r="L9" s="29">
        <v>13.5</v>
      </c>
      <c r="M9" s="25">
        <v>46356</v>
      </c>
      <c r="N9" s="30">
        <v>46356</v>
      </c>
      <c r="O9" s="31" t="s">
        <v>30</v>
      </c>
      <c r="P9" s="32">
        <f t="shared" ref="P9" si="9">I9</f>
        <v>149000000</v>
      </c>
      <c r="Q9" s="30">
        <v>44620</v>
      </c>
      <c r="R9" s="33" t="s">
        <v>35</v>
      </c>
      <c r="S9" s="34">
        <v>0</v>
      </c>
      <c r="T9" s="35">
        <v>46356</v>
      </c>
      <c r="U9" s="25">
        <f t="shared" ref="U9" si="10">E9</f>
        <v>46356</v>
      </c>
      <c r="V9" s="24" t="s">
        <v>51</v>
      </c>
    </row>
    <row r="10" spans="1:16384" x14ac:dyDescent="0.25">
      <c r="A10" s="4">
        <v>22030442</v>
      </c>
      <c r="B10" s="4" t="s">
        <v>11</v>
      </c>
      <c r="C10" s="4" t="s">
        <v>39</v>
      </c>
      <c r="D10" s="4" t="s">
        <v>10</v>
      </c>
      <c r="E10" s="1">
        <v>44804</v>
      </c>
      <c r="F10" s="48">
        <v>600000000</v>
      </c>
      <c r="G10" s="1">
        <v>43881</v>
      </c>
      <c r="H10" s="5">
        <v>5400000000.0100002</v>
      </c>
      <c r="I10" s="2">
        <f t="shared" ref="I10:I30" si="11">F10</f>
        <v>600000000</v>
      </c>
      <c r="J10" s="6" t="s">
        <v>28</v>
      </c>
      <c r="K10" s="4" t="s">
        <v>29</v>
      </c>
      <c r="L10" s="7">
        <v>9.15</v>
      </c>
      <c r="M10" s="1">
        <v>45716</v>
      </c>
      <c r="N10" s="8">
        <v>44074</v>
      </c>
      <c r="O10" s="9" t="s">
        <v>33</v>
      </c>
      <c r="P10" s="10">
        <f t="shared" si="1"/>
        <v>600000000</v>
      </c>
      <c r="Q10" s="8">
        <v>44075</v>
      </c>
      <c r="R10" s="11" t="s">
        <v>33</v>
      </c>
      <c r="S10" s="12">
        <v>0</v>
      </c>
      <c r="T10" s="13">
        <v>45716</v>
      </c>
      <c r="U10" s="1">
        <f t="shared" ref="U10:U30" si="12">E10</f>
        <v>44804</v>
      </c>
      <c r="V10" s="4" t="s">
        <v>51</v>
      </c>
    </row>
    <row r="11" spans="1:16384" x14ac:dyDescent="0.25">
      <c r="A11" s="4">
        <v>22030442</v>
      </c>
      <c r="B11" s="4" t="s">
        <v>11</v>
      </c>
      <c r="C11" s="4" t="s">
        <v>39</v>
      </c>
      <c r="D11" s="4" t="s">
        <v>10</v>
      </c>
      <c r="E11" s="1">
        <v>44985</v>
      </c>
      <c r="F11" s="48">
        <v>600000000</v>
      </c>
      <c r="G11" s="1">
        <v>43881</v>
      </c>
      <c r="H11" s="5">
        <v>5400000000.0100002</v>
      </c>
      <c r="I11" s="2">
        <f t="shared" si="11"/>
        <v>600000000</v>
      </c>
      <c r="J11" s="6" t="s">
        <v>28</v>
      </c>
      <c r="K11" s="4" t="s">
        <v>29</v>
      </c>
      <c r="L11" s="7">
        <v>9.15</v>
      </c>
      <c r="M11" s="1">
        <v>45716</v>
      </c>
      <c r="N11" s="8">
        <v>44074</v>
      </c>
      <c r="O11" s="9" t="s">
        <v>33</v>
      </c>
      <c r="P11" s="10">
        <f t="shared" si="1"/>
        <v>600000000</v>
      </c>
      <c r="Q11" s="8">
        <v>44075</v>
      </c>
      <c r="R11" s="11" t="s">
        <v>33</v>
      </c>
      <c r="S11" s="12">
        <v>0</v>
      </c>
      <c r="T11" s="13">
        <v>45716</v>
      </c>
      <c r="U11" s="1">
        <f t="shared" si="12"/>
        <v>44985</v>
      </c>
      <c r="V11" s="4" t="s">
        <v>51</v>
      </c>
    </row>
    <row r="12" spans="1:16384" x14ac:dyDescent="0.25">
      <c r="A12" s="4">
        <v>22030442</v>
      </c>
      <c r="B12" s="4" t="s">
        <v>11</v>
      </c>
      <c r="C12" s="4" t="s">
        <v>39</v>
      </c>
      <c r="D12" s="4" t="s">
        <v>10</v>
      </c>
      <c r="E12" s="1">
        <v>45169</v>
      </c>
      <c r="F12" s="48">
        <v>600000000</v>
      </c>
      <c r="G12" s="1">
        <v>43881</v>
      </c>
      <c r="H12" s="5">
        <v>5400000000.0100002</v>
      </c>
      <c r="I12" s="2">
        <f t="shared" si="11"/>
        <v>600000000</v>
      </c>
      <c r="J12" s="6" t="s">
        <v>28</v>
      </c>
      <c r="K12" s="4" t="s">
        <v>29</v>
      </c>
      <c r="L12" s="7">
        <v>9.15</v>
      </c>
      <c r="M12" s="1">
        <v>45716</v>
      </c>
      <c r="N12" s="8">
        <v>44074</v>
      </c>
      <c r="O12" s="9" t="s">
        <v>33</v>
      </c>
      <c r="P12" s="10">
        <f t="shared" si="1"/>
        <v>600000000</v>
      </c>
      <c r="Q12" s="8">
        <v>44075</v>
      </c>
      <c r="R12" s="11" t="s">
        <v>33</v>
      </c>
      <c r="S12" s="12">
        <v>0</v>
      </c>
      <c r="T12" s="13">
        <v>45716</v>
      </c>
      <c r="U12" s="1">
        <f t="shared" si="12"/>
        <v>45169</v>
      </c>
      <c r="V12" s="4" t="s">
        <v>51</v>
      </c>
    </row>
    <row r="13" spans="1:16384" x14ac:dyDescent="0.25">
      <c r="A13" s="4">
        <v>22030442</v>
      </c>
      <c r="B13" s="4" t="s">
        <v>11</v>
      </c>
      <c r="C13" s="4" t="s">
        <v>39</v>
      </c>
      <c r="D13" s="4" t="s">
        <v>10</v>
      </c>
      <c r="E13" s="1">
        <v>45351</v>
      </c>
      <c r="F13" s="48">
        <v>600000000</v>
      </c>
      <c r="G13" s="1">
        <v>43881</v>
      </c>
      <c r="H13" s="5">
        <v>5400000000.0100002</v>
      </c>
      <c r="I13" s="2">
        <f t="shared" si="11"/>
        <v>600000000</v>
      </c>
      <c r="J13" s="6" t="s">
        <v>28</v>
      </c>
      <c r="K13" s="4" t="s">
        <v>29</v>
      </c>
      <c r="L13" s="7">
        <v>9.15</v>
      </c>
      <c r="M13" s="1">
        <v>45716</v>
      </c>
      <c r="N13" s="8">
        <v>44074</v>
      </c>
      <c r="O13" s="9" t="s">
        <v>33</v>
      </c>
      <c r="P13" s="10">
        <f t="shared" si="1"/>
        <v>600000000</v>
      </c>
      <c r="Q13" s="8">
        <v>44075</v>
      </c>
      <c r="R13" s="11" t="s">
        <v>33</v>
      </c>
      <c r="S13" s="12">
        <v>0</v>
      </c>
      <c r="T13" s="13">
        <v>45716</v>
      </c>
      <c r="U13" s="1">
        <f t="shared" si="12"/>
        <v>45351</v>
      </c>
      <c r="V13" s="4" t="s">
        <v>51</v>
      </c>
    </row>
    <row r="14" spans="1:16384" x14ac:dyDescent="0.25">
      <c r="A14" s="4">
        <v>22030442</v>
      </c>
      <c r="B14" s="4" t="s">
        <v>11</v>
      </c>
      <c r="C14" s="4" t="s">
        <v>39</v>
      </c>
      <c r="D14" s="4" t="s">
        <v>10</v>
      </c>
      <c r="E14" s="1">
        <v>45535</v>
      </c>
      <c r="F14" s="48">
        <v>600000000</v>
      </c>
      <c r="G14" s="1">
        <v>43881</v>
      </c>
      <c r="H14" s="5">
        <v>5400000000.0100002</v>
      </c>
      <c r="I14" s="2">
        <f t="shared" si="11"/>
        <v>600000000</v>
      </c>
      <c r="J14" s="6" t="s">
        <v>28</v>
      </c>
      <c r="K14" s="4" t="s">
        <v>29</v>
      </c>
      <c r="L14" s="7">
        <v>9.15</v>
      </c>
      <c r="M14" s="1">
        <v>45716</v>
      </c>
      <c r="N14" s="8">
        <v>44074</v>
      </c>
      <c r="O14" s="9" t="s">
        <v>33</v>
      </c>
      <c r="P14" s="10">
        <f t="shared" si="1"/>
        <v>600000000</v>
      </c>
      <c r="Q14" s="8">
        <v>44075</v>
      </c>
      <c r="R14" s="11" t="s">
        <v>33</v>
      </c>
      <c r="S14" s="12">
        <v>0</v>
      </c>
      <c r="T14" s="13">
        <v>45716</v>
      </c>
      <c r="U14" s="1">
        <f t="shared" si="12"/>
        <v>45535</v>
      </c>
      <c r="V14" s="4" t="s">
        <v>51</v>
      </c>
    </row>
    <row r="15" spans="1:16384" x14ac:dyDescent="0.25">
      <c r="A15" s="4">
        <v>22030442</v>
      </c>
      <c r="B15" s="4" t="s">
        <v>11</v>
      </c>
      <c r="C15" s="4" t="s">
        <v>39</v>
      </c>
      <c r="D15" s="4" t="s">
        <v>10</v>
      </c>
      <c r="E15" s="1">
        <v>45716</v>
      </c>
      <c r="F15" s="48">
        <v>600000000</v>
      </c>
      <c r="G15" s="1">
        <v>43881</v>
      </c>
      <c r="H15" s="5">
        <v>5400000000.0100002</v>
      </c>
      <c r="I15" s="2">
        <f t="shared" si="11"/>
        <v>600000000</v>
      </c>
      <c r="J15" s="6" t="s">
        <v>28</v>
      </c>
      <c r="K15" s="4" t="s">
        <v>29</v>
      </c>
      <c r="L15" s="7">
        <v>9.15</v>
      </c>
      <c r="M15" s="1">
        <v>45716</v>
      </c>
      <c r="N15" s="8">
        <v>44074</v>
      </c>
      <c r="O15" s="9" t="s">
        <v>33</v>
      </c>
      <c r="P15" s="10">
        <f t="shared" si="1"/>
        <v>600000000</v>
      </c>
      <c r="Q15" s="8">
        <v>44075</v>
      </c>
      <c r="R15" s="11" t="s">
        <v>33</v>
      </c>
      <c r="S15" s="12">
        <v>0</v>
      </c>
      <c r="T15" s="13">
        <v>45716</v>
      </c>
      <c r="U15" s="1">
        <f t="shared" si="12"/>
        <v>45716</v>
      </c>
      <c r="V15" s="4" t="s">
        <v>51</v>
      </c>
    </row>
    <row r="16" spans="1:16384" x14ac:dyDescent="0.25">
      <c r="A16" s="4">
        <v>22030443</v>
      </c>
      <c r="B16" s="4" t="s">
        <v>13</v>
      </c>
      <c r="C16" s="4" t="s">
        <v>39</v>
      </c>
      <c r="D16" s="4" t="s">
        <v>10</v>
      </c>
      <c r="E16" s="1">
        <v>44834</v>
      </c>
      <c r="F16" s="48">
        <v>400000000</v>
      </c>
      <c r="G16" s="1">
        <v>43902</v>
      </c>
      <c r="H16" s="5">
        <v>4000000000</v>
      </c>
      <c r="I16" s="2">
        <f t="shared" si="11"/>
        <v>400000000</v>
      </c>
      <c r="J16" s="6" t="s">
        <v>28</v>
      </c>
      <c r="K16" s="4" t="s">
        <v>29</v>
      </c>
      <c r="L16" s="7">
        <v>9.15</v>
      </c>
      <c r="M16" s="1">
        <v>45747</v>
      </c>
      <c r="N16" s="8">
        <v>44104</v>
      </c>
      <c r="O16" s="9" t="s">
        <v>33</v>
      </c>
      <c r="P16" s="10">
        <f t="shared" si="1"/>
        <v>400000000</v>
      </c>
      <c r="Q16" s="8">
        <v>44105</v>
      </c>
      <c r="R16" s="11" t="s">
        <v>33</v>
      </c>
      <c r="S16" s="12">
        <v>0</v>
      </c>
      <c r="T16" s="13">
        <v>45747</v>
      </c>
      <c r="U16" s="1">
        <f t="shared" si="12"/>
        <v>44834</v>
      </c>
      <c r="V16" s="4" t="s">
        <v>51</v>
      </c>
    </row>
    <row r="17" spans="1:22" x14ac:dyDescent="0.25">
      <c r="A17" s="4">
        <v>22030443</v>
      </c>
      <c r="B17" s="4" t="s">
        <v>13</v>
      </c>
      <c r="C17" s="4" t="s">
        <v>39</v>
      </c>
      <c r="D17" s="4" t="s">
        <v>10</v>
      </c>
      <c r="E17" s="1">
        <v>45016</v>
      </c>
      <c r="F17" s="48">
        <v>400000000</v>
      </c>
      <c r="G17" s="1">
        <v>43902</v>
      </c>
      <c r="H17" s="5">
        <v>4000000000</v>
      </c>
      <c r="I17" s="2">
        <f t="shared" si="11"/>
        <v>400000000</v>
      </c>
      <c r="J17" s="6" t="s">
        <v>28</v>
      </c>
      <c r="K17" s="4" t="s">
        <v>29</v>
      </c>
      <c r="L17" s="7">
        <v>9.15</v>
      </c>
      <c r="M17" s="1">
        <v>45747</v>
      </c>
      <c r="N17" s="8">
        <v>44104</v>
      </c>
      <c r="O17" s="9" t="s">
        <v>33</v>
      </c>
      <c r="P17" s="10">
        <f t="shared" si="1"/>
        <v>400000000</v>
      </c>
      <c r="Q17" s="8">
        <v>44105</v>
      </c>
      <c r="R17" s="11" t="s">
        <v>33</v>
      </c>
      <c r="S17" s="12">
        <v>0</v>
      </c>
      <c r="T17" s="13">
        <v>45747</v>
      </c>
      <c r="U17" s="1">
        <f t="shared" si="12"/>
        <v>45016</v>
      </c>
      <c r="V17" s="4" t="s">
        <v>51</v>
      </c>
    </row>
    <row r="18" spans="1:22" x14ac:dyDescent="0.25">
      <c r="A18" s="4">
        <v>22030443</v>
      </c>
      <c r="B18" s="4" t="s">
        <v>13</v>
      </c>
      <c r="C18" s="4" t="s">
        <v>39</v>
      </c>
      <c r="D18" s="4" t="s">
        <v>10</v>
      </c>
      <c r="E18" s="1">
        <v>45199</v>
      </c>
      <c r="F18" s="48">
        <v>400000000</v>
      </c>
      <c r="G18" s="1">
        <v>43902</v>
      </c>
      <c r="H18" s="5">
        <v>4000000000</v>
      </c>
      <c r="I18" s="2">
        <f t="shared" si="11"/>
        <v>400000000</v>
      </c>
      <c r="J18" s="6" t="s">
        <v>28</v>
      </c>
      <c r="K18" s="4" t="s">
        <v>29</v>
      </c>
      <c r="L18" s="7">
        <v>9.15</v>
      </c>
      <c r="M18" s="1">
        <v>45747</v>
      </c>
      <c r="N18" s="8">
        <v>44104</v>
      </c>
      <c r="O18" s="9" t="s">
        <v>33</v>
      </c>
      <c r="P18" s="10">
        <f t="shared" si="1"/>
        <v>400000000</v>
      </c>
      <c r="Q18" s="8">
        <v>44105</v>
      </c>
      <c r="R18" s="11" t="s">
        <v>33</v>
      </c>
      <c r="S18" s="12">
        <v>0</v>
      </c>
      <c r="T18" s="13">
        <v>45747</v>
      </c>
      <c r="U18" s="1">
        <f t="shared" si="12"/>
        <v>45199</v>
      </c>
      <c r="V18" s="4" t="s">
        <v>51</v>
      </c>
    </row>
    <row r="19" spans="1:22" x14ac:dyDescent="0.25">
      <c r="A19" s="4">
        <v>22030443</v>
      </c>
      <c r="B19" s="4" t="s">
        <v>13</v>
      </c>
      <c r="C19" s="4" t="s">
        <v>39</v>
      </c>
      <c r="D19" s="4" t="s">
        <v>10</v>
      </c>
      <c r="E19" s="1">
        <v>45382</v>
      </c>
      <c r="F19" s="48">
        <v>400000000</v>
      </c>
      <c r="G19" s="1">
        <v>43902</v>
      </c>
      <c r="H19" s="5">
        <v>4000000000</v>
      </c>
      <c r="I19" s="2">
        <f t="shared" si="11"/>
        <v>400000000</v>
      </c>
      <c r="J19" s="6" t="s">
        <v>28</v>
      </c>
      <c r="K19" s="4" t="s">
        <v>29</v>
      </c>
      <c r="L19" s="7">
        <v>9.15</v>
      </c>
      <c r="M19" s="1">
        <v>45747</v>
      </c>
      <c r="N19" s="8">
        <v>44104</v>
      </c>
      <c r="O19" s="9" t="s">
        <v>33</v>
      </c>
      <c r="P19" s="10">
        <f t="shared" si="1"/>
        <v>400000000</v>
      </c>
      <c r="Q19" s="8">
        <v>44105</v>
      </c>
      <c r="R19" s="11" t="s">
        <v>33</v>
      </c>
      <c r="S19" s="12">
        <v>0</v>
      </c>
      <c r="T19" s="13">
        <v>45747</v>
      </c>
      <c r="U19" s="1">
        <f t="shared" si="12"/>
        <v>45382</v>
      </c>
      <c r="V19" s="4" t="s">
        <v>51</v>
      </c>
    </row>
    <row r="20" spans="1:22" x14ac:dyDescent="0.25">
      <c r="A20" s="4">
        <v>22030443</v>
      </c>
      <c r="B20" s="4" t="s">
        <v>13</v>
      </c>
      <c r="C20" s="4" t="s">
        <v>39</v>
      </c>
      <c r="D20" s="4" t="s">
        <v>10</v>
      </c>
      <c r="E20" s="1">
        <v>45565</v>
      </c>
      <c r="F20" s="48">
        <v>400000000</v>
      </c>
      <c r="G20" s="1">
        <v>43902</v>
      </c>
      <c r="H20" s="5">
        <v>4000000000</v>
      </c>
      <c r="I20" s="2">
        <f t="shared" si="11"/>
        <v>400000000</v>
      </c>
      <c r="J20" s="6" t="s">
        <v>28</v>
      </c>
      <c r="K20" s="4" t="s">
        <v>29</v>
      </c>
      <c r="L20" s="7">
        <v>9.15</v>
      </c>
      <c r="M20" s="1">
        <v>45747</v>
      </c>
      <c r="N20" s="8">
        <v>44104</v>
      </c>
      <c r="O20" s="9" t="s">
        <v>33</v>
      </c>
      <c r="P20" s="10">
        <f t="shared" si="1"/>
        <v>400000000</v>
      </c>
      <c r="Q20" s="8">
        <v>44105</v>
      </c>
      <c r="R20" s="11" t="s">
        <v>33</v>
      </c>
      <c r="S20" s="12">
        <v>0</v>
      </c>
      <c r="T20" s="13">
        <v>45747</v>
      </c>
      <c r="U20" s="1">
        <f t="shared" si="12"/>
        <v>45565</v>
      </c>
      <c r="V20" s="4" t="s">
        <v>51</v>
      </c>
    </row>
    <row r="21" spans="1:22" x14ac:dyDescent="0.25">
      <c r="A21" s="4">
        <v>22030443</v>
      </c>
      <c r="B21" s="4" t="s">
        <v>13</v>
      </c>
      <c r="C21" s="4" t="s">
        <v>39</v>
      </c>
      <c r="D21" s="4" t="s">
        <v>10</v>
      </c>
      <c r="E21" s="1">
        <v>45747</v>
      </c>
      <c r="F21" s="48">
        <v>400000000</v>
      </c>
      <c r="G21" s="1">
        <v>43902</v>
      </c>
      <c r="H21" s="5">
        <v>4000000000</v>
      </c>
      <c r="I21" s="2">
        <f t="shared" si="11"/>
        <v>400000000</v>
      </c>
      <c r="J21" s="6" t="s">
        <v>28</v>
      </c>
      <c r="K21" s="4" t="s">
        <v>29</v>
      </c>
      <c r="L21" s="7">
        <v>9.15</v>
      </c>
      <c r="M21" s="1">
        <v>45747</v>
      </c>
      <c r="N21" s="8">
        <v>44104</v>
      </c>
      <c r="O21" s="9" t="s">
        <v>33</v>
      </c>
      <c r="P21" s="10">
        <f t="shared" si="1"/>
        <v>400000000</v>
      </c>
      <c r="Q21" s="8">
        <v>44105</v>
      </c>
      <c r="R21" s="11" t="s">
        <v>33</v>
      </c>
      <c r="S21" s="12">
        <v>0</v>
      </c>
      <c r="T21" s="13">
        <v>45747</v>
      </c>
      <c r="U21" s="1">
        <f t="shared" si="12"/>
        <v>45747</v>
      </c>
      <c r="V21" s="4" t="s">
        <v>51</v>
      </c>
    </row>
    <row r="22" spans="1:22" x14ac:dyDescent="0.25">
      <c r="A22" s="4">
        <v>22030445</v>
      </c>
      <c r="B22" s="4" t="s">
        <v>12</v>
      </c>
      <c r="C22" s="4" t="s">
        <v>39</v>
      </c>
      <c r="D22" s="4" t="s">
        <v>10</v>
      </c>
      <c r="E22" s="1">
        <v>44834</v>
      </c>
      <c r="F22" s="48">
        <v>250000000</v>
      </c>
      <c r="G22" s="1">
        <v>43986</v>
      </c>
      <c r="H22" s="5">
        <v>5000000000</v>
      </c>
      <c r="I22" s="2">
        <f t="shared" si="11"/>
        <v>250000000</v>
      </c>
      <c r="J22" s="6" t="s">
        <v>28</v>
      </c>
      <c r="K22" s="4" t="s">
        <v>29</v>
      </c>
      <c r="L22" s="7">
        <v>8.4</v>
      </c>
      <c r="M22" s="1">
        <v>45930</v>
      </c>
      <c r="N22" s="8">
        <v>44196</v>
      </c>
      <c r="O22" s="9" t="s">
        <v>32</v>
      </c>
      <c r="P22" s="10">
        <f t="shared" si="1"/>
        <v>250000000</v>
      </c>
      <c r="Q22" s="8">
        <v>44013</v>
      </c>
      <c r="R22" s="11" t="s">
        <v>31</v>
      </c>
      <c r="S22" s="12">
        <v>0</v>
      </c>
      <c r="T22" s="13">
        <v>45930</v>
      </c>
      <c r="U22" s="1">
        <f t="shared" si="12"/>
        <v>44834</v>
      </c>
      <c r="V22" s="4" t="s">
        <v>51</v>
      </c>
    </row>
    <row r="23" spans="1:22" x14ac:dyDescent="0.25">
      <c r="A23" s="4">
        <v>22030445</v>
      </c>
      <c r="B23" s="4" t="s">
        <v>12</v>
      </c>
      <c r="C23" s="4" t="s">
        <v>39</v>
      </c>
      <c r="D23" s="4" t="s">
        <v>10</v>
      </c>
      <c r="E23" s="1">
        <v>44926</v>
      </c>
      <c r="F23" s="48">
        <v>250000000</v>
      </c>
      <c r="G23" s="1">
        <v>43986</v>
      </c>
      <c r="H23" s="5">
        <v>5000000000</v>
      </c>
      <c r="I23" s="2">
        <f t="shared" si="11"/>
        <v>250000000</v>
      </c>
      <c r="J23" s="6" t="s">
        <v>28</v>
      </c>
      <c r="K23" s="4" t="s">
        <v>29</v>
      </c>
      <c r="L23" s="7">
        <v>8.4</v>
      </c>
      <c r="M23" s="1">
        <v>45930</v>
      </c>
      <c r="N23" s="8">
        <v>44196</v>
      </c>
      <c r="O23" s="9" t="s">
        <v>32</v>
      </c>
      <c r="P23" s="10">
        <f t="shared" si="1"/>
        <v>250000000</v>
      </c>
      <c r="Q23" s="8">
        <v>44013</v>
      </c>
      <c r="R23" s="11" t="s">
        <v>31</v>
      </c>
      <c r="S23" s="12">
        <v>0</v>
      </c>
      <c r="T23" s="13">
        <v>45930</v>
      </c>
      <c r="U23" s="1">
        <f t="shared" si="12"/>
        <v>44926</v>
      </c>
      <c r="V23" s="4" t="s">
        <v>51</v>
      </c>
    </row>
    <row r="24" spans="1:22" x14ac:dyDescent="0.25">
      <c r="A24" s="4">
        <v>22030445</v>
      </c>
      <c r="B24" s="4" t="s">
        <v>12</v>
      </c>
      <c r="C24" s="4" t="s">
        <v>39</v>
      </c>
      <c r="D24" s="4" t="s">
        <v>10</v>
      </c>
      <c r="E24" s="1">
        <v>45016</v>
      </c>
      <c r="F24" s="48">
        <v>250000000</v>
      </c>
      <c r="G24" s="1">
        <v>43986</v>
      </c>
      <c r="H24" s="5">
        <v>5000000000</v>
      </c>
      <c r="I24" s="2">
        <f t="shared" si="11"/>
        <v>250000000</v>
      </c>
      <c r="J24" s="6" t="s">
        <v>28</v>
      </c>
      <c r="K24" s="4" t="s">
        <v>29</v>
      </c>
      <c r="L24" s="7">
        <v>8.4</v>
      </c>
      <c r="M24" s="1">
        <v>45930</v>
      </c>
      <c r="N24" s="8">
        <v>44196</v>
      </c>
      <c r="O24" s="9" t="s">
        <v>32</v>
      </c>
      <c r="P24" s="10">
        <f t="shared" si="1"/>
        <v>250000000</v>
      </c>
      <c r="Q24" s="8">
        <v>44013</v>
      </c>
      <c r="R24" s="11" t="s">
        <v>31</v>
      </c>
      <c r="S24" s="12">
        <v>0</v>
      </c>
      <c r="T24" s="13">
        <v>45930</v>
      </c>
      <c r="U24" s="1">
        <f t="shared" si="12"/>
        <v>45016</v>
      </c>
      <c r="V24" s="4" t="s">
        <v>51</v>
      </c>
    </row>
    <row r="25" spans="1:22" x14ac:dyDescent="0.25">
      <c r="A25" s="4">
        <v>22030445</v>
      </c>
      <c r="B25" s="4" t="s">
        <v>12</v>
      </c>
      <c r="C25" s="4" t="s">
        <v>39</v>
      </c>
      <c r="D25" s="4" t="s">
        <v>10</v>
      </c>
      <c r="E25" s="1">
        <v>45107</v>
      </c>
      <c r="F25" s="48">
        <v>250000000</v>
      </c>
      <c r="G25" s="1">
        <v>43986</v>
      </c>
      <c r="H25" s="5">
        <v>5000000000</v>
      </c>
      <c r="I25" s="2">
        <f t="shared" si="11"/>
        <v>250000000</v>
      </c>
      <c r="J25" s="6" t="s">
        <v>28</v>
      </c>
      <c r="K25" s="4" t="s">
        <v>29</v>
      </c>
      <c r="L25" s="7">
        <v>8.4</v>
      </c>
      <c r="M25" s="1">
        <v>45930</v>
      </c>
      <c r="N25" s="8">
        <v>44196</v>
      </c>
      <c r="O25" s="9" t="s">
        <v>32</v>
      </c>
      <c r="P25" s="10">
        <f t="shared" si="1"/>
        <v>250000000</v>
      </c>
      <c r="Q25" s="8">
        <v>44013</v>
      </c>
      <c r="R25" s="11" t="s">
        <v>31</v>
      </c>
      <c r="S25" s="12">
        <v>0</v>
      </c>
      <c r="T25" s="13">
        <v>45930</v>
      </c>
      <c r="U25" s="1">
        <f t="shared" si="12"/>
        <v>45107</v>
      </c>
      <c r="V25" s="4" t="s">
        <v>51</v>
      </c>
    </row>
    <row r="26" spans="1:22" x14ac:dyDescent="0.25">
      <c r="A26" s="4">
        <v>22030445</v>
      </c>
      <c r="B26" s="4" t="s">
        <v>12</v>
      </c>
      <c r="C26" s="4" t="s">
        <v>39</v>
      </c>
      <c r="D26" s="4" t="s">
        <v>10</v>
      </c>
      <c r="E26" s="1">
        <v>45199</v>
      </c>
      <c r="F26" s="48">
        <v>250000000</v>
      </c>
      <c r="G26" s="1">
        <v>43986</v>
      </c>
      <c r="H26" s="5">
        <v>5000000000</v>
      </c>
      <c r="I26" s="2">
        <f t="shared" si="11"/>
        <v>250000000</v>
      </c>
      <c r="J26" s="6" t="s">
        <v>28</v>
      </c>
      <c r="K26" s="4" t="s">
        <v>29</v>
      </c>
      <c r="L26" s="7">
        <v>8.4</v>
      </c>
      <c r="M26" s="1">
        <v>45930</v>
      </c>
      <c r="N26" s="8">
        <v>44196</v>
      </c>
      <c r="O26" s="9" t="s">
        <v>32</v>
      </c>
      <c r="P26" s="10">
        <f t="shared" si="1"/>
        <v>250000000</v>
      </c>
      <c r="Q26" s="8">
        <v>44013</v>
      </c>
      <c r="R26" s="11" t="s">
        <v>31</v>
      </c>
      <c r="S26" s="12">
        <v>0</v>
      </c>
      <c r="T26" s="13">
        <v>45930</v>
      </c>
      <c r="U26" s="1">
        <f t="shared" si="12"/>
        <v>45199</v>
      </c>
      <c r="V26" s="4" t="s">
        <v>51</v>
      </c>
    </row>
    <row r="27" spans="1:22" x14ac:dyDescent="0.25">
      <c r="A27" s="4">
        <v>22030445</v>
      </c>
      <c r="B27" s="4" t="s">
        <v>12</v>
      </c>
      <c r="C27" s="4" t="s">
        <v>39</v>
      </c>
      <c r="D27" s="4" t="s">
        <v>10</v>
      </c>
      <c r="E27" s="1">
        <v>45291</v>
      </c>
      <c r="F27" s="48">
        <v>250000000</v>
      </c>
      <c r="G27" s="1">
        <v>43986</v>
      </c>
      <c r="H27" s="5">
        <v>5000000000</v>
      </c>
      <c r="I27" s="2">
        <f t="shared" si="11"/>
        <v>250000000</v>
      </c>
      <c r="J27" s="6" t="s">
        <v>28</v>
      </c>
      <c r="K27" s="4" t="s">
        <v>29</v>
      </c>
      <c r="L27" s="7">
        <v>8.4</v>
      </c>
      <c r="M27" s="1">
        <v>45930</v>
      </c>
      <c r="N27" s="8">
        <v>44196</v>
      </c>
      <c r="O27" s="9" t="s">
        <v>32</v>
      </c>
      <c r="P27" s="10">
        <f t="shared" si="1"/>
        <v>250000000</v>
      </c>
      <c r="Q27" s="8">
        <v>44013</v>
      </c>
      <c r="R27" s="11" t="s">
        <v>31</v>
      </c>
      <c r="S27" s="12">
        <v>0</v>
      </c>
      <c r="T27" s="13">
        <v>45930</v>
      </c>
      <c r="U27" s="1">
        <f t="shared" si="12"/>
        <v>45291</v>
      </c>
      <c r="V27" s="4" t="s">
        <v>51</v>
      </c>
    </row>
    <row r="28" spans="1:22" x14ac:dyDescent="0.25">
      <c r="A28" s="4">
        <v>22030445</v>
      </c>
      <c r="B28" s="4" t="s">
        <v>12</v>
      </c>
      <c r="C28" s="4" t="s">
        <v>39</v>
      </c>
      <c r="D28" s="4" t="s">
        <v>10</v>
      </c>
      <c r="E28" s="1">
        <v>45382</v>
      </c>
      <c r="F28" s="48">
        <v>250000000</v>
      </c>
      <c r="G28" s="1">
        <v>43986</v>
      </c>
      <c r="H28" s="5">
        <v>5000000000</v>
      </c>
      <c r="I28" s="2">
        <f t="shared" si="11"/>
        <v>250000000</v>
      </c>
      <c r="J28" s="6" t="s">
        <v>28</v>
      </c>
      <c r="K28" s="4" t="s">
        <v>29</v>
      </c>
      <c r="L28" s="7">
        <v>8.4</v>
      </c>
      <c r="M28" s="1">
        <v>45930</v>
      </c>
      <c r="N28" s="8">
        <v>44196</v>
      </c>
      <c r="O28" s="9" t="s">
        <v>32</v>
      </c>
      <c r="P28" s="10">
        <f t="shared" si="1"/>
        <v>250000000</v>
      </c>
      <c r="Q28" s="8">
        <v>44013</v>
      </c>
      <c r="R28" s="11" t="s">
        <v>31</v>
      </c>
      <c r="S28" s="12">
        <v>0</v>
      </c>
      <c r="T28" s="13">
        <v>45930</v>
      </c>
      <c r="U28" s="1">
        <f t="shared" si="12"/>
        <v>45382</v>
      </c>
      <c r="V28" s="4" t="s">
        <v>51</v>
      </c>
    </row>
    <row r="29" spans="1:22" x14ac:dyDescent="0.25">
      <c r="A29" s="4">
        <v>22030445</v>
      </c>
      <c r="B29" s="4" t="s">
        <v>12</v>
      </c>
      <c r="C29" s="4" t="s">
        <v>39</v>
      </c>
      <c r="D29" s="4" t="s">
        <v>10</v>
      </c>
      <c r="E29" s="1">
        <v>45473</v>
      </c>
      <c r="F29" s="48">
        <v>250000000</v>
      </c>
      <c r="G29" s="1">
        <v>43986</v>
      </c>
      <c r="H29" s="5">
        <v>5000000000</v>
      </c>
      <c r="I29" s="2">
        <f t="shared" si="11"/>
        <v>250000000</v>
      </c>
      <c r="J29" s="6" t="s">
        <v>28</v>
      </c>
      <c r="K29" s="4" t="s">
        <v>29</v>
      </c>
      <c r="L29" s="7">
        <v>8.4</v>
      </c>
      <c r="M29" s="1">
        <v>45930</v>
      </c>
      <c r="N29" s="8">
        <v>44196</v>
      </c>
      <c r="O29" s="9" t="s">
        <v>32</v>
      </c>
      <c r="P29" s="10">
        <f t="shared" si="1"/>
        <v>250000000</v>
      </c>
      <c r="Q29" s="8">
        <v>44013</v>
      </c>
      <c r="R29" s="11" t="s">
        <v>31</v>
      </c>
      <c r="S29" s="12">
        <v>0</v>
      </c>
      <c r="T29" s="13">
        <v>45930</v>
      </c>
      <c r="U29" s="1">
        <f t="shared" si="12"/>
        <v>45473</v>
      </c>
      <c r="V29" s="4" t="s">
        <v>51</v>
      </c>
    </row>
    <row r="30" spans="1:22" x14ac:dyDescent="0.25">
      <c r="A30" s="4">
        <v>22030445</v>
      </c>
      <c r="B30" s="4" t="s">
        <v>12</v>
      </c>
      <c r="C30" s="4" t="s">
        <v>39</v>
      </c>
      <c r="D30" s="4" t="s">
        <v>10</v>
      </c>
      <c r="E30" s="1">
        <v>45565</v>
      </c>
      <c r="F30" s="48">
        <v>250000000</v>
      </c>
      <c r="G30" s="1">
        <v>43986</v>
      </c>
      <c r="H30" s="5">
        <v>5000000000</v>
      </c>
      <c r="I30" s="2">
        <f t="shared" si="11"/>
        <v>250000000</v>
      </c>
      <c r="J30" s="6" t="s">
        <v>28</v>
      </c>
      <c r="K30" s="4" t="s">
        <v>29</v>
      </c>
      <c r="L30" s="7">
        <v>8.4</v>
      </c>
      <c r="M30" s="1">
        <v>45930</v>
      </c>
      <c r="N30" s="8">
        <v>44196</v>
      </c>
      <c r="O30" s="9" t="s">
        <v>32</v>
      </c>
      <c r="P30" s="10">
        <f t="shared" si="1"/>
        <v>250000000</v>
      </c>
      <c r="Q30" s="8">
        <v>44013</v>
      </c>
      <c r="R30" s="11" t="s">
        <v>31</v>
      </c>
      <c r="S30" s="12">
        <v>0</v>
      </c>
      <c r="T30" s="13">
        <v>45930</v>
      </c>
      <c r="U30" s="1">
        <f t="shared" si="12"/>
        <v>45565</v>
      </c>
      <c r="V30" s="4" t="s">
        <v>51</v>
      </c>
    </row>
    <row r="31" spans="1:22" x14ac:dyDescent="0.25">
      <c r="A31" s="4">
        <v>22030445</v>
      </c>
      <c r="B31" s="4" t="s">
        <v>12</v>
      </c>
      <c r="C31" s="4" t="s">
        <v>39</v>
      </c>
      <c r="D31" s="4" t="s">
        <v>10</v>
      </c>
      <c r="E31" s="1">
        <v>45657</v>
      </c>
      <c r="F31" s="48">
        <v>250000000</v>
      </c>
      <c r="G31" s="1">
        <v>43986</v>
      </c>
      <c r="H31" s="5">
        <v>5000000000</v>
      </c>
      <c r="I31" s="2">
        <f t="shared" ref="I31:I49" si="13">F31</f>
        <v>250000000</v>
      </c>
      <c r="J31" s="6" t="s">
        <v>28</v>
      </c>
      <c r="K31" s="4" t="s">
        <v>29</v>
      </c>
      <c r="L31" s="7">
        <v>8.4</v>
      </c>
      <c r="M31" s="1">
        <v>45930</v>
      </c>
      <c r="N31" s="8">
        <v>44196</v>
      </c>
      <c r="O31" s="9" t="s">
        <v>32</v>
      </c>
      <c r="P31" s="10">
        <f t="shared" si="1"/>
        <v>250000000</v>
      </c>
      <c r="Q31" s="8">
        <v>44013</v>
      </c>
      <c r="R31" s="11" t="s">
        <v>31</v>
      </c>
      <c r="S31" s="12">
        <v>0</v>
      </c>
      <c r="T31" s="13">
        <v>45930</v>
      </c>
      <c r="U31" s="1">
        <f t="shared" ref="U31:U49" si="14">E31</f>
        <v>45657</v>
      </c>
      <c r="V31" s="4" t="s">
        <v>51</v>
      </c>
    </row>
    <row r="32" spans="1:22" x14ac:dyDescent="0.25">
      <c r="A32" s="4">
        <v>22030445</v>
      </c>
      <c r="B32" s="4" t="s">
        <v>12</v>
      </c>
      <c r="C32" s="4" t="s">
        <v>39</v>
      </c>
      <c r="D32" s="4" t="s">
        <v>10</v>
      </c>
      <c r="E32" s="1">
        <v>45747</v>
      </c>
      <c r="F32" s="48">
        <v>250000000</v>
      </c>
      <c r="G32" s="1">
        <v>43986</v>
      </c>
      <c r="H32" s="5">
        <v>5000000000</v>
      </c>
      <c r="I32" s="2">
        <f t="shared" si="13"/>
        <v>250000000</v>
      </c>
      <c r="J32" s="6" t="s">
        <v>28</v>
      </c>
      <c r="K32" s="4" t="s">
        <v>29</v>
      </c>
      <c r="L32" s="7">
        <v>8.4</v>
      </c>
      <c r="M32" s="1">
        <v>45930</v>
      </c>
      <c r="N32" s="8">
        <v>44196</v>
      </c>
      <c r="O32" s="9" t="s">
        <v>32</v>
      </c>
      <c r="P32" s="10">
        <f t="shared" si="1"/>
        <v>250000000</v>
      </c>
      <c r="Q32" s="8">
        <v>44013</v>
      </c>
      <c r="R32" s="11" t="s">
        <v>31</v>
      </c>
      <c r="S32" s="12">
        <v>0</v>
      </c>
      <c r="T32" s="13">
        <v>45930</v>
      </c>
      <c r="U32" s="1">
        <f t="shared" si="14"/>
        <v>45747</v>
      </c>
      <c r="V32" s="4" t="s">
        <v>51</v>
      </c>
    </row>
    <row r="33" spans="1:22" x14ac:dyDescent="0.25">
      <c r="A33" s="4">
        <v>22030445</v>
      </c>
      <c r="B33" s="4" t="s">
        <v>12</v>
      </c>
      <c r="C33" s="4" t="s">
        <v>39</v>
      </c>
      <c r="D33" s="4" t="s">
        <v>10</v>
      </c>
      <c r="E33" s="1">
        <v>45838</v>
      </c>
      <c r="F33" s="48">
        <v>250000000</v>
      </c>
      <c r="G33" s="1">
        <v>43986</v>
      </c>
      <c r="H33" s="5">
        <v>5000000000</v>
      </c>
      <c r="I33" s="2">
        <f t="shared" si="13"/>
        <v>250000000</v>
      </c>
      <c r="J33" s="6" t="s">
        <v>28</v>
      </c>
      <c r="K33" s="4" t="s">
        <v>29</v>
      </c>
      <c r="L33" s="7">
        <v>8.4</v>
      </c>
      <c r="M33" s="1">
        <v>45930</v>
      </c>
      <c r="N33" s="8">
        <v>44196</v>
      </c>
      <c r="O33" s="9" t="s">
        <v>32</v>
      </c>
      <c r="P33" s="10">
        <f t="shared" si="1"/>
        <v>250000000</v>
      </c>
      <c r="Q33" s="8">
        <v>44013</v>
      </c>
      <c r="R33" s="11" t="s">
        <v>31</v>
      </c>
      <c r="S33" s="12">
        <v>0</v>
      </c>
      <c r="T33" s="13">
        <v>45930</v>
      </c>
      <c r="U33" s="1">
        <f t="shared" si="14"/>
        <v>45838</v>
      </c>
      <c r="V33" s="4" t="s">
        <v>51</v>
      </c>
    </row>
    <row r="34" spans="1:22" x14ac:dyDescent="0.25">
      <c r="A34" s="4">
        <v>22030445</v>
      </c>
      <c r="B34" s="4" t="s">
        <v>12</v>
      </c>
      <c r="C34" s="4" t="s">
        <v>39</v>
      </c>
      <c r="D34" s="4" t="s">
        <v>10</v>
      </c>
      <c r="E34" s="1">
        <v>45930</v>
      </c>
      <c r="F34" s="48">
        <v>250000000</v>
      </c>
      <c r="G34" s="1">
        <v>43986</v>
      </c>
      <c r="H34" s="5">
        <v>5000000000</v>
      </c>
      <c r="I34" s="2">
        <f t="shared" si="13"/>
        <v>250000000</v>
      </c>
      <c r="J34" s="6" t="s">
        <v>28</v>
      </c>
      <c r="K34" s="4" t="s">
        <v>29</v>
      </c>
      <c r="L34" s="7">
        <v>8.4</v>
      </c>
      <c r="M34" s="1">
        <v>45930</v>
      </c>
      <c r="N34" s="8">
        <v>44196</v>
      </c>
      <c r="O34" s="9" t="s">
        <v>32</v>
      </c>
      <c r="P34" s="10">
        <f t="shared" si="1"/>
        <v>250000000</v>
      </c>
      <c r="Q34" s="8">
        <v>44013</v>
      </c>
      <c r="R34" s="11" t="s">
        <v>31</v>
      </c>
      <c r="S34" s="12">
        <v>0</v>
      </c>
      <c r="T34" s="13">
        <v>45930</v>
      </c>
      <c r="U34" s="1">
        <f t="shared" si="14"/>
        <v>45930</v>
      </c>
      <c r="V34" s="4" t="s">
        <v>51</v>
      </c>
    </row>
    <row r="35" spans="1:22" x14ac:dyDescent="0.25">
      <c r="A35" s="4">
        <v>22030446</v>
      </c>
      <c r="B35" s="4" t="s">
        <v>15</v>
      </c>
      <c r="C35" s="4" t="s">
        <v>39</v>
      </c>
      <c r="D35" s="4" t="s">
        <v>10</v>
      </c>
      <c r="E35" s="1">
        <v>44834</v>
      </c>
      <c r="F35" s="48">
        <v>250000000</v>
      </c>
      <c r="G35" s="1">
        <v>44088</v>
      </c>
      <c r="H35" s="5">
        <v>5000000000</v>
      </c>
      <c r="I35" s="2">
        <f t="shared" si="13"/>
        <v>250000000</v>
      </c>
      <c r="J35" s="6" t="s">
        <v>28</v>
      </c>
      <c r="K35" s="4" t="s">
        <v>29</v>
      </c>
      <c r="L35" s="7">
        <v>8.4</v>
      </c>
      <c r="M35" s="1">
        <v>46022</v>
      </c>
      <c r="N35" s="8">
        <v>44286</v>
      </c>
      <c r="O35" s="9" t="s">
        <v>32</v>
      </c>
      <c r="P35" s="10">
        <f t="shared" ref="P35:P80" si="15">I35</f>
        <v>250000000</v>
      </c>
      <c r="Q35" s="8">
        <v>44105</v>
      </c>
      <c r="R35" s="11" t="s">
        <v>31</v>
      </c>
      <c r="S35" s="12">
        <v>0</v>
      </c>
      <c r="T35" s="13">
        <v>46022</v>
      </c>
      <c r="U35" s="1">
        <f t="shared" si="14"/>
        <v>44834</v>
      </c>
      <c r="V35" s="4" t="s">
        <v>51</v>
      </c>
    </row>
    <row r="36" spans="1:22" x14ac:dyDescent="0.25">
      <c r="A36" s="4">
        <v>22030446</v>
      </c>
      <c r="B36" s="4" t="s">
        <v>15</v>
      </c>
      <c r="C36" s="4" t="s">
        <v>39</v>
      </c>
      <c r="D36" s="4" t="s">
        <v>10</v>
      </c>
      <c r="E36" s="1">
        <v>44926</v>
      </c>
      <c r="F36" s="48">
        <v>250000000</v>
      </c>
      <c r="G36" s="1">
        <v>44088</v>
      </c>
      <c r="H36" s="5">
        <v>5000000000</v>
      </c>
      <c r="I36" s="2">
        <f t="shared" si="13"/>
        <v>250000000</v>
      </c>
      <c r="J36" s="6" t="s">
        <v>28</v>
      </c>
      <c r="K36" s="4" t="s">
        <v>29</v>
      </c>
      <c r="L36" s="7">
        <v>8.4</v>
      </c>
      <c r="M36" s="1">
        <v>46022</v>
      </c>
      <c r="N36" s="8">
        <v>44286</v>
      </c>
      <c r="O36" s="9" t="s">
        <v>32</v>
      </c>
      <c r="P36" s="10">
        <f t="shared" si="15"/>
        <v>250000000</v>
      </c>
      <c r="Q36" s="8">
        <v>44105</v>
      </c>
      <c r="R36" s="11" t="s">
        <v>31</v>
      </c>
      <c r="S36" s="12">
        <v>0</v>
      </c>
      <c r="T36" s="13">
        <v>46022</v>
      </c>
      <c r="U36" s="1">
        <f t="shared" si="14"/>
        <v>44926</v>
      </c>
      <c r="V36" s="4" t="s">
        <v>51</v>
      </c>
    </row>
    <row r="37" spans="1:22" x14ac:dyDescent="0.25">
      <c r="A37" s="4">
        <v>22030446</v>
      </c>
      <c r="B37" s="4" t="s">
        <v>15</v>
      </c>
      <c r="C37" s="4" t="s">
        <v>39</v>
      </c>
      <c r="D37" s="4" t="s">
        <v>10</v>
      </c>
      <c r="E37" s="1">
        <v>45016</v>
      </c>
      <c r="F37" s="48">
        <v>250000000</v>
      </c>
      <c r="G37" s="1">
        <v>44088</v>
      </c>
      <c r="H37" s="5">
        <v>5000000000</v>
      </c>
      <c r="I37" s="2">
        <f t="shared" si="13"/>
        <v>250000000</v>
      </c>
      <c r="J37" s="6" t="s">
        <v>28</v>
      </c>
      <c r="K37" s="4" t="s">
        <v>29</v>
      </c>
      <c r="L37" s="7">
        <v>8.4</v>
      </c>
      <c r="M37" s="1">
        <v>46022</v>
      </c>
      <c r="N37" s="8">
        <v>44286</v>
      </c>
      <c r="O37" s="9" t="s">
        <v>32</v>
      </c>
      <c r="P37" s="10">
        <f t="shared" si="15"/>
        <v>250000000</v>
      </c>
      <c r="Q37" s="8">
        <v>44105</v>
      </c>
      <c r="R37" s="11" t="s">
        <v>31</v>
      </c>
      <c r="S37" s="12">
        <v>0</v>
      </c>
      <c r="T37" s="13">
        <v>46022</v>
      </c>
      <c r="U37" s="1">
        <f t="shared" si="14"/>
        <v>45016</v>
      </c>
      <c r="V37" s="4" t="s">
        <v>51</v>
      </c>
    </row>
    <row r="38" spans="1:22" x14ac:dyDescent="0.25">
      <c r="A38" s="4">
        <v>22030446</v>
      </c>
      <c r="B38" s="4" t="s">
        <v>15</v>
      </c>
      <c r="C38" s="4" t="s">
        <v>39</v>
      </c>
      <c r="D38" s="4" t="s">
        <v>10</v>
      </c>
      <c r="E38" s="1">
        <v>45107</v>
      </c>
      <c r="F38" s="48">
        <v>250000000</v>
      </c>
      <c r="G38" s="1">
        <v>44088</v>
      </c>
      <c r="H38" s="5">
        <v>5000000000</v>
      </c>
      <c r="I38" s="2">
        <f t="shared" si="13"/>
        <v>250000000</v>
      </c>
      <c r="J38" s="6" t="s">
        <v>28</v>
      </c>
      <c r="K38" s="4" t="s">
        <v>29</v>
      </c>
      <c r="L38" s="7">
        <v>8.4</v>
      </c>
      <c r="M38" s="1">
        <v>46022</v>
      </c>
      <c r="N38" s="8">
        <v>44286</v>
      </c>
      <c r="O38" s="9" t="s">
        <v>32</v>
      </c>
      <c r="P38" s="10">
        <f t="shared" si="15"/>
        <v>250000000</v>
      </c>
      <c r="Q38" s="8">
        <v>44105</v>
      </c>
      <c r="R38" s="11" t="s">
        <v>31</v>
      </c>
      <c r="S38" s="12">
        <v>0</v>
      </c>
      <c r="T38" s="13">
        <v>46022</v>
      </c>
      <c r="U38" s="1">
        <f t="shared" si="14"/>
        <v>45107</v>
      </c>
      <c r="V38" s="4" t="s">
        <v>51</v>
      </c>
    </row>
    <row r="39" spans="1:22" x14ac:dyDescent="0.25">
      <c r="A39" s="4">
        <v>22030446</v>
      </c>
      <c r="B39" s="4" t="s">
        <v>15</v>
      </c>
      <c r="C39" s="4" t="s">
        <v>39</v>
      </c>
      <c r="D39" s="4" t="s">
        <v>10</v>
      </c>
      <c r="E39" s="1">
        <v>45199</v>
      </c>
      <c r="F39" s="48">
        <v>250000000</v>
      </c>
      <c r="G39" s="1">
        <v>44088</v>
      </c>
      <c r="H39" s="5">
        <v>5000000000</v>
      </c>
      <c r="I39" s="2">
        <f t="shared" si="13"/>
        <v>250000000</v>
      </c>
      <c r="J39" s="6" t="s">
        <v>28</v>
      </c>
      <c r="K39" s="4" t="s">
        <v>29</v>
      </c>
      <c r="L39" s="7">
        <v>8.4</v>
      </c>
      <c r="M39" s="1">
        <v>46022</v>
      </c>
      <c r="N39" s="8">
        <v>44286</v>
      </c>
      <c r="O39" s="9" t="s">
        <v>32</v>
      </c>
      <c r="P39" s="10">
        <f t="shared" si="15"/>
        <v>250000000</v>
      </c>
      <c r="Q39" s="8">
        <v>44105</v>
      </c>
      <c r="R39" s="11" t="s">
        <v>31</v>
      </c>
      <c r="S39" s="12">
        <v>0</v>
      </c>
      <c r="T39" s="13">
        <v>46022</v>
      </c>
      <c r="U39" s="1">
        <f t="shared" si="14"/>
        <v>45199</v>
      </c>
      <c r="V39" s="4" t="s">
        <v>51</v>
      </c>
    </row>
    <row r="40" spans="1:22" x14ac:dyDescent="0.25">
      <c r="A40" s="4">
        <v>22030446</v>
      </c>
      <c r="B40" s="4" t="s">
        <v>15</v>
      </c>
      <c r="C40" s="4" t="s">
        <v>39</v>
      </c>
      <c r="D40" s="4" t="s">
        <v>10</v>
      </c>
      <c r="E40" s="1">
        <v>45291</v>
      </c>
      <c r="F40" s="48">
        <v>250000000</v>
      </c>
      <c r="G40" s="1">
        <v>44088</v>
      </c>
      <c r="H40" s="5">
        <v>5000000000</v>
      </c>
      <c r="I40" s="2">
        <f t="shared" si="13"/>
        <v>250000000</v>
      </c>
      <c r="J40" s="6" t="s">
        <v>28</v>
      </c>
      <c r="K40" s="4" t="s">
        <v>29</v>
      </c>
      <c r="L40" s="7">
        <v>8.4</v>
      </c>
      <c r="M40" s="1">
        <v>46022</v>
      </c>
      <c r="N40" s="8">
        <v>44286</v>
      </c>
      <c r="O40" s="9" t="s">
        <v>32</v>
      </c>
      <c r="P40" s="10">
        <f t="shared" si="15"/>
        <v>250000000</v>
      </c>
      <c r="Q40" s="8">
        <v>44105</v>
      </c>
      <c r="R40" s="11" t="s">
        <v>31</v>
      </c>
      <c r="S40" s="12">
        <v>0</v>
      </c>
      <c r="T40" s="13">
        <v>46022</v>
      </c>
      <c r="U40" s="1">
        <f t="shared" si="14"/>
        <v>45291</v>
      </c>
      <c r="V40" s="4" t="s">
        <v>51</v>
      </c>
    </row>
    <row r="41" spans="1:22" x14ac:dyDescent="0.25">
      <c r="A41" s="4">
        <v>22030446</v>
      </c>
      <c r="B41" s="4" t="s">
        <v>15</v>
      </c>
      <c r="C41" s="4" t="s">
        <v>39</v>
      </c>
      <c r="D41" s="4" t="s">
        <v>10</v>
      </c>
      <c r="E41" s="1">
        <v>45382</v>
      </c>
      <c r="F41" s="48">
        <v>250000000</v>
      </c>
      <c r="G41" s="1">
        <v>44088</v>
      </c>
      <c r="H41" s="5">
        <v>5000000000</v>
      </c>
      <c r="I41" s="2">
        <f t="shared" si="13"/>
        <v>250000000</v>
      </c>
      <c r="J41" s="6" t="s">
        <v>28</v>
      </c>
      <c r="K41" s="4" t="s">
        <v>29</v>
      </c>
      <c r="L41" s="7">
        <v>8.4</v>
      </c>
      <c r="M41" s="1">
        <v>46022</v>
      </c>
      <c r="N41" s="8">
        <v>44286</v>
      </c>
      <c r="O41" s="9" t="s">
        <v>32</v>
      </c>
      <c r="P41" s="10">
        <f t="shared" si="15"/>
        <v>250000000</v>
      </c>
      <c r="Q41" s="8">
        <v>44105</v>
      </c>
      <c r="R41" s="11" t="s">
        <v>31</v>
      </c>
      <c r="S41" s="12">
        <v>0</v>
      </c>
      <c r="T41" s="13">
        <v>46022</v>
      </c>
      <c r="U41" s="1">
        <f t="shared" si="14"/>
        <v>45382</v>
      </c>
      <c r="V41" s="4" t="s">
        <v>51</v>
      </c>
    </row>
    <row r="42" spans="1:22" x14ac:dyDescent="0.25">
      <c r="A42" s="4">
        <v>22030446</v>
      </c>
      <c r="B42" s="4" t="s">
        <v>15</v>
      </c>
      <c r="C42" s="4" t="s">
        <v>39</v>
      </c>
      <c r="D42" s="4" t="s">
        <v>10</v>
      </c>
      <c r="E42" s="1">
        <v>45473</v>
      </c>
      <c r="F42" s="48">
        <v>250000000</v>
      </c>
      <c r="G42" s="1">
        <v>44088</v>
      </c>
      <c r="H42" s="5">
        <v>5000000000</v>
      </c>
      <c r="I42" s="2">
        <f t="shared" si="13"/>
        <v>250000000</v>
      </c>
      <c r="J42" s="6" t="s">
        <v>28</v>
      </c>
      <c r="K42" s="4" t="s">
        <v>29</v>
      </c>
      <c r="L42" s="7">
        <v>8.4</v>
      </c>
      <c r="M42" s="1">
        <v>46022</v>
      </c>
      <c r="N42" s="8">
        <v>44286</v>
      </c>
      <c r="O42" s="9" t="s">
        <v>32</v>
      </c>
      <c r="P42" s="10">
        <f t="shared" si="15"/>
        <v>250000000</v>
      </c>
      <c r="Q42" s="8">
        <v>44105</v>
      </c>
      <c r="R42" s="11" t="s">
        <v>31</v>
      </c>
      <c r="S42" s="12">
        <v>0</v>
      </c>
      <c r="T42" s="13">
        <v>46022</v>
      </c>
      <c r="U42" s="1">
        <f t="shared" si="14"/>
        <v>45473</v>
      </c>
      <c r="V42" s="4" t="s">
        <v>51</v>
      </c>
    </row>
    <row r="43" spans="1:22" x14ac:dyDescent="0.25">
      <c r="A43" s="4">
        <v>22030446</v>
      </c>
      <c r="B43" s="4" t="s">
        <v>15</v>
      </c>
      <c r="C43" s="4" t="s">
        <v>39</v>
      </c>
      <c r="D43" s="4" t="s">
        <v>10</v>
      </c>
      <c r="E43" s="1">
        <v>45565</v>
      </c>
      <c r="F43" s="48">
        <v>250000000</v>
      </c>
      <c r="G43" s="1">
        <v>44088</v>
      </c>
      <c r="H43" s="5">
        <v>5000000000</v>
      </c>
      <c r="I43" s="2">
        <f t="shared" si="13"/>
        <v>250000000</v>
      </c>
      <c r="J43" s="6" t="s">
        <v>28</v>
      </c>
      <c r="K43" s="4" t="s">
        <v>29</v>
      </c>
      <c r="L43" s="7">
        <v>8.4</v>
      </c>
      <c r="M43" s="1">
        <v>46022</v>
      </c>
      <c r="N43" s="8">
        <v>44286</v>
      </c>
      <c r="O43" s="9" t="s">
        <v>32</v>
      </c>
      <c r="P43" s="10">
        <f t="shared" si="15"/>
        <v>250000000</v>
      </c>
      <c r="Q43" s="8">
        <v>44105</v>
      </c>
      <c r="R43" s="11" t="s">
        <v>31</v>
      </c>
      <c r="S43" s="12">
        <v>0</v>
      </c>
      <c r="T43" s="13">
        <v>46022</v>
      </c>
      <c r="U43" s="1">
        <f t="shared" si="14"/>
        <v>45565</v>
      </c>
      <c r="V43" s="4" t="s">
        <v>51</v>
      </c>
    </row>
    <row r="44" spans="1:22" x14ac:dyDescent="0.25">
      <c r="A44" s="4">
        <v>22030446</v>
      </c>
      <c r="B44" s="4" t="s">
        <v>15</v>
      </c>
      <c r="C44" s="4" t="s">
        <v>39</v>
      </c>
      <c r="D44" s="4" t="s">
        <v>10</v>
      </c>
      <c r="E44" s="1">
        <v>45657</v>
      </c>
      <c r="F44" s="48">
        <v>250000000</v>
      </c>
      <c r="G44" s="1">
        <v>44088</v>
      </c>
      <c r="H44" s="5">
        <v>5000000000</v>
      </c>
      <c r="I44" s="2">
        <f t="shared" si="13"/>
        <v>250000000</v>
      </c>
      <c r="J44" s="6" t="s">
        <v>28</v>
      </c>
      <c r="K44" s="4" t="s">
        <v>29</v>
      </c>
      <c r="L44" s="7">
        <v>8.4</v>
      </c>
      <c r="M44" s="1">
        <v>46022</v>
      </c>
      <c r="N44" s="8">
        <v>44286</v>
      </c>
      <c r="O44" s="9" t="s">
        <v>32</v>
      </c>
      <c r="P44" s="10">
        <f t="shared" si="15"/>
        <v>250000000</v>
      </c>
      <c r="Q44" s="8">
        <v>44105</v>
      </c>
      <c r="R44" s="11" t="s">
        <v>31</v>
      </c>
      <c r="S44" s="12">
        <v>0</v>
      </c>
      <c r="T44" s="13">
        <v>46022</v>
      </c>
      <c r="U44" s="1">
        <f t="shared" si="14"/>
        <v>45657</v>
      </c>
      <c r="V44" s="4" t="s">
        <v>51</v>
      </c>
    </row>
    <row r="45" spans="1:22" x14ac:dyDescent="0.25">
      <c r="A45" s="4">
        <v>22030446</v>
      </c>
      <c r="B45" s="4" t="s">
        <v>15</v>
      </c>
      <c r="C45" s="4" t="s">
        <v>39</v>
      </c>
      <c r="D45" s="4" t="s">
        <v>10</v>
      </c>
      <c r="E45" s="1">
        <v>45747</v>
      </c>
      <c r="F45" s="48">
        <v>250000000</v>
      </c>
      <c r="G45" s="1">
        <v>44088</v>
      </c>
      <c r="H45" s="5">
        <v>5000000000</v>
      </c>
      <c r="I45" s="2">
        <f t="shared" si="13"/>
        <v>250000000</v>
      </c>
      <c r="J45" s="6" t="s">
        <v>28</v>
      </c>
      <c r="K45" s="4" t="s">
        <v>29</v>
      </c>
      <c r="L45" s="7">
        <v>8.4</v>
      </c>
      <c r="M45" s="1">
        <v>46022</v>
      </c>
      <c r="N45" s="8">
        <v>44286</v>
      </c>
      <c r="O45" s="9" t="s">
        <v>32</v>
      </c>
      <c r="P45" s="10">
        <f t="shared" si="15"/>
        <v>250000000</v>
      </c>
      <c r="Q45" s="8">
        <v>44105</v>
      </c>
      <c r="R45" s="11" t="s">
        <v>31</v>
      </c>
      <c r="S45" s="12">
        <v>0</v>
      </c>
      <c r="T45" s="13">
        <v>46022</v>
      </c>
      <c r="U45" s="1">
        <f t="shared" si="14"/>
        <v>45747</v>
      </c>
      <c r="V45" s="4" t="s">
        <v>51</v>
      </c>
    </row>
    <row r="46" spans="1:22" x14ac:dyDescent="0.25">
      <c r="A46" s="4">
        <v>22030446</v>
      </c>
      <c r="B46" s="4" t="s">
        <v>15</v>
      </c>
      <c r="C46" s="4" t="s">
        <v>39</v>
      </c>
      <c r="D46" s="4" t="s">
        <v>10</v>
      </c>
      <c r="E46" s="1">
        <v>45838</v>
      </c>
      <c r="F46" s="48">
        <v>250000000</v>
      </c>
      <c r="G46" s="1">
        <v>44088</v>
      </c>
      <c r="H46" s="5">
        <v>5000000000</v>
      </c>
      <c r="I46" s="2">
        <f t="shared" si="13"/>
        <v>250000000</v>
      </c>
      <c r="J46" s="6" t="s">
        <v>28</v>
      </c>
      <c r="K46" s="4" t="s">
        <v>29</v>
      </c>
      <c r="L46" s="7">
        <v>8.4</v>
      </c>
      <c r="M46" s="1">
        <v>46022</v>
      </c>
      <c r="N46" s="8">
        <v>44286</v>
      </c>
      <c r="O46" s="9" t="s">
        <v>32</v>
      </c>
      <c r="P46" s="10">
        <f t="shared" si="15"/>
        <v>250000000</v>
      </c>
      <c r="Q46" s="8">
        <v>44105</v>
      </c>
      <c r="R46" s="11" t="s">
        <v>31</v>
      </c>
      <c r="S46" s="12">
        <v>0</v>
      </c>
      <c r="T46" s="13">
        <v>46022</v>
      </c>
      <c r="U46" s="1">
        <f t="shared" si="14"/>
        <v>45838</v>
      </c>
      <c r="V46" s="4" t="s">
        <v>51</v>
      </c>
    </row>
    <row r="47" spans="1:22" x14ac:dyDescent="0.25">
      <c r="A47" s="4">
        <v>22030446</v>
      </c>
      <c r="B47" s="4" t="s">
        <v>15</v>
      </c>
      <c r="C47" s="4" t="s">
        <v>39</v>
      </c>
      <c r="D47" s="4" t="s">
        <v>10</v>
      </c>
      <c r="E47" s="1">
        <v>45930</v>
      </c>
      <c r="F47" s="48">
        <v>250000000</v>
      </c>
      <c r="G47" s="1">
        <v>44088</v>
      </c>
      <c r="H47" s="5">
        <v>5000000000</v>
      </c>
      <c r="I47" s="2">
        <f t="shared" si="13"/>
        <v>250000000</v>
      </c>
      <c r="J47" s="6" t="s">
        <v>28</v>
      </c>
      <c r="K47" s="4" t="s">
        <v>29</v>
      </c>
      <c r="L47" s="7">
        <v>8.4</v>
      </c>
      <c r="M47" s="1">
        <v>46022</v>
      </c>
      <c r="N47" s="8">
        <v>44286</v>
      </c>
      <c r="O47" s="9" t="s">
        <v>32</v>
      </c>
      <c r="P47" s="10">
        <f t="shared" si="15"/>
        <v>250000000</v>
      </c>
      <c r="Q47" s="8">
        <v>44105</v>
      </c>
      <c r="R47" s="11" t="s">
        <v>31</v>
      </c>
      <c r="S47" s="12">
        <v>0</v>
      </c>
      <c r="T47" s="13">
        <v>46022</v>
      </c>
      <c r="U47" s="1">
        <f t="shared" si="14"/>
        <v>45930</v>
      </c>
      <c r="V47" s="4" t="s">
        <v>51</v>
      </c>
    </row>
    <row r="48" spans="1:22" x14ac:dyDescent="0.25">
      <c r="A48" s="4">
        <v>22030446</v>
      </c>
      <c r="B48" s="4" t="s">
        <v>15</v>
      </c>
      <c r="C48" s="4" t="s">
        <v>39</v>
      </c>
      <c r="D48" s="4" t="s">
        <v>10</v>
      </c>
      <c r="E48" s="1">
        <v>46022</v>
      </c>
      <c r="F48" s="48">
        <v>250000000</v>
      </c>
      <c r="G48" s="1">
        <v>44088</v>
      </c>
      <c r="H48" s="5">
        <v>5000000000</v>
      </c>
      <c r="I48" s="2">
        <f t="shared" si="13"/>
        <v>250000000</v>
      </c>
      <c r="J48" s="6" t="s">
        <v>28</v>
      </c>
      <c r="K48" s="4" t="s">
        <v>29</v>
      </c>
      <c r="L48" s="7">
        <v>8.4</v>
      </c>
      <c r="M48" s="1">
        <v>46022</v>
      </c>
      <c r="N48" s="8">
        <v>44286</v>
      </c>
      <c r="O48" s="9" t="s">
        <v>32</v>
      </c>
      <c r="P48" s="10">
        <f t="shared" si="15"/>
        <v>250000000</v>
      </c>
      <c r="Q48" s="8">
        <v>44105</v>
      </c>
      <c r="R48" s="11" t="s">
        <v>31</v>
      </c>
      <c r="S48" s="12">
        <v>0</v>
      </c>
      <c r="T48" s="13">
        <v>46022</v>
      </c>
      <c r="U48" s="1">
        <f t="shared" si="14"/>
        <v>46022</v>
      </c>
      <c r="V48" s="4" t="s">
        <v>51</v>
      </c>
    </row>
    <row r="49" spans="1:22" x14ac:dyDescent="0.25">
      <c r="A49" s="4">
        <v>22030447</v>
      </c>
      <c r="B49" s="4" t="s">
        <v>16</v>
      </c>
      <c r="C49" s="4" t="s">
        <v>40</v>
      </c>
      <c r="D49" s="4" t="s">
        <v>10</v>
      </c>
      <c r="E49" s="1">
        <v>44835</v>
      </c>
      <c r="F49" s="48">
        <v>20520000</v>
      </c>
      <c r="G49" s="1">
        <v>44089</v>
      </c>
      <c r="H49" s="5">
        <v>800000000</v>
      </c>
      <c r="I49" s="2">
        <f t="shared" si="13"/>
        <v>20520000</v>
      </c>
      <c r="J49" s="6" t="s">
        <v>28</v>
      </c>
      <c r="K49" s="4" t="s">
        <v>29</v>
      </c>
      <c r="L49" s="7">
        <v>5.95</v>
      </c>
      <c r="M49" s="1">
        <v>47665</v>
      </c>
      <c r="N49" s="8">
        <v>44196</v>
      </c>
      <c r="O49" s="9" t="s">
        <v>32</v>
      </c>
      <c r="P49" s="10">
        <f t="shared" si="15"/>
        <v>20520000</v>
      </c>
      <c r="Q49" s="8">
        <v>44105</v>
      </c>
      <c r="R49" s="11" t="s">
        <v>32</v>
      </c>
      <c r="S49" s="12">
        <v>0</v>
      </c>
      <c r="T49" s="13">
        <v>47665</v>
      </c>
      <c r="U49" s="1">
        <f t="shared" si="14"/>
        <v>44835</v>
      </c>
      <c r="V49" s="4" t="s">
        <v>51</v>
      </c>
    </row>
    <row r="50" spans="1:22" x14ac:dyDescent="0.25">
      <c r="A50" s="4">
        <v>22030447</v>
      </c>
      <c r="B50" s="4" t="s">
        <v>16</v>
      </c>
      <c r="C50" s="4" t="s">
        <v>40</v>
      </c>
      <c r="D50" s="4" t="s">
        <v>10</v>
      </c>
      <c r="E50" s="1">
        <v>44927</v>
      </c>
      <c r="F50" s="48">
        <v>20520000</v>
      </c>
      <c r="G50" s="1">
        <v>44089</v>
      </c>
      <c r="H50" s="5">
        <v>800000000</v>
      </c>
      <c r="I50" s="2">
        <f t="shared" ref="I50:I80" si="16">F50</f>
        <v>20520000</v>
      </c>
      <c r="J50" s="6" t="s">
        <v>28</v>
      </c>
      <c r="K50" s="4" t="s">
        <v>29</v>
      </c>
      <c r="L50" s="7">
        <v>5.95</v>
      </c>
      <c r="M50" s="1">
        <v>47665</v>
      </c>
      <c r="N50" s="8">
        <v>44196</v>
      </c>
      <c r="O50" s="9" t="s">
        <v>32</v>
      </c>
      <c r="P50" s="10">
        <f t="shared" si="15"/>
        <v>20520000</v>
      </c>
      <c r="Q50" s="8">
        <v>44105</v>
      </c>
      <c r="R50" s="11" t="s">
        <v>32</v>
      </c>
      <c r="S50" s="12">
        <v>0</v>
      </c>
      <c r="T50" s="13">
        <v>47665</v>
      </c>
      <c r="U50" s="1">
        <f t="shared" ref="U50:U80" si="17">E50</f>
        <v>44927</v>
      </c>
      <c r="V50" s="4" t="s">
        <v>51</v>
      </c>
    </row>
    <row r="51" spans="1:22" x14ac:dyDescent="0.25">
      <c r="A51" s="4">
        <v>22030447</v>
      </c>
      <c r="B51" s="4" t="s">
        <v>16</v>
      </c>
      <c r="C51" s="4" t="s">
        <v>40</v>
      </c>
      <c r="D51" s="4" t="s">
        <v>10</v>
      </c>
      <c r="E51" s="1">
        <v>45017</v>
      </c>
      <c r="F51" s="48">
        <v>20520000</v>
      </c>
      <c r="G51" s="1">
        <v>44089</v>
      </c>
      <c r="H51" s="5">
        <v>800000000</v>
      </c>
      <c r="I51" s="2">
        <f t="shared" si="16"/>
        <v>20520000</v>
      </c>
      <c r="J51" s="6" t="s">
        <v>28</v>
      </c>
      <c r="K51" s="4" t="s">
        <v>29</v>
      </c>
      <c r="L51" s="7">
        <v>5.95</v>
      </c>
      <c r="M51" s="1">
        <v>47665</v>
      </c>
      <c r="N51" s="8">
        <v>44196</v>
      </c>
      <c r="O51" s="9" t="s">
        <v>32</v>
      </c>
      <c r="P51" s="10">
        <f t="shared" si="15"/>
        <v>20520000</v>
      </c>
      <c r="Q51" s="8">
        <v>44105</v>
      </c>
      <c r="R51" s="11" t="s">
        <v>32</v>
      </c>
      <c r="S51" s="12">
        <v>0</v>
      </c>
      <c r="T51" s="13">
        <v>47665</v>
      </c>
      <c r="U51" s="1">
        <f t="shared" si="17"/>
        <v>45017</v>
      </c>
      <c r="V51" s="4" t="s">
        <v>51</v>
      </c>
    </row>
    <row r="52" spans="1:22" x14ac:dyDescent="0.25">
      <c r="A52" s="4">
        <v>22030447</v>
      </c>
      <c r="B52" s="4" t="s">
        <v>16</v>
      </c>
      <c r="C52" s="4" t="s">
        <v>40</v>
      </c>
      <c r="D52" s="4" t="s">
        <v>10</v>
      </c>
      <c r="E52" s="1">
        <v>45108</v>
      </c>
      <c r="F52" s="48">
        <v>20520000</v>
      </c>
      <c r="G52" s="1">
        <v>44089</v>
      </c>
      <c r="H52" s="5">
        <v>800000000</v>
      </c>
      <c r="I52" s="2">
        <f t="shared" si="16"/>
        <v>20520000</v>
      </c>
      <c r="J52" s="6" t="s">
        <v>28</v>
      </c>
      <c r="K52" s="4" t="s">
        <v>29</v>
      </c>
      <c r="L52" s="7">
        <v>5.95</v>
      </c>
      <c r="M52" s="1">
        <v>47665</v>
      </c>
      <c r="N52" s="8">
        <v>44196</v>
      </c>
      <c r="O52" s="9" t="s">
        <v>32</v>
      </c>
      <c r="P52" s="10">
        <f t="shared" si="15"/>
        <v>20520000</v>
      </c>
      <c r="Q52" s="8">
        <v>44105</v>
      </c>
      <c r="R52" s="11" t="s">
        <v>32</v>
      </c>
      <c r="S52" s="12">
        <v>0</v>
      </c>
      <c r="T52" s="13">
        <v>47665</v>
      </c>
      <c r="U52" s="1">
        <f t="shared" si="17"/>
        <v>45108</v>
      </c>
      <c r="V52" s="4" t="s">
        <v>51</v>
      </c>
    </row>
    <row r="53" spans="1:22" x14ac:dyDescent="0.25">
      <c r="A53" s="4">
        <v>22030447</v>
      </c>
      <c r="B53" s="4" t="s">
        <v>16</v>
      </c>
      <c r="C53" s="4" t="s">
        <v>40</v>
      </c>
      <c r="D53" s="4" t="s">
        <v>10</v>
      </c>
      <c r="E53" s="1">
        <v>45200</v>
      </c>
      <c r="F53" s="48">
        <v>20520000</v>
      </c>
      <c r="G53" s="1">
        <v>44089</v>
      </c>
      <c r="H53" s="5">
        <v>800000000</v>
      </c>
      <c r="I53" s="2">
        <f t="shared" si="16"/>
        <v>20520000</v>
      </c>
      <c r="J53" s="6" t="s">
        <v>28</v>
      </c>
      <c r="K53" s="4" t="s">
        <v>29</v>
      </c>
      <c r="L53" s="7">
        <v>5.95</v>
      </c>
      <c r="M53" s="1">
        <v>47665</v>
      </c>
      <c r="N53" s="8">
        <v>44196</v>
      </c>
      <c r="O53" s="9" t="s">
        <v>32</v>
      </c>
      <c r="P53" s="10">
        <f t="shared" si="15"/>
        <v>20520000</v>
      </c>
      <c r="Q53" s="8">
        <v>44105</v>
      </c>
      <c r="R53" s="11" t="s">
        <v>32</v>
      </c>
      <c r="S53" s="12">
        <v>0</v>
      </c>
      <c r="T53" s="13">
        <v>47665</v>
      </c>
      <c r="U53" s="1">
        <f t="shared" si="17"/>
        <v>45200</v>
      </c>
      <c r="V53" s="4" t="s">
        <v>51</v>
      </c>
    </row>
    <row r="54" spans="1:22" x14ac:dyDescent="0.25">
      <c r="A54" s="4">
        <v>22030447</v>
      </c>
      <c r="B54" s="4" t="s">
        <v>16</v>
      </c>
      <c r="C54" s="4" t="s">
        <v>40</v>
      </c>
      <c r="D54" s="4" t="s">
        <v>10</v>
      </c>
      <c r="E54" s="1">
        <v>45292</v>
      </c>
      <c r="F54" s="48">
        <v>20520000</v>
      </c>
      <c r="G54" s="1">
        <v>44089</v>
      </c>
      <c r="H54" s="5">
        <v>800000000</v>
      </c>
      <c r="I54" s="2">
        <f t="shared" si="16"/>
        <v>20520000</v>
      </c>
      <c r="J54" s="6" t="s">
        <v>28</v>
      </c>
      <c r="K54" s="4" t="s">
        <v>29</v>
      </c>
      <c r="L54" s="7">
        <v>5.95</v>
      </c>
      <c r="M54" s="1">
        <v>47665</v>
      </c>
      <c r="N54" s="8">
        <v>44196</v>
      </c>
      <c r="O54" s="9" t="s">
        <v>32</v>
      </c>
      <c r="P54" s="10">
        <f t="shared" si="15"/>
        <v>20520000</v>
      </c>
      <c r="Q54" s="8">
        <v>44105</v>
      </c>
      <c r="R54" s="11" t="s">
        <v>32</v>
      </c>
      <c r="S54" s="12">
        <v>0</v>
      </c>
      <c r="T54" s="13">
        <v>47665</v>
      </c>
      <c r="U54" s="1">
        <f t="shared" si="17"/>
        <v>45292</v>
      </c>
      <c r="V54" s="4" t="s">
        <v>51</v>
      </c>
    </row>
    <row r="55" spans="1:22" x14ac:dyDescent="0.25">
      <c r="A55" s="4">
        <v>22030447</v>
      </c>
      <c r="B55" s="4" t="s">
        <v>16</v>
      </c>
      <c r="C55" s="4" t="s">
        <v>40</v>
      </c>
      <c r="D55" s="4" t="s">
        <v>10</v>
      </c>
      <c r="E55" s="1">
        <v>45383</v>
      </c>
      <c r="F55" s="48">
        <v>20520000</v>
      </c>
      <c r="G55" s="1">
        <v>44089</v>
      </c>
      <c r="H55" s="5">
        <v>800000000</v>
      </c>
      <c r="I55" s="2">
        <f t="shared" si="16"/>
        <v>20520000</v>
      </c>
      <c r="J55" s="6" t="s">
        <v>28</v>
      </c>
      <c r="K55" s="4" t="s">
        <v>29</v>
      </c>
      <c r="L55" s="7">
        <v>5.95</v>
      </c>
      <c r="M55" s="1">
        <v>47665</v>
      </c>
      <c r="N55" s="8">
        <v>44196</v>
      </c>
      <c r="O55" s="9" t="s">
        <v>32</v>
      </c>
      <c r="P55" s="10">
        <f t="shared" si="15"/>
        <v>20520000</v>
      </c>
      <c r="Q55" s="8">
        <v>44105</v>
      </c>
      <c r="R55" s="11" t="s">
        <v>32</v>
      </c>
      <c r="S55" s="12">
        <v>0</v>
      </c>
      <c r="T55" s="13">
        <v>47665</v>
      </c>
      <c r="U55" s="1">
        <f t="shared" si="17"/>
        <v>45383</v>
      </c>
      <c r="V55" s="4" t="s">
        <v>51</v>
      </c>
    </row>
    <row r="56" spans="1:22" x14ac:dyDescent="0.25">
      <c r="A56" s="4">
        <v>22030447</v>
      </c>
      <c r="B56" s="4" t="s">
        <v>16</v>
      </c>
      <c r="C56" s="4" t="s">
        <v>40</v>
      </c>
      <c r="D56" s="4" t="s">
        <v>10</v>
      </c>
      <c r="E56" s="1">
        <v>45474</v>
      </c>
      <c r="F56" s="48">
        <v>20520000</v>
      </c>
      <c r="G56" s="1">
        <v>44089</v>
      </c>
      <c r="H56" s="5">
        <v>800000000</v>
      </c>
      <c r="I56" s="2">
        <f t="shared" si="16"/>
        <v>20520000</v>
      </c>
      <c r="J56" s="6" t="s">
        <v>28</v>
      </c>
      <c r="K56" s="4" t="s">
        <v>29</v>
      </c>
      <c r="L56" s="7">
        <v>5.95</v>
      </c>
      <c r="M56" s="1">
        <v>47665</v>
      </c>
      <c r="N56" s="8">
        <v>44196</v>
      </c>
      <c r="O56" s="9" t="s">
        <v>32</v>
      </c>
      <c r="P56" s="10">
        <f t="shared" si="15"/>
        <v>20520000</v>
      </c>
      <c r="Q56" s="8">
        <v>44105</v>
      </c>
      <c r="R56" s="11" t="s">
        <v>32</v>
      </c>
      <c r="S56" s="12">
        <v>0</v>
      </c>
      <c r="T56" s="13">
        <v>47665</v>
      </c>
      <c r="U56" s="1">
        <f t="shared" si="17"/>
        <v>45474</v>
      </c>
      <c r="V56" s="4" t="s">
        <v>51</v>
      </c>
    </row>
    <row r="57" spans="1:22" x14ac:dyDescent="0.25">
      <c r="A57" s="4">
        <v>22030447</v>
      </c>
      <c r="B57" s="4" t="s">
        <v>16</v>
      </c>
      <c r="C57" s="4" t="s">
        <v>40</v>
      </c>
      <c r="D57" s="4" t="s">
        <v>10</v>
      </c>
      <c r="E57" s="1">
        <v>45566</v>
      </c>
      <c r="F57" s="48">
        <v>20520000</v>
      </c>
      <c r="G57" s="1">
        <v>44089</v>
      </c>
      <c r="H57" s="5">
        <v>800000000</v>
      </c>
      <c r="I57" s="2">
        <f t="shared" si="16"/>
        <v>20520000</v>
      </c>
      <c r="J57" s="6" t="s">
        <v>28</v>
      </c>
      <c r="K57" s="4" t="s">
        <v>29</v>
      </c>
      <c r="L57" s="7">
        <v>5.95</v>
      </c>
      <c r="M57" s="1">
        <v>47665</v>
      </c>
      <c r="N57" s="8">
        <v>44196</v>
      </c>
      <c r="O57" s="9" t="s">
        <v>32</v>
      </c>
      <c r="P57" s="10">
        <f t="shared" si="15"/>
        <v>20520000</v>
      </c>
      <c r="Q57" s="8">
        <v>44105</v>
      </c>
      <c r="R57" s="11" t="s">
        <v>32</v>
      </c>
      <c r="S57" s="12">
        <v>0</v>
      </c>
      <c r="T57" s="13">
        <v>47665</v>
      </c>
      <c r="U57" s="1">
        <f t="shared" si="17"/>
        <v>45566</v>
      </c>
      <c r="V57" s="4" t="s">
        <v>51</v>
      </c>
    </row>
    <row r="58" spans="1:22" x14ac:dyDescent="0.25">
      <c r="A58" s="4">
        <v>22030447</v>
      </c>
      <c r="B58" s="4" t="s">
        <v>16</v>
      </c>
      <c r="C58" s="4" t="s">
        <v>40</v>
      </c>
      <c r="D58" s="4" t="s">
        <v>10</v>
      </c>
      <c r="E58" s="1">
        <v>45658</v>
      </c>
      <c r="F58" s="48">
        <v>20520000</v>
      </c>
      <c r="G58" s="1">
        <v>44089</v>
      </c>
      <c r="H58" s="5">
        <v>800000000</v>
      </c>
      <c r="I58" s="2">
        <f t="shared" si="16"/>
        <v>20520000</v>
      </c>
      <c r="J58" s="6" t="s">
        <v>28</v>
      </c>
      <c r="K58" s="4" t="s">
        <v>29</v>
      </c>
      <c r="L58" s="7">
        <v>5.95</v>
      </c>
      <c r="M58" s="1">
        <v>47665</v>
      </c>
      <c r="N58" s="8">
        <v>44196</v>
      </c>
      <c r="O58" s="9" t="s">
        <v>32</v>
      </c>
      <c r="P58" s="10">
        <f t="shared" si="15"/>
        <v>20520000</v>
      </c>
      <c r="Q58" s="8">
        <v>44105</v>
      </c>
      <c r="R58" s="11" t="s">
        <v>32</v>
      </c>
      <c r="S58" s="12">
        <v>0</v>
      </c>
      <c r="T58" s="13">
        <v>47665</v>
      </c>
      <c r="U58" s="1">
        <f t="shared" si="17"/>
        <v>45658</v>
      </c>
      <c r="V58" s="4" t="s">
        <v>51</v>
      </c>
    </row>
    <row r="59" spans="1:22" x14ac:dyDescent="0.25">
      <c r="A59" s="4">
        <v>22030447</v>
      </c>
      <c r="B59" s="4" t="s">
        <v>16</v>
      </c>
      <c r="C59" s="4" t="s">
        <v>40</v>
      </c>
      <c r="D59" s="4" t="s">
        <v>10</v>
      </c>
      <c r="E59" s="1">
        <v>45748</v>
      </c>
      <c r="F59" s="48">
        <v>20520000</v>
      </c>
      <c r="G59" s="1">
        <v>44089</v>
      </c>
      <c r="H59" s="5">
        <v>800000000</v>
      </c>
      <c r="I59" s="2">
        <f t="shared" si="16"/>
        <v>20520000</v>
      </c>
      <c r="J59" s="6" t="s">
        <v>28</v>
      </c>
      <c r="K59" s="4" t="s">
        <v>29</v>
      </c>
      <c r="L59" s="7">
        <v>5.95</v>
      </c>
      <c r="M59" s="1">
        <v>47665</v>
      </c>
      <c r="N59" s="8">
        <v>44196</v>
      </c>
      <c r="O59" s="9" t="s">
        <v>32</v>
      </c>
      <c r="P59" s="10">
        <f t="shared" si="15"/>
        <v>20520000</v>
      </c>
      <c r="Q59" s="8">
        <v>44105</v>
      </c>
      <c r="R59" s="11" t="s">
        <v>32</v>
      </c>
      <c r="S59" s="12">
        <v>0</v>
      </c>
      <c r="T59" s="13">
        <v>47665</v>
      </c>
      <c r="U59" s="1">
        <f t="shared" si="17"/>
        <v>45748</v>
      </c>
      <c r="V59" s="4" t="s">
        <v>51</v>
      </c>
    </row>
    <row r="60" spans="1:22" x14ac:dyDescent="0.25">
      <c r="A60" s="4">
        <v>22030447</v>
      </c>
      <c r="B60" s="4" t="s">
        <v>16</v>
      </c>
      <c r="C60" s="4" t="s">
        <v>40</v>
      </c>
      <c r="D60" s="4" t="s">
        <v>10</v>
      </c>
      <c r="E60" s="1">
        <v>45839</v>
      </c>
      <c r="F60" s="48">
        <v>20520000</v>
      </c>
      <c r="G60" s="1">
        <v>44089</v>
      </c>
      <c r="H60" s="5">
        <v>800000000</v>
      </c>
      <c r="I60" s="2">
        <f t="shared" si="16"/>
        <v>20520000</v>
      </c>
      <c r="J60" s="6" t="s">
        <v>28</v>
      </c>
      <c r="K60" s="4" t="s">
        <v>29</v>
      </c>
      <c r="L60" s="7">
        <v>5.95</v>
      </c>
      <c r="M60" s="1">
        <v>47665</v>
      </c>
      <c r="N60" s="8">
        <v>44196</v>
      </c>
      <c r="O60" s="9" t="s">
        <v>32</v>
      </c>
      <c r="P60" s="10">
        <f t="shared" si="15"/>
        <v>20520000</v>
      </c>
      <c r="Q60" s="8">
        <v>44105</v>
      </c>
      <c r="R60" s="11" t="s">
        <v>32</v>
      </c>
      <c r="S60" s="12">
        <v>0</v>
      </c>
      <c r="T60" s="13">
        <v>47665</v>
      </c>
      <c r="U60" s="1">
        <f t="shared" si="17"/>
        <v>45839</v>
      </c>
      <c r="V60" s="4" t="s">
        <v>51</v>
      </c>
    </row>
    <row r="61" spans="1:22" x14ac:dyDescent="0.25">
      <c r="A61" s="4">
        <v>22030447</v>
      </c>
      <c r="B61" s="4" t="s">
        <v>16</v>
      </c>
      <c r="C61" s="4" t="s">
        <v>40</v>
      </c>
      <c r="D61" s="4" t="s">
        <v>10</v>
      </c>
      <c r="E61" s="1">
        <v>45931</v>
      </c>
      <c r="F61" s="48">
        <v>20520000</v>
      </c>
      <c r="G61" s="1">
        <v>44089</v>
      </c>
      <c r="H61" s="5">
        <v>800000000</v>
      </c>
      <c r="I61" s="2">
        <f t="shared" si="16"/>
        <v>20520000</v>
      </c>
      <c r="J61" s="6" t="s">
        <v>28</v>
      </c>
      <c r="K61" s="4" t="s">
        <v>29</v>
      </c>
      <c r="L61" s="7">
        <v>5.95</v>
      </c>
      <c r="M61" s="1">
        <v>47665</v>
      </c>
      <c r="N61" s="8">
        <v>44196</v>
      </c>
      <c r="O61" s="9" t="s">
        <v>32</v>
      </c>
      <c r="P61" s="10">
        <f t="shared" si="15"/>
        <v>20520000</v>
      </c>
      <c r="Q61" s="8">
        <v>44105</v>
      </c>
      <c r="R61" s="11" t="s">
        <v>32</v>
      </c>
      <c r="S61" s="12">
        <v>0</v>
      </c>
      <c r="T61" s="13">
        <v>47665</v>
      </c>
      <c r="U61" s="1">
        <f t="shared" si="17"/>
        <v>45931</v>
      </c>
      <c r="V61" s="4" t="s">
        <v>51</v>
      </c>
    </row>
    <row r="62" spans="1:22" x14ac:dyDescent="0.25">
      <c r="A62" s="4">
        <v>22030447</v>
      </c>
      <c r="B62" s="4" t="s">
        <v>16</v>
      </c>
      <c r="C62" s="4" t="s">
        <v>40</v>
      </c>
      <c r="D62" s="4" t="s">
        <v>10</v>
      </c>
      <c r="E62" s="1">
        <v>46023</v>
      </c>
      <c r="F62" s="48">
        <v>20520000</v>
      </c>
      <c r="G62" s="1">
        <v>44089</v>
      </c>
      <c r="H62" s="5">
        <v>800000000</v>
      </c>
      <c r="I62" s="2">
        <f t="shared" si="16"/>
        <v>20520000</v>
      </c>
      <c r="J62" s="6" t="s">
        <v>28</v>
      </c>
      <c r="K62" s="4" t="s">
        <v>29</v>
      </c>
      <c r="L62" s="7">
        <v>5.95</v>
      </c>
      <c r="M62" s="1">
        <v>47665</v>
      </c>
      <c r="N62" s="8">
        <v>44196</v>
      </c>
      <c r="O62" s="9" t="s">
        <v>32</v>
      </c>
      <c r="P62" s="10">
        <f t="shared" si="15"/>
        <v>20520000</v>
      </c>
      <c r="Q62" s="8">
        <v>44105</v>
      </c>
      <c r="R62" s="11" t="s">
        <v>32</v>
      </c>
      <c r="S62" s="12">
        <v>0</v>
      </c>
      <c r="T62" s="13">
        <v>47665</v>
      </c>
      <c r="U62" s="1">
        <f t="shared" si="17"/>
        <v>46023</v>
      </c>
      <c r="V62" s="4" t="s">
        <v>51</v>
      </c>
    </row>
    <row r="63" spans="1:22" x14ac:dyDescent="0.25">
      <c r="A63" s="4">
        <v>22030447</v>
      </c>
      <c r="B63" s="4" t="s">
        <v>16</v>
      </c>
      <c r="C63" s="4" t="s">
        <v>40</v>
      </c>
      <c r="D63" s="4" t="s">
        <v>10</v>
      </c>
      <c r="E63" s="1">
        <v>46113</v>
      </c>
      <c r="F63" s="48">
        <v>20520000</v>
      </c>
      <c r="G63" s="1">
        <v>44089</v>
      </c>
      <c r="H63" s="5">
        <v>800000000</v>
      </c>
      <c r="I63" s="2">
        <f t="shared" si="16"/>
        <v>20520000</v>
      </c>
      <c r="J63" s="6" t="s">
        <v>28</v>
      </c>
      <c r="K63" s="4" t="s">
        <v>29</v>
      </c>
      <c r="L63" s="7">
        <v>5.95</v>
      </c>
      <c r="M63" s="1">
        <v>47665</v>
      </c>
      <c r="N63" s="8">
        <v>44196</v>
      </c>
      <c r="O63" s="9" t="s">
        <v>32</v>
      </c>
      <c r="P63" s="10">
        <f t="shared" si="15"/>
        <v>20520000</v>
      </c>
      <c r="Q63" s="8">
        <v>44105</v>
      </c>
      <c r="R63" s="11" t="s">
        <v>32</v>
      </c>
      <c r="S63" s="12">
        <v>0</v>
      </c>
      <c r="T63" s="13">
        <v>47665</v>
      </c>
      <c r="U63" s="1">
        <f t="shared" si="17"/>
        <v>46113</v>
      </c>
      <c r="V63" s="4" t="s">
        <v>51</v>
      </c>
    </row>
    <row r="64" spans="1:22" x14ac:dyDescent="0.25">
      <c r="A64" s="4">
        <v>22030447</v>
      </c>
      <c r="B64" s="4" t="s">
        <v>16</v>
      </c>
      <c r="C64" s="4" t="s">
        <v>40</v>
      </c>
      <c r="D64" s="4" t="s">
        <v>10</v>
      </c>
      <c r="E64" s="1">
        <v>46204</v>
      </c>
      <c r="F64" s="48">
        <v>20520000</v>
      </c>
      <c r="G64" s="1">
        <v>44089</v>
      </c>
      <c r="H64" s="5">
        <v>800000000</v>
      </c>
      <c r="I64" s="2">
        <f t="shared" si="16"/>
        <v>20520000</v>
      </c>
      <c r="J64" s="6" t="s">
        <v>28</v>
      </c>
      <c r="K64" s="4" t="s">
        <v>29</v>
      </c>
      <c r="L64" s="7">
        <v>5.95</v>
      </c>
      <c r="M64" s="1">
        <v>47665</v>
      </c>
      <c r="N64" s="8">
        <v>44196</v>
      </c>
      <c r="O64" s="9" t="s">
        <v>32</v>
      </c>
      <c r="P64" s="10">
        <f t="shared" si="15"/>
        <v>20520000</v>
      </c>
      <c r="Q64" s="8">
        <v>44105</v>
      </c>
      <c r="R64" s="11" t="s">
        <v>32</v>
      </c>
      <c r="S64" s="12">
        <v>0</v>
      </c>
      <c r="T64" s="13">
        <v>47665</v>
      </c>
      <c r="U64" s="1">
        <f t="shared" si="17"/>
        <v>46204</v>
      </c>
      <c r="V64" s="4" t="s">
        <v>51</v>
      </c>
    </row>
    <row r="65" spans="1:22" x14ac:dyDescent="0.25">
      <c r="A65" s="4">
        <v>22030447</v>
      </c>
      <c r="B65" s="4" t="s">
        <v>16</v>
      </c>
      <c r="C65" s="4" t="s">
        <v>40</v>
      </c>
      <c r="D65" s="4" t="s">
        <v>10</v>
      </c>
      <c r="E65" s="1">
        <v>46296</v>
      </c>
      <c r="F65" s="48">
        <v>20520000</v>
      </c>
      <c r="G65" s="1">
        <v>44089</v>
      </c>
      <c r="H65" s="5">
        <v>800000000</v>
      </c>
      <c r="I65" s="2">
        <f t="shared" si="16"/>
        <v>20520000</v>
      </c>
      <c r="J65" s="6" t="s">
        <v>28</v>
      </c>
      <c r="K65" s="4" t="s">
        <v>29</v>
      </c>
      <c r="L65" s="7">
        <v>5.95</v>
      </c>
      <c r="M65" s="1">
        <v>47665</v>
      </c>
      <c r="N65" s="8">
        <v>44196</v>
      </c>
      <c r="O65" s="9" t="s">
        <v>32</v>
      </c>
      <c r="P65" s="10">
        <f t="shared" si="15"/>
        <v>20520000</v>
      </c>
      <c r="Q65" s="8">
        <v>44105</v>
      </c>
      <c r="R65" s="11" t="s">
        <v>32</v>
      </c>
      <c r="S65" s="12">
        <v>0</v>
      </c>
      <c r="T65" s="13">
        <v>47665</v>
      </c>
      <c r="U65" s="1">
        <f t="shared" si="17"/>
        <v>46296</v>
      </c>
      <c r="V65" s="4" t="s">
        <v>51</v>
      </c>
    </row>
    <row r="66" spans="1:22" x14ac:dyDescent="0.25">
      <c r="A66" s="4">
        <v>22030447</v>
      </c>
      <c r="B66" s="4" t="s">
        <v>16</v>
      </c>
      <c r="C66" s="4" t="s">
        <v>40</v>
      </c>
      <c r="D66" s="4" t="s">
        <v>10</v>
      </c>
      <c r="E66" s="1">
        <v>46388</v>
      </c>
      <c r="F66" s="48">
        <v>20520000</v>
      </c>
      <c r="G66" s="1">
        <v>44089</v>
      </c>
      <c r="H66" s="5">
        <v>800000000</v>
      </c>
      <c r="I66" s="2">
        <f t="shared" si="16"/>
        <v>20520000</v>
      </c>
      <c r="J66" s="6" t="s">
        <v>28</v>
      </c>
      <c r="K66" s="4" t="s">
        <v>29</v>
      </c>
      <c r="L66" s="7">
        <v>5.95</v>
      </c>
      <c r="M66" s="1">
        <v>47665</v>
      </c>
      <c r="N66" s="8">
        <v>44196</v>
      </c>
      <c r="O66" s="9" t="s">
        <v>32</v>
      </c>
      <c r="P66" s="10">
        <f t="shared" si="15"/>
        <v>20520000</v>
      </c>
      <c r="Q66" s="8">
        <v>44105</v>
      </c>
      <c r="R66" s="11" t="s">
        <v>32</v>
      </c>
      <c r="S66" s="12">
        <v>0</v>
      </c>
      <c r="T66" s="13">
        <v>47665</v>
      </c>
      <c r="U66" s="1">
        <f t="shared" si="17"/>
        <v>46388</v>
      </c>
      <c r="V66" s="4" t="s">
        <v>51</v>
      </c>
    </row>
    <row r="67" spans="1:22" x14ac:dyDescent="0.25">
      <c r="A67" s="4">
        <v>22030447</v>
      </c>
      <c r="B67" s="4" t="s">
        <v>16</v>
      </c>
      <c r="C67" s="4" t="s">
        <v>40</v>
      </c>
      <c r="D67" s="4" t="s">
        <v>10</v>
      </c>
      <c r="E67" s="1">
        <v>46478</v>
      </c>
      <c r="F67" s="48">
        <v>20520000</v>
      </c>
      <c r="G67" s="1">
        <v>44089</v>
      </c>
      <c r="H67" s="5">
        <v>800000000</v>
      </c>
      <c r="I67" s="2">
        <f t="shared" si="16"/>
        <v>20520000</v>
      </c>
      <c r="J67" s="6" t="s">
        <v>28</v>
      </c>
      <c r="K67" s="4" t="s">
        <v>29</v>
      </c>
      <c r="L67" s="7">
        <v>5.95</v>
      </c>
      <c r="M67" s="1">
        <v>47665</v>
      </c>
      <c r="N67" s="8">
        <v>44196</v>
      </c>
      <c r="O67" s="9" t="s">
        <v>32</v>
      </c>
      <c r="P67" s="10">
        <f t="shared" si="15"/>
        <v>20520000</v>
      </c>
      <c r="Q67" s="8">
        <v>44105</v>
      </c>
      <c r="R67" s="11" t="s">
        <v>32</v>
      </c>
      <c r="S67" s="12">
        <v>0</v>
      </c>
      <c r="T67" s="13">
        <v>47665</v>
      </c>
      <c r="U67" s="1">
        <f t="shared" si="17"/>
        <v>46478</v>
      </c>
      <c r="V67" s="4" t="s">
        <v>51</v>
      </c>
    </row>
    <row r="68" spans="1:22" x14ac:dyDescent="0.25">
      <c r="A68" s="4">
        <v>22030447</v>
      </c>
      <c r="B68" s="4" t="s">
        <v>16</v>
      </c>
      <c r="C68" s="4" t="s">
        <v>40</v>
      </c>
      <c r="D68" s="4" t="s">
        <v>10</v>
      </c>
      <c r="E68" s="1">
        <v>46569</v>
      </c>
      <c r="F68" s="48">
        <v>20520000</v>
      </c>
      <c r="G68" s="1">
        <v>44089</v>
      </c>
      <c r="H68" s="5">
        <v>800000000</v>
      </c>
      <c r="I68" s="2">
        <f t="shared" si="16"/>
        <v>20520000</v>
      </c>
      <c r="J68" s="6" t="s">
        <v>28</v>
      </c>
      <c r="K68" s="4" t="s">
        <v>29</v>
      </c>
      <c r="L68" s="7">
        <v>5.95</v>
      </c>
      <c r="M68" s="1">
        <v>47665</v>
      </c>
      <c r="N68" s="8">
        <v>44196</v>
      </c>
      <c r="O68" s="9" t="s">
        <v>32</v>
      </c>
      <c r="P68" s="10">
        <f t="shared" si="15"/>
        <v>20520000</v>
      </c>
      <c r="Q68" s="8">
        <v>44105</v>
      </c>
      <c r="R68" s="11" t="s">
        <v>32</v>
      </c>
      <c r="S68" s="12">
        <v>0</v>
      </c>
      <c r="T68" s="13">
        <v>47665</v>
      </c>
      <c r="U68" s="1">
        <f t="shared" si="17"/>
        <v>46569</v>
      </c>
      <c r="V68" s="4" t="s">
        <v>51</v>
      </c>
    </row>
    <row r="69" spans="1:22" x14ac:dyDescent="0.25">
      <c r="A69" s="4">
        <v>22030447</v>
      </c>
      <c r="B69" s="4" t="s">
        <v>16</v>
      </c>
      <c r="C69" s="4" t="s">
        <v>40</v>
      </c>
      <c r="D69" s="4" t="s">
        <v>10</v>
      </c>
      <c r="E69" s="1">
        <v>46661</v>
      </c>
      <c r="F69" s="48">
        <v>20520000</v>
      </c>
      <c r="G69" s="1">
        <v>44089</v>
      </c>
      <c r="H69" s="5">
        <v>800000000</v>
      </c>
      <c r="I69" s="2">
        <f t="shared" si="16"/>
        <v>20520000</v>
      </c>
      <c r="J69" s="6" t="s">
        <v>28</v>
      </c>
      <c r="K69" s="4" t="s">
        <v>29</v>
      </c>
      <c r="L69" s="7">
        <v>5.95</v>
      </c>
      <c r="M69" s="1">
        <v>47665</v>
      </c>
      <c r="N69" s="8">
        <v>44196</v>
      </c>
      <c r="O69" s="9" t="s">
        <v>32</v>
      </c>
      <c r="P69" s="10">
        <f t="shared" si="15"/>
        <v>20520000</v>
      </c>
      <c r="Q69" s="8">
        <v>44105</v>
      </c>
      <c r="R69" s="11" t="s">
        <v>32</v>
      </c>
      <c r="S69" s="12">
        <v>0</v>
      </c>
      <c r="T69" s="13">
        <v>47665</v>
      </c>
      <c r="U69" s="1">
        <f t="shared" si="17"/>
        <v>46661</v>
      </c>
      <c r="V69" s="4" t="s">
        <v>51</v>
      </c>
    </row>
    <row r="70" spans="1:22" x14ac:dyDescent="0.25">
      <c r="A70" s="4">
        <v>22030447</v>
      </c>
      <c r="B70" s="4" t="s">
        <v>16</v>
      </c>
      <c r="C70" s="4" t="s">
        <v>40</v>
      </c>
      <c r="D70" s="4" t="s">
        <v>10</v>
      </c>
      <c r="E70" s="1">
        <v>46753</v>
      </c>
      <c r="F70" s="48">
        <v>20520000</v>
      </c>
      <c r="G70" s="1">
        <v>44089</v>
      </c>
      <c r="H70" s="5">
        <v>800000000</v>
      </c>
      <c r="I70" s="2">
        <f t="shared" si="16"/>
        <v>20520000</v>
      </c>
      <c r="J70" s="6" t="s">
        <v>28</v>
      </c>
      <c r="K70" s="4" t="s">
        <v>29</v>
      </c>
      <c r="L70" s="7">
        <v>5.95</v>
      </c>
      <c r="M70" s="1">
        <v>47665</v>
      </c>
      <c r="N70" s="8">
        <v>44196</v>
      </c>
      <c r="O70" s="9" t="s">
        <v>32</v>
      </c>
      <c r="P70" s="10">
        <f t="shared" si="15"/>
        <v>20520000</v>
      </c>
      <c r="Q70" s="8">
        <v>44105</v>
      </c>
      <c r="R70" s="11" t="s">
        <v>32</v>
      </c>
      <c r="S70" s="12">
        <v>0</v>
      </c>
      <c r="T70" s="13">
        <v>47665</v>
      </c>
      <c r="U70" s="1">
        <f t="shared" si="17"/>
        <v>46753</v>
      </c>
      <c r="V70" s="4" t="s">
        <v>51</v>
      </c>
    </row>
    <row r="71" spans="1:22" x14ac:dyDescent="0.25">
      <c r="A71" s="4">
        <v>22030447</v>
      </c>
      <c r="B71" s="4" t="s">
        <v>16</v>
      </c>
      <c r="C71" s="4" t="s">
        <v>40</v>
      </c>
      <c r="D71" s="4" t="s">
        <v>10</v>
      </c>
      <c r="E71" s="1">
        <v>46844</v>
      </c>
      <c r="F71" s="48">
        <v>20520000</v>
      </c>
      <c r="G71" s="1">
        <v>44089</v>
      </c>
      <c r="H71" s="5">
        <v>800000000</v>
      </c>
      <c r="I71" s="2">
        <f t="shared" si="16"/>
        <v>20520000</v>
      </c>
      <c r="J71" s="6" t="s">
        <v>28</v>
      </c>
      <c r="K71" s="4" t="s">
        <v>29</v>
      </c>
      <c r="L71" s="7">
        <v>5.95</v>
      </c>
      <c r="M71" s="1">
        <v>47665</v>
      </c>
      <c r="N71" s="8">
        <v>44196</v>
      </c>
      <c r="O71" s="9" t="s">
        <v>32</v>
      </c>
      <c r="P71" s="10">
        <f t="shared" si="15"/>
        <v>20520000</v>
      </c>
      <c r="Q71" s="8">
        <v>44105</v>
      </c>
      <c r="R71" s="11" t="s">
        <v>32</v>
      </c>
      <c r="S71" s="12">
        <v>0</v>
      </c>
      <c r="T71" s="13">
        <v>47665</v>
      </c>
      <c r="U71" s="1">
        <f t="shared" si="17"/>
        <v>46844</v>
      </c>
      <c r="V71" s="4" t="s">
        <v>51</v>
      </c>
    </row>
    <row r="72" spans="1:22" x14ac:dyDescent="0.25">
      <c r="A72" s="4">
        <v>22030447</v>
      </c>
      <c r="B72" s="4" t="s">
        <v>16</v>
      </c>
      <c r="C72" s="4" t="s">
        <v>40</v>
      </c>
      <c r="D72" s="4" t="s">
        <v>10</v>
      </c>
      <c r="E72" s="1">
        <v>46935</v>
      </c>
      <c r="F72" s="48">
        <v>20520000</v>
      </c>
      <c r="G72" s="1">
        <v>44089</v>
      </c>
      <c r="H72" s="5">
        <v>800000000</v>
      </c>
      <c r="I72" s="2">
        <f t="shared" si="16"/>
        <v>20520000</v>
      </c>
      <c r="J72" s="6" t="s">
        <v>28</v>
      </c>
      <c r="K72" s="4" t="s">
        <v>29</v>
      </c>
      <c r="L72" s="7">
        <v>5.95</v>
      </c>
      <c r="M72" s="1">
        <v>47665</v>
      </c>
      <c r="N72" s="8">
        <v>44196</v>
      </c>
      <c r="O72" s="9" t="s">
        <v>32</v>
      </c>
      <c r="P72" s="10">
        <f t="shared" si="15"/>
        <v>20520000</v>
      </c>
      <c r="Q72" s="8">
        <v>44105</v>
      </c>
      <c r="R72" s="11" t="s">
        <v>32</v>
      </c>
      <c r="S72" s="12">
        <v>0</v>
      </c>
      <c r="T72" s="13">
        <v>47665</v>
      </c>
      <c r="U72" s="1">
        <f t="shared" si="17"/>
        <v>46935</v>
      </c>
      <c r="V72" s="4" t="s">
        <v>51</v>
      </c>
    </row>
    <row r="73" spans="1:22" x14ac:dyDescent="0.25">
      <c r="A73" s="4">
        <v>22030447</v>
      </c>
      <c r="B73" s="4" t="s">
        <v>16</v>
      </c>
      <c r="C73" s="4" t="s">
        <v>40</v>
      </c>
      <c r="D73" s="4" t="s">
        <v>10</v>
      </c>
      <c r="E73" s="1">
        <v>47027</v>
      </c>
      <c r="F73" s="48">
        <v>20520000</v>
      </c>
      <c r="G73" s="1">
        <v>44089</v>
      </c>
      <c r="H73" s="5">
        <v>800000000</v>
      </c>
      <c r="I73" s="2">
        <f t="shared" si="16"/>
        <v>20520000</v>
      </c>
      <c r="J73" s="6" t="s">
        <v>28</v>
      </c>
      <c r="K73" s="4" t="s">
        <v>29</v>
      </c>
      <c r="L73" s="7">
        <v>5.95</v>
      </c>
      <c r="M73" s="1">
        <v>47665</v>
      </c>
      <c r="N73" s="8">
        <v>44196</v>
      </c>
      <c r="O73" s="9" t="s">
        <v>32</v>
      </c>
      <c r="P73" s="10">
        <f t="shared" si="15"/>
        <v>20520000</v>
      </c>
      <c r="Q73" s="8">
        <v>44105</v>
      </c>
      <c r="R73" s="11" t="s">
        <v>32</v>
      </c>
      <c r="S73" s="12">
        <v>0</v>
      </c>
      <c r="T73" s="13">
        <v>47665</v>
      </c>
      <c r="U73" s="1">
        <f t="shared" si="17"/>
        <v>47027</v>
      </c>
      <c r="V73" s="4" t="s">
        <v>51</v>
      </c>
    </row>
    <row r="74" spans="1:22" x14ac:dyDescent="0.25">
      <c r="A74" s="4">
        <v>22030447</v>
      </c>
      <c r="B74" s="4" t="s">
        <v>16</v>
      </c>
      <c r="C74" s="4" t="s">
        <v>40</v>
      </c>
      <c r="D74" s="4" t="s">
        <v>10</v>
      </c>
      <c r="E74" s="1">
        <v>47119</v>
      </c>
      <c r="F74" s="48">
        <v>20520000</v>
      </c>
      <c r="G74" s="1">
        <v>44089</v>
      </c>
      <c r="H74" s="5">
        <v>800000000</v>
      </c>
      <c r="I74" s="2">
        <f t="shared" si="16"/>
        <v>20520000</v>
      </c>
      <c r="J74" s="6" t="s">
        <v>28</v>
      </c>
      <c r="K74" s="4" t="s">
        <v>29</v>
      </c>
      <c r="L74" s="7">
        <v>5.95</v>
      </c>
      <c r="M74" s="1">
        <v>47665</v>
      </c>
      <c r="N74" s="8">
        <v>44196</v>
      </c>
      <c r="O74" s="9" t="s">
        <v>32</v>
      </c>
      <c r="P74" s="10">
        <f t="shared" si="15"/>
        <v>20520000</v>
      </c>
      <c r="Q74" s="8">
        <v>44105</v>
      </c>
      <c r="R74" s="11" t="s">
        <v>32</v>
      </c>
      <c r="S74" s="12">
        <v>0</v>
      </c>
      <c r="T74" s="13">
        <v>47665</v>
      </c>
      <c r="U74" s="1">
        <f t="shared" si="17"/>
        <v>47119</v>
      </c>
      <c r="V74" s="4" t="s">
        <v>51</v>
      </c>
    </row>
    <row r="75" spans="1:22" x14ac:dyDescent="0.25">
      <c r="A75" s="4">
        <v>22030447</v>
      </c>
      <c r="B75" s="4" t="s">
        <v>16</v>
      </c>
      <c r="C75" s="4" t="s">
        <v>40</v>
      </c>
      <c r="D75" s="4" t="s">
        <v>10</v>
      </c>
      <c r="E75" s="1">
        <v>47209</v>
      </c>
      <c r="F75" s="48">
        <v>2340000</v>
      </c>
      <c r="G75" s="1">
        <v>44089</v>
      </c>
      <c r="H75" s="5">
        <v>800000000</v>
      </c>
      <c r="I75" s="2">
        <f t="shared" si="16"/>
        <v>2340000</v>
      </c>
      <c r="J75" s="6" t="s">
        <v>28</v>
      </c>
      <c r="K75" s="4" t="s">
        <v>29</v>
      </c>
      <c r="L75" s="7">
        <v>5.95</v>
      </c>
      <c r="M75" s="1">
        <v>47665</v>
      </c>
      <c r="N75" s="8">
        <v>44196</v>
      </c>
      <c r="O75" s="9" t="s">
        <v>32</v>
      </c>
      <c r="P75" s="10">
        <f t="shared" si="15"/>
        <v>2340000</v>
      </c>
      <c r="Q75" s="8">
        <v>44105</v>
      </c>
      <c r="R75" s="11" t="s">
        <v>32</v>
      </c>
      <c r="S75" s="12">
        <v>0</v>
      </c>
      <c r="T75" s="13">
        <v>47665</v>
      </c>
      <c r="U75" s="1">
        <f t="shared" si="17"/>
        <v>47209</v>
      </c>
      <c r="V75" s="4" t="s">
        <v>51</v>
      </c>
    </row>
    <row r="76" spans="1:22" x14ac:dyDescent="0.25">
      <c r="A76" s="4">
        <v>22030447</v>
      </c>
      <c r="B76" s="4" t="s">
        <v>16</v>
      </c>
      <c r="C76" s="4" t="s">
        <v>40</v>
      </c>
      <c r="D76" s="4" t="s">
        <v>10</v>
      </c>
      <c r="E76" s="1">
        <v>47300</v>
      </c>
      <c r="F76" s="49">
        <v>0</v>
      </c>
      <c r="G76" s="1">
        <v>44089</v>
      </c>
      <c r="H76" s="5">
        <v>800000000</v>
      </c>
      <c r="I76" s="2">
        <f t="shared" si="16"/>
        <v>0</v>
      </c>
      <c r="J76" s="6" t="s">
        <v>28</v>
      </c>
      <c r="K76" s="4" t="s">
        <v>29</v>
      </c>
      <c r="L76" s="7">
        <v>5.95</v>
      </c>
      <c r="M76" s="1">
        <v>47665</v>
      </c>
      <c r="N76" s="8">
        <v>44196</v>
      </c>
      <c r="O76" s="9" t="s">
        <v>32</v>
      </c>
      <c r="P76" s="10">
        <f t="shared" si="15"/>
        <v>0</v>
      </c>
      <c r="Q76" s="8">
        <v>44105</v>
      </c>
      <c r="R76" s="11" t="s">
        <v>32</v>
      </c>
      <c r="S76" s="12">
        <v>0</v>
      </c>
      <c r="T76" s="13">
        <v>47665</v>
      </c>
      <c r="U76" s="1">
        <f t="shared" si="17"/>
        <v>47300</v>
      </c>
      <c r="V76" s="4" t="s">
        <v>51</v>
      </c>
    </row>
    <row r="77" spans="1:22" x14ac:dyDescent="0.25">
      <c r="A77" s="4">
        <v>22030447</v>
      </c>
      <c r="B77" s="4" t="s">
        <v>16</v>
      </c>
      <c r="C77" s="4" t="s">
        <v>40</v>
      </c>
      <c r="D77" s="4" t="s">
        <v>10</v>
      </c>
      <c r="E77" s="1">
        <v>47392</v>
      </c>
      <c r="F77" s="49">
        <v>0</v>
      </c>
      <c r="G77" s="1">
        <v>44089</v>
      </c>
      <c r="H77" s="5">
        <v>800000000</v>
      </c>
      <c r="I77" s="2">
        <f t="shared" si="16"/>
        <v>0</v>
      </c>
      <c r="J77" s="6" t="s">
        <v>28</v>
      </c>
      <c r="K77" s="4" t="s">
        <v>29</v>
      </c>
      <c r="L77" s="7">
        <v>5.95</v>
      </c>
      <c r="M77" s="1">
        <v>47665</v>
      </c>
      <c r="N77" s="8">
        <v>44196</v>
      </c>
      <c r="O77" s="9" t="s">
        <v>32</v>
      </c>
      <c r="P77" s="10">
        <f t="shared" si="15"/>
        <v>0</v>
      </c>
      <c r="Q77" s="8">
        <v>44105</v>
      </c>
      <c r="R77" s="11" t="s">
        <v>32</v>
      </c>
      <c r="S77" s="12">
        <v>0</v>
      </c>
      <c r="T77" s="13">
        <v>47665</v>
      </c>
      <c r="U77" s="1">
        <f t="shared" si="17"/>
        <v>47392</v>
      </c>
      <c r="V77" s="4" t="s">
        <v>51</v>
      </c>
    </row>
    <row r="78" spans="1:22" x14ac:dyDescent="0.25">
      <c r="A78" s="4">
        <v>22030447</v>
      </c>
      <c r="B78" s="4" t="s">
        <v>16</v>
      </c>
      <c r="C78" s="4" t="s">
        <v>40</v>
      </c>
      <c r="D78" s="4" t="s">
        <v>10</v>
      </c>
      <c r="E78" s="1">
        <v>47484</v>
      </c>
      <c r="F78" s="49">
        <v>0</v>
      </c>
      <c r="G78" s="1">
        <v>44089</v>
      </c>
      <c r="H78" s="5">
        <v>800000000</v>
      </c>
      <c r="I78" s="2">
        <f t="shared" si="16"/>
        <v>0</v>
      </c>
      <c r="J78" s="6" t="s">
        <v>28</v>
      </c>
      <c r="K78" s="4" t="s">
        <v>29</v>
      </c>
      <c r="L78" s="7">
        <v>5.95</v>
      </c>
      <c r="M78" s="1">
        <v>47665</v>
      </c>
      <c r="N78" s="8">
        <v>44196</v>
      </c>
      <c r="O78" s="9" t="s">
        <v>32</v>
      </c>
      <c r="P78" s="10">
        <f t="shared" si="15"/>
        <v>0</v>
      </c>
      <c r="Q78" s="8">
        <v>44105</v>
      </c>
      <c r="R78" s="11" t="s">
        <v>32</v>
      </c>
      <c r="S78" s="12">
        <v>0</v>
      </c>
      <c r="T78" s="13">
        <v>47665</v>
      </c>
      <c r="U78" s="1">
        <f t="shared" si="17"/>
        <v>47484</v>
      </c>
      <c r="V78" s="4" t="s">
        <v>51</v>
      </c>
    </row>
    <row r="79" spans="1:22" x14ac:dyDescent="0.25">
      <c r="A79" s="4">
        <v>22030447</v>
      </c>
      <c r="B79" s="4" t="s">
        <v>16</v>
      </c>
      <c r="C79" s="4" t="s">
        <v>40</v>
      </c>
      <c r="D79" s="4" t="s">
        <v>10</v>
      </c>
      <c r="E79" s="1">
        <v>47574</v>
      </c>
      <c r="F79" s="49">
        <v>0</v>
      </c>
      <c r="G79" s="1">
        <v>44089</v>
      </c>
      <c r="H79" s="5">
        <v>800000000</v>
      </c>
      <c r="I79" s="2">
        <f t="shared" si="16"/>
        <v>0</v>
      </c>
      <c r="J79" s="6" t="s">
        <v>28</v>
      </c>
      <c r="K79" s="4" t="s">
        <v>29</v>
      </c>
      <c r="L79" s="7">
        <v>5.95</v>
      </c>
      <c r="M79" s="1">
        <v>47665</v>
      </c>
      <c r="N79" s="8">
        <v>44196</v>
      </c>
      <c r="O79" s="9" t="s">
        <v>32</v>
      </c>
      <c r="P79" s="10">
        <f t="shared" si="15"/>
        <v>0</v>
      </c>
      <c r="Q79" s="8">
        <v>44105</v>
      </c>
      <c r="R79" s="11" t="s">
        <v>32</v>
      </c>
      <c r="S79" s="12">
        <v>0</v>
      </c>
      <c r="T79" s="13">
        <v>47665</v>
      </c>
      <c r="U79" s="1">
        <f t="shared" si="17"/>
        <v>47574</v>
      </c>
      <c r="V79" s="4" t="s">
        <v>51</v>
      </c>
    </row>
    <row r="80" spans="1:22" x14ac:dyDescent="0.25">
      <c r="A80" s="4">
        <v>22030447</v>
      </c>
      <c r="B80" s="4" t="s">
        <v>16</v>
      </c>
      <c r="C80" s="4" t="s">
        <v>40</v>
      </c>
      <c r="D80" s="4" t="s">
        <v>10</v>
      </c>
      <c r="E80" s="1">
        <v>47665</v>
      </c>
      <c r="F80" s="49">
        <v>0</v>
      </c>
      <c r="G80" s="1">
        <v>44089</v>
      </c>
      <c r="H80" s="5">
        <v>800000000</v>
      </c>
      <c r="I80" s="2">
        <f t="shared" si="16"/>
        <v>0</v>
      </c>
      <c r="J80" s="6" t="s">
        <v>28</v>
      </c>
      <c r="K80" s="4" t="s">
        <v>29</v>
      </c>
      <c r="L80" s="7">
        <v>5.95</v>
      </c>
      <c r="M80" s="1">
        <v>47665</v>
      </c>
      <c r="N80" s="8">
        <v>44196</v>
      </c>
      <c r="O80" s="9" t="s">
        <v>32</v>
      </c>
      <c r="P80" s="10">
        <f t="shared" si="15"/>
        <v>0</v>
      </c>
      <c r="Q80" s="8">
        <v>44105</v>
      </c>
      <c r="R80" s="11" t="s">
        <v>32</v>
      </c>
      <c r="S80" s="12">
        <v>0</v>
      </c>
      <c r="T80" s="13">
        <v>47665</v>
      </c>
      <c r="U80" s="1">
        <f t="shared" si="17"/>
        <v>47665</v>
      </c>
      <c r="V80" s="4" t="s">
        <v>51</v>
      </c>
    </row>
    <row r="81" spans="1:22" x14ac:dyDescent="0.25">
      <c r="A81" s="4">
        <v>22030448</v>
      </c>
      <c r="B81" s="4" t="s">
        <v>64</v>
      </c>
      <c r="C81" s="4" t="s">
        <v>39</v>
      </c>
      <c r="D81" s="4" t="s">
        <v>10</v>
      </c>
      <c r="E81" s="1">
        <v>44957</v>
      </c>
      <c r="F81" s="48">
        <v>1500000000</v>
      </c>
      <c r="G81" s="1">
        <v>44225</v>
      </c>
      <c r="H81" s="5">
        <v>15000000000</v>
      </c>
      <c r="I81" s="2">
        <f t="shared" ref="I81:I87" si="18">F81</f>
        <v>1500000000</v>
      </c>
      <c r="J81" s="6" t="s">
        <v>28</v>
      </c>
      <c r="K81" s="4" t="s">
        <v>29</v>
      </c>
      <c r="L81" s="7">
        <v>6.1</v>
      </c>
      <c r="M81" s="1">
        <v>46022</v>
      </c>
      <c r="N81" s="8">
        <v>44408</v>
      </c>
      <c r="O81" s="9" t="s">
        <v>33</v>
      </c>
      <c r="P81" s="10">
        <f t="shared" ref="P81:P87" si="19">I81</f>
        <v>1500000000</v>
      </c>
      <c r="Q81" s="8">
        <v>44256</v>
      </c>
      <c r="R81" s="11" t="s">
        <v>31</v>
      </c>
      <c r="S81" s="12">
        <v>0</v>
      </c>
      <c r="T81" s="13">
        <v>46022</v>
      </c>
      <c r="U81" s="1">
        <f t="shared" ref="U81:U87" si="20">E81</f>
        <v>44957</v>
      </c>
      <c r="V81" s="4" t="s">
        <v>51</v>
      </c>
    </row>
    <row r="82" spans="1:22" x14ac:dyDescent="0.25">
      <c r="A82" s="4">
        <v>22030448</v>
      </c>
      <c r="B82" s="4" t="s">
        <v>64</v>
      </c>
      <c r="C82" s="4" t="s">
        <v>39</v>
      </c>
      <c r="D82" s="4" t="s">
        <v>10</v>
      </c>
      <c r="E82" s="1">
        <v>45138</v>
      </c>
      <c r="F82" s="48">
        <v>1500000000</v>
      </c>
      <c r="G82" s="1">
        <v>44225</v>
      </c>
      <c r="H82" s="5">
        <v>15000000000</v>
      </c>
      <c r="I82" s="2">
        <f t="shared" si="18"/>
        <v>1500000000</v>
      </c>
      <c r="J82" s="6" t="s">
        <v>28</v>
      </c>
      <c r="K82" s="4" t="s">
        <v>29</v>
      </c>
      <c r="L82" s="7">
        <v>6.1</v>
      </c>
      <c r="M82" s="1">
        <v>46022</v>
      </c>
      <c r="N82" s="8">
        <v>44408</v>
      </c>
      <c r="O82" s="9" t="s">
        <v>33</v>
      </c>
      <c r="P82" s="10">
        <f t="shared" si="19"/>
        <v>1500000000</v>
      </c>
      <c r="Q82" s="8">
        <v>44256</v>
      </c>
      <c r="R82" s="11" t="s">
        <v>31</v>
      </c>
      <c r="S82" s="12">
        <v>0</v>
      </c>
      <c r="T82" s="13">
        <v>46022</v>
      </c>
      <c r="U82" s="1">
        <f t="shared" si="20"/>
        <v>45138</v>
      </c>
      <c r="V82" s="4" t="s">
        <v>51</v>
      </c>
    </row>
    <row r="83" spans="1:22" x14ac:dyDescent="0.25">
      <c r="A83" s="4">
        <v>22030448</v>
      </c>
      <c r="B83" s="4" t="s">
        <v>64</v>
      </c>
      <c r="C83" s="4" t="s">
        <v>39</v>
      </c>
      <c r="D83" s="4" t="s">
        <v>10</v>
      </c>
      <c r="E83" s="1">
        <v>45322</v>
      </c>
      <c r="F83" s="48">
        <v>1500000000</v>
      </c>
      <c r="G83" s="1">
        <v>44225</v>
      </c>
      <c r="H83" s="5">
        <v>15000000000</v>
      </c>
      <c r="I83" s="2">
        <f t="shared" si="18"/>
        <v>1500000000</v>
      </c>
      <c r="J83" s="6" t="s">
        <v>28</v>
      </c>
      <c r="K83" s="4" t="s">
        <v>29</v>
      </c>
      <c r="L83" s="7">
        <v>6.1</v>
      </c>
      <c r="M83" s="1">
        <v>46022</v>
      </c>
      <c r="N83" s="8">
        <v>44408</v>
      </c>
      <c r="O83" s="9" t="s">
        <v>33</v>
      </c>
      <c r="P83" s="10">
        <f t="shared" si="19"/>
        <v>1500000000</v>
      </c>
      <c r="Q83" s="8">
        <v>44256</v>
      </c>
      <c r="R83" s="11" t="s">
        <v>31</v>
      </c>
      <c r="S83" s="12">
        <v>0</v>
      </c>
      <c r="T83" s="13">
        <v>46022</v>
      </c>
      <c r="U83" s="1">
        <f t="shared" si="20"/>
        <v>45322</v>
      </c>
      <c r="V83" s="4" t="s">
        <v>51</v>
      </c>
    </row>
    <row r="84" spans="1:22" x14ac:dyDescent="0.25">
      <c r="A84" s="4">
        <v>22030448</v>
      </c>
      <c r="B84" s="4" t="s">
        <v>64</v>
      </c>
      <c r="C84" s="4" t="s">
        <v>39</v>
      </c>
      <c r="D84" s="4" t="s">
        <v>10</v>
      </c>
      <c r="E84" s="1">
        <v>45504</v>
      </c>
      <c r="F84" s="48">
        <v>1500000000</v>
      </c>
      <c r="G84" s="1">
        <v>44225</v>
      </c>
      <c r="H84" s="5">
        <v>15000000000</v>
      </c>
      <c r="I84" s="2">
        <f t="shared" si="18"/>
        <v>1500000000</v>
      </c>
      <c r="J84" s="6" t="s">
        <v>28</v>
      </c>
      <c r="K84" s="4" t="s">
        <v>29</v>
      </c>
      <c r="L84" s="7">
        <v>6.1</v>
      </c>
      <c r="M84" s="1">
        <v>46022</v>
      </c>
      <c r="N84" s="8">
        <v>44408</v>
      </c>
      <c r="O84" s="9" t="s">
        <v>33</v>
      </c>
      <c r="P84" s="10">
        <f t="shared" si="19"/>
        <v>1500000000</v>
      </c>
      <c r="Q84" s="8">
        <v>44256</v>
      </c>
      <c r="R84" s="11" t="s">
        <v>31</v>
      </c>
      <c r="S84" s="12">
        <v>0</v>
      </c>
      <c r="T84" s="13">
        <v>46022</v>
      </c>
      <c r="U84" s="1">
        <f t="shared" si="20"/>
        <v>45504</v>
      </c>
      <c r="V84" s="4" t="s">
        <v>51</v>
      </c>
    </row>
    <row r="85" spans="1:22" x14ac:dyDescent="0.25">
      <c r="A85" s="4">
        <v>22030448</v>
      </c>
      <c r="B85" s="4" t="s">
        <v>64</v>
      </c>
      <c r="C85" s="4" t="s">
        <v>39</v>
      </c>
      <c r="D85" s="4" t="s">
        <v>10</v>
      </c>
      <c r="E85" s="1">
        <v>45688</v>
      </c>
      <c r="F85" s="48">
        <v>1500000000</v>
      </c>
      <c r="G85" s="1">
        <v>44225</v>
      </c>
      <c r="H85" s="5">
        <v>15000000000</v>
      </c>
      <c r="I85" s="2">
        <f t="shared" si="18"/>
        <v>1500000000</v>
      </c>
      <c r="J85" s="6" t="s">
        <v>28</v>
      </c>
      <c r="K85" s="4" t="s">
        <v>29</v>
      </c>
      <c r="L85" s="7">
        <v>6.1</v>
      </c>
      <c r="M85" s="1">
        <v>46022</v>
      </c>
      <c r="N85" s="8">
        <v>44408</v>
      </c>
      <c r="O85" s="9" t="s">
        <v>33</v>
      </c>
      <c r="P85" s="10">
        <f t="shared" si="19"/>
        <v>1500000000</v>
      </c>
      <c r="Q85" s="8">
        <v>44256</v>
      </c>
      <c r="R85" s="11" t="s">
        <v>31</v>
      </c>
      <c r="S85" s="12">
        <v>0</v>
      </c>
      <c r="T85" s="13">
        <v>46022</v>
      </c>
      <c r="U85" s="1">
        <f t="shared" si="20"/>
        <v>45688</v>
      </c>
      <c r="V85" s="4" t="s">
        <v>51</v>
      </c>
    </row>
    <row r="86" spans="1:22" x14ac:dyDescent="0.25">
      <c r="A86" s="4">
        <v>22030448</v>
      </c>
      <c r="B86" s="4" t="s">
        <v>64</v>
      </c>
      <c r="C86" s="4" t="s">
        <v>39</v>
      </c>
      <c r="D86" s="4" t="s">
        <v>10</v>
      </c>
      <c r="E86" s="1">
        <v>45869</v>
      </c>
      <c r="F86" s="48">
        <v>1500000000</v>
      </c>
      <c r="G86" s="1">
        <v>44225</v>
      </c>
      <c r="H86" s="5">
        <v>15000000000</v>
      </c>
      <c r="I86" s="2">
        <f t="shared" si="18"/>
        <v>1500000000</v>
      </c>
      <c r="J86" s="6" t="s">
        <v>28</v>
      </c>
      <c r="K86" s="4" t="s">
        <v>29</v>
      </c>
      <c r="L86" s="7">
        <v>6.1</v>
      </c>
      <c r="M86" s="1">
        <v>46022</v>
      </c>
      <c r="N86" s="8">
        <v>44408</v>
      </c>
      <c r="O86" s="9" t="s">
        <v>33</v>
      </c>
      <c r="P86" s="10">
        <f t="shared" si="19"/>
        <v>1500000000</v>
      </c>
      <c r="Q86" s="8">
        <v>44256</v>
      </c>
      <c r="R86" s="11" t="s">
        <v>31</v>
      </c>
      <c r="S86" s="12">
        <v>0</v>
      </c>
      <c r="T86" s="13">
        <v>46022</v>
      </c>
      <c r="U86" s="1">
        <f t="shared" si="20"/>
        <v>45869</v>
      </c>
      <c r="V86" s="4" t="s">
        <v>51</v>
      </c>
    </row>
    <row r="87" spans="1:22" x14ac:dyDescent="0.25">
      <c r="A87" s="4">
        <v>22030448</v>
      </c>
      <c r="B87" s="4" t="s">
        <v>64</v>
      </c>
      <c r="C87" s="4" t="s">
        <v>39</v>
      </c>
      <c r="D87" s="4" t="s">
        <v>10</v>
      </c>
      <c r="E87" s="1">
        <v>46022</v>
      </c>
      <c r="F87" s="48">
        <v>1500000000</v>
      </c>
      <c r="G87" s="1">
        <v>44225</v>
      </c>
      <c r="H87" s="5">
        <v>15000000000</v>
      </c>
      <c r="I87" s="2">
        <f t="shared" si="18"/>
        <v>1500000000</v>
      </c>
      <c r="J87" s="6" t="s">
        <v>28</v>
      </c>
      <c r="K87" s="4" t="s">
        <v>29</v>
      </c>
      <c r="L87" s="7">
        <v>6.1</v>
      </c>
      <c r="M87" s="1">
        <v>46022</v>
      </c>
      <c r="N87" s="8">
        <v>44408</v>
      </c>
      <c r="O87" s="9" t="s">
        <v>33</v>
      </c>
      <c r="P87" s="10">
        <f t="shared" si="19"/>
        <v>1500000000</v>
      </c>
      <c r="Q87" s="8">
        <v>44256</v>
      </c>
      <c r="R87" s="11" t="s">
        <v>31</v>
      </c>
      <c r="S87" s="12">
        <v>0</v>
      </c>
      <c r="T87" s="13">
        <v>46022</v>
      </c>
      <c r="U87" s="1">
        <f t="shared" si="20"/>
        <v>46022</v>
      </c>
      <c r="V87" s="4" t="s">
        <v>51</v>
      </c>
    </row>
    <row r="88" spans="1:22" x14ac:dyDescent="0.25">
      <c r="A88" s="4">
        <v>22030449</v>
      </c>
      <c r="B88" s="4" t="s">
        <v>65</v>
      </c>
      <c r="C88" s="4" t="s">
        <v>66</v>
      </c>
      <c r="D88" s="4" t="s">
        <v>10</v>
      </c>
      <c r="E88" s="1">
        <v>44814</v>
      </c>
      <c r="F88" s="48">
        <v>500000000</v>
      </c>
      <c r="G88" s="1">
        <v>44285</v>
      </c>
      <c r="H88" s="5">
        <v>3000000000</v>
      </c>
      <c r="I88" s="2">
        <f t="shared" ref="I88:I91" si="21">F88</f>
        <v>500000000</v>
      </c>
      <c r="J88" s="6" t="s">
        <v>28</v>
      </c>
      <c r="K88" s="4" t="s">
        <v>29</v>
      </c>
      <c r="L88" s="7">
        <v>6.4</v>
      </c>
      <c r="M88" s="1">
        <v>45361</v>
      </c>
      <c r="N88" s="1">
        <v>44449</v>
      </c>
      <c r="O88" s="9" t="s">
        <v>33</v>
      </c>
      <c r="P88" s="10">
        <f t="shared" ref="P88:P91" si="22">I88</f>
        <v>500000000</v>
      </c>
      <c r="Q88" s="8">
        <v>44295</v>
      </c>
      <c r="R88" s="11" t="s">
        <v>31</v>
      </c>
      <c r="S88" s="12">
        <v>0</v>
      </c>
      <c r="T88" s="1">
        <v>45361</v>
      </c>
      <c r="U88" s="1">
        <f t="shared" ref="U88:U91" si="23">E88</f>
        <v>44814</v>
      </c>
      <c r="V88" s="4" t="s">
        <v>51</v>
      </c>
    </row>
    <row r="89" spans="1:22" x14ac:dyDescent="0.25">
      <c r="A89" s="4">
        <v>22030449</v>
      </c>
      <c r="B89" s="4" t="s">
        <v>65</v>
      </c>
      <c r="C89" s="4" t="s">
        <v>66</v>
      </c>
      <c r="D89" s="4" t="s">
        <v>10</v>
      </c>
      <c r="E89" s="1">
        <v>44995</v>
      </c>
      <c r="F89" s="48">
        <v>500000000</v>
      </c>
      <c r="G89" s="1">
        <v>44285</v>
      </c>
      <c r="H89" s="5">
        <v>3000000000</v>
      </c>
      <c r="I89" s="2">
        <f t="shared" si="21"/>
        <v>500000000</v>
      </c>
      <c r="J89" s="6" t="s">
        <v>28</v>
      </c>
      <c r="K89" s="4" t="s">
        <v>29</v>
      </c>
      <c r="L89" s="7">
        <v>6.4</v>
      </c>
      <c r="M89" s="1">
        <v>45361</v>
      </c>
      <c r="N89" s="1">
        <v>44449</v>
      </c>
      <c r="O89" s="9" t="s">
        <v>33</v>
      </c>
      <c r="P89" s="10">
        <f t="shared" si="22"/>
        <v>500000000</v>
      </c>
      <c r="Q89" s="8">
        <v>44295</v>
      </c>
      <c r="R89" s="11" t="s">
        <v>31</v>
      </c>
      <c r="S89" s="12">
        <v>0</v>
      </c>
      <c r="T89" s="1">
        <v>45361</v>
      </c>
      <c r="U89" s="1">
        <f t="shared" si="23"/>
        <v>44995</v>
      </c>
      <c r="V89" s="4" t="s">
        <v>51</v>
      </c>
    </row>
    <row r="90" spans="1:22" x14ac:dyDescent="0.25">
      <c r="A90" s="4">
        <v>22030449</v>
      </c>
      <c r="B90" s="4" t="s">
        <v>65</v>
      </c>
      <c r="C90" s="4" t="s">
        <v>66</v>
      </c>
      <c r="D90" s="4" t="s">
        <v>10</v>
      </c>
      <c r="E90" s="1">
        <v>45179</v>
      </c>
      <c r="F90" s="48">
        <v>500000000</v>
      </c>
      <c r="G90" s="1">
        <v>44285</v>
      </c>
      <c r="H90" s="5">
        <v>3000000000</v>
      </c>
      <c r="I90" s="2">
        <f t="shared" si="21"/>
        <v>500000000</v>
      </c>
      <c r="J90" s="6" t="s">
        <v>28</v>
      </c>
      <c r="K90" s="4" t="s">
        <v>29</v>
      </c>
      <c r="L90" s="7">
        <v>6.4</v>
      </c>
      <c r="M90" s="1">
        <v>45361</v>
      </c>
      <c r="N90" s="1">
        <v>44449</v>
      </c>
      <c r="O90" s="9" t="s">
        <v>33</v>
      </c>
      <c r="P90" s="10">
        <f t="shared" si="22"/>
        <v>500000000</v>
      </c>
      <c r="Q90" s="8">
        <v>44295</v>
      </c>
      <c r="R90" s="11" t="s">
        <v>31</v>
      </c>
      <c r="S90" s="12">
        <v>0</v>
      </c>
      <c r="T90" s="1">
        <v>45361</v>
      </c>
      <c r="U90" s="1">
        <f t="shared" si="23"/>
        <v>45179</v>
      </c>
      <c r="V90" s="4" t="s">
        <v>51</v>
      </c>
    </row>
    <row r="91" spans="1:22" x14ac:dyDescent="0.25">
      <c r="A91" s="4">
        <v>22030449</v>
      </c>
      <c r="B91" s="4" t="s">
        <v>65</v>
      </c>
      <c r="C91" s="4" t="s">
        <v>66</v>
      </c>
      <c r="D91" s="4" t="s">
        <v>10</v>
      </c>
      <c r="E91" s="1">
        <v>45361</v>
      </c>
      <c r="F91" s="48">
        <v>500000000</v>
      </c>
      <c r="G91" s="1">
        <v>44285</v>
      </c>
      <c r="H91" s="5">
        <v>3000000000</v>
      </c>
      <c r="I91" s="2">
        <f t="shared" si="21"/>
        <v>500000000</v>
      </c>
      <c r="J91" s="6" t="s">
        <v>28</v>
      </c>
      <c r="K91" s="4" t="s">
        <v>29</v>
      </c>
      <c r="L91" s="7">
        <v>6.4</v>
      </c>
      <c r="M91" s="1">
        <v>45361</v>
      </c>
      <c r="N91" s="1">
        <v>44449</v>
      </c>
      <c r="O91" s="9" t="s">
        <v>33</v>
      </c>
      <c r="P91" s="10">
        <f t="shared" si="22"/>
        <v>500000000</v>
      </c>
      <c r="Q91" s="8">
        <v>44295</v>
      </c>
      <c r="R91" s="11" t="s">
        <v>31</v>
      </c>
      <c r="S91" s="12">
        <v>0</v>
      </c>
      <c r="T91" s="1">
        <v>45361</v>
      </c>
      <c r="U91" s="1">
        <f t="shared" si="23"/>
        <v>45361</v>
      </c>
      <c r="V91" s="4" t="s">
        <v>51</v>
      </c>
    </row>
    <row r="92" spans="1:22" x14ac:dyDescent="0.25">
      <c r="A92" s="42">
        <v>22030450</v>
      </c>
      <c r="B92" s="43" t="s">
        <v>71</v>
      </c>
      <c r="C92" s="4" t="s">
        <v>66</v>
      </c>
      <c r="D92" s="43" t="s">
        <v>10</v>
      </c>
      <c r="E92" s="1">
        <v>44783</v>
      </c>
      <c r="F92" s="48">
        <v>25000000</v>
      </c>
      <c r="G92" s="1">
        <v>44446</v>
      </c>
      <c r="H92" s="5">
        <v>750000000</v>
      </c>
      <c r="I92" s="2">
        <f t="shared" ref="I92:I111" si="24">F92</f>
        <v>25000000</v>
      </c>
      <c r="J92" s="6" t="s">
        <v>28</v>
      </c>
      <c r="K92" s="4" t="s">
        <v>29</v>
      </c>
      <c r="L92" s="7">
        <v>2.8</v>
      </c>
      <c r="M92" s="1">
        <v>45361</v>
      </c>
      <c r="N92" s="1">
        <v>44477</v>
      </c>
      <c r="O92" s="9" t="s">
        <v>31</v>
      </c>
      <c r="P92" s="10">
        <f t="shared" ref="P92:P116" si="25">I92</f>
        <v>25000000</v>
      </c>
      <c r="Q92" s="1">
        <v>44477</v>
      </c>
      <c r="R92" s="11" t="s">
        <v>31</v>
      </c>
      <c r="S92" s="12">
        <v>0</v>
      </c>
      <c r="T92" s="13">
        <v>45361</v>
      </c>
      <c r="U92" s="1">
        <f t="shared" ref="U92:U111" si="26">E92</f>
        <v>44783</v>
      </c>
      <c r="V92" s="4" t="s">
        <v>51</v>
      </c>
    </row>
    <row r="93" spans="1:22" x14ac:dyDescent="0.25">
      <c r="A93" s="42">
        <v>22030450</v>
      </c>
      <c r="B93" s="43" t="s">
        <v>71</v>
      </c>
      <c r="C93" s="4" t="s">
        <v>66</v>
      </c>
      <c r="D93" s="43" t="s">
        <v>10</v>
      </c>
      <c r="E93" s="1">
        <v>44814</v>
      </c>
      <c r="F93" s="48">
        <v>25000000</v>
      </c>
      <c r="G93" s="1">
        <v>44446</v>
      </c>
      <c r="H93" s="5">
        <v>750000000</v>
      </c>
      <c r="I93" s="2">
        <f t="shared" si="24"/>
        <v>25000000</v>
      </c>
      <c r="J93" s="6" t="s">
        <v>28</v>
      </c>
      <c r="K93" s="4" t="s">
        <v>29</v>
      </c>
      <c r="L93" s="7">
        <v>2.8</v>
      </c>
      <c r="M93" s="1">
        <v>45361</v>
      </c>
      <c r="N93" s="1">
        <v>44477</v>
      </c>
      <c r="O93" s="9" t="s">
        <v>31</v>
      </c>
      <c r="P93" s="10">
        <f t="shared" si="25"/>
        <v>25000000</v>
      </c>
      <c r="Q93" s="1">
        <v>44477</v>
      </c>
      <c r="R93" s="11" t="s">
        <v>31</v>
      </c>
      <c r="S93" s="12">
        <v>0</v>
      </c>
      <c r="T93" s="13">
        <v>45361</v>
      </c>
      <c r="U93" s="1">
        <f t="shared" si="26"/>
        <v>44814</v>
      </c>
      <c r="V93" s="4" t="s">
        <v>51</v>
      </c>
    </row>
    <row r="94" spans="1:22" x14ac:dyDescent="0.25">
      <c r="A94" s="42">
        <v>22030450</v>
      </c>
      <c r="B94" s="43" t="s">
        <v>71</v>
      </c>
      <c r="C94" s="4" t="s">
        <v>66</v>
      </c>
      <c r="D94" s="43" t="s">
        <v>10</v>
      </c>
      <c r="E94" s="1">
        <v>44844</v>
      </c>
      <c r="F94" s="48">
        <v>25000000</v>
      </c>
      <c r="G94" s="1">
        <v>44446</v>
      </c>
      <c r="H94" s="5">
        <v>750000000</v>
      </c>
      <c r="I94" s="2">
        <f t="shared" si="24"/>
        <v>25000000</v>
      </c>
      <c r="J94" s="6" t="s">
        <v>28</v>
      </c>
      <c r="K94" s="4" t="s">
        <v>29</v>
      </c>
      <c r="L94" s="7">
        <v>2.8</v>
      </c>
      <c r="M94" s="1">
        <v>45361</v>
      </c>
      <c r="N94" s="1">
        <v>44477</v>
      </c>
      <c r="O94" s="9" t="s">
        <v>31</v>
      </c>
      <c r="P94" s="10">
        <f t="shared" si="25"/>
        <v>25000000</v>
      </c>
      <c r="Q94" s="1">
        <v>44477</v>
      </c>
      <c r="R94" s="11" t="s">
        <v>31</v>
      </c>
      <c r="S94" s="12">
        <v>0</v>
      </c>
      <c r="T94" s="13">
        <v>45361</v>
      </c>
      <c r="U94" s="1">
        <f t="shared" si="26"/>
        <v>44844</v>
      </c>
      <c r="V94" s="4" t="s">
        <v>51</v>
      </c>
    </row>
    <row r="95" spans="1:22" x14ac:dyDescent="0.25">
      <c r="A95" s="42">
        <v>22030450</v>
      </c>
      <c r="B95" s="43" t="s">
        <v>71</v>
      </c>
      <c r="C95" s="4" t="s">
        <v>66</v>
      </c>
      <c r="D95" s="43" t="s">
        <v>10</v>
      </c>
      <c r="E95" s="1">
        <v>44875</v>
      </c>
      <c r="F95" s="48">
        <v>25000000</v>
      </c>
      <c r="G95" s="1">
        <v>44446</v>
      </c>
      <c r="H95" s="5">
        <v>750000000</v>
      </c>
      <c r="I95" s="2">
        <f t="shared" si="24"/>
        <v>25000000</v>
      </c>
      <c r="J95" s="6" t="s">
        <v>28</v>
      </c>
      <c r="K95" s="4" t="s">
        <v>29</v>
      </c>
      <c r="L95" s="7">
        <v>2.8</v>
      </c>
      <c r="M95" s="1">
        <v>45361</v>
      </c>
      <c r="N95" s="1">
        <v>44477</v>
      </c>
      <c r="O95" s="9" t="s">
        <v>31</v>
      </c>
      <c r="P95" s="10">
        <f t="shared" si="25"/>
        <v>25000000</v>
      </c>
      <c r="Q95" s="1">
        <v>44477</v>
      </c>
      <c r="R95" s="11" t="s">
        <v>31</v>
      </c>
      <c r="S95" s="12">
        <v>0</v>
      </c>
      <c r="T95" s="13">
        <v>45361</v>
      </c>
      <c r="U95" s="1">
        <f t="shared" si="26"/>
        <v>44875</v>
      </c>
      <c r="V95" s="4" t="s">
        <v>51</v>
      </c>
    </row>
    <row r="96" spans="1:22" x14ac:dyDescent="0.25">
      <c r="A96" s="42">
        <v>22030450</v>
      </c>
      <c r="B96" s="43" t="s">
        <v>71</v>
      </c>
      <c r="C96" s="4" t="s">
        <v>66</v>
      </c>
      <c r="D96" s="43" t="s">
        <v>10</v>
      </c>
      <c r="E96" s="1">
        <v>44905</v>
      </c>
      <c r="F96" s="48">
        <v>25000000</v>
      </c>
      <c r="G96" s="1">
        <v>44446</v>
      </c>
      <c r="H96" s="5">
        <v>750000000</v>
      </c>
      <c r="I96" s="2">
        <f t="shared" si="24"/>
        <v>25000000</v>
      </c>
      <c r="J96" s="6" t="s">
        <v>28</v>
      </c>
      <c r="K96" s="4" t="s">
        <v>29</v>
      </c>
      <c r="L96" s="7">
        <v>2.8</v>
      </c>
      <c r="M96" s="1">
        <v>45361</v>
      </c>
      <c r="N96" s="1">
        <v>44477</v>
      </c>
      <c r="O96" s="9" t="s">
        <v>31</v>
      </c>
      <c r="P96" s="10">
        <f t="shared" si="25"/>
        <v>25000000</v>
      </c>
      <c r="Q96" s="1">
        <v>44477</v>
      </c>
      <c r="R96" s="11" t="s">
        <v>31</v>
      </c>
      <c r="S96" s="12">
        <v>0</v>
      </c>
      <c r="T96" s="13">
        <v>45361</v>
      </c>
      <c r="U96" s="1">
        <f t="shared" si="26"/>
        <v>44905</v>
      </c>
      <c r="V96" s="4" t="s">
        <v>51</v>
      </c>
    </row>
    <row r="97" spans="1:22" x14ac:dyDescent="0.25">
      <c r="A97" s="42">
        <v>22030450</v>
      </c>
      <c r="B97" s="43" t="s">
        <v>71</v>
      </c>
      <c r="C97" s="4" t="s">
        <v>66</v>
      </c>
      <c r="D97" s="43" t="s">
        <v>10</v>
      </c>
      <c r="E97" s="1">
        <v>44936</v>
      </c>
      <c r="F97" s="48">
        <v>25000000</v>
      </c>
      <c r="G97" s="1">
        <v>44446</v>
      </c>
      <c r="H97" s="5">
        <v>750000000</v>
      </c>
      <c r="I97" s="2">
        <f t="shared" si="24"/>
        <v>25000000</v>
      </c>
      <c r="J97" s="6" t="s">
        <v>28</v>
      </c>
      <c r="K97" s="4" t="s">
        <v>29</v>
      </c>
      <c r="L97" s="7">
        <v>2.8</v>
      </c>
      <c r="M97" s="1">
        <v>45361</v>
      </c>
      <c r="N97" s="1">
        <v>44477</v>
      </c>
      <c r="O97" s="9" t="s">
        <v>31</v>
      </c>
      <c r="P97" s="10">
        <f t="shared" si="25"/>
        <v>25000000</v>
      </c>
      <c r="Q97" s="1">
        <v>44477</v>
      </c>
      <c r="R97" s="11" t="s">
        <v>31</v>
      </c>
      <c r="S97" s="12">
        <v>0</v>
      </c>
      <c r="T97" s="13">
        <v>45361</v>
      </c>
      <c r="U97" s="1">
        <f t="shared" si="26"/>
        <v>44936</v>
      </c>
      <c r="V97" s="4" t="s">
        <v>51</v>
      </c>
    </row>
    <row r="98" spans="1:22" x14ac:dyDescent="0.25">
      <c r="A98" s="42">
        <v>22030450</v>
      </c>
      <c r="B98" s="43" t="s">
        <v>71</v>
      </c>
      <c r="C98" s="4" t="s">
        <v>66</v>
      </c>
      <c r="D98" s="43" t="s">
        <v>10</v>
      </c>
      <c r="E98" s="1">
        <v>44967</v>
      </c>
      <c r="F98" s="48">
        <v>25000000</v>
      </c>
      <c r="G98" s="1">
        <v>44446</v>
      </c>
      <c r="H98" s="5">
        <v>750000000</v>
      </c>
      <c r="I98" s="2">
        <f t="shared" si="24"/>
        <v>25000000</v>
      </c>
      <c r="J98" s="6" t="s">
        <v>28</v>
      </c>
      <c r="K98" s="4" t="s">
        <v>29</v>
      </c>
      <c r="L98" s="7">
        <v>2.8</v>
      </c>
      <c r="M98" s="1">
        <v>45361</v>
      </c>
      <c r="N98" s="1">
        <v>44477</v>
      </c>
      <c r="O98" s="9" t="s">
        <v>31</v>
      </c>
      <c r="P98" s="10">
        <f t="shared" si="25"/>
        <v>25000000</v>
      </c>
      <c r="Q98" s="1">
        <v>44477</v>
      </c>
      <c r="R98" s="11" t="s">
        <v>31</v>
      </c>
      <c r="S98" s="12">
        <v>0</v>
      </c>
      <c r="T98" s="13">
        <v>45361</v>
      </c>
      <c r="U98" s="1">
        <f t="shared" si="26"/>
        <v>44967</v>
      </c>
      <c r="V98" s="4" t="s">
        <v>51</v>
      </c>
    </row>
    <row r="99" spans="1:22" x14ac:dyDescent="0.25">
      <c r="A99" s="42">
        <v>22030450</v>
      </c>
      <c r="B99" s="43" t="s">
        <v>71</v>
      </c>
      <c r="C99" s="4" t="s">
        <v>66</v>
      </c>
      <c r="D99" s="43" t="s">
        <v>10</v>
      </c>
      <c r="E99" s="1">
        <v>44996</v>
      </c>
      <c r="F99" s="48">
        <v>25000000</v>
      </c>
      <c r="G99" s="1">
        <v>44446</v>
      </c>
      <c r="H99" s="5">
        <v>750000000</v>
      </c>
      <c r="I99" s="2">
        <f t="shared" si="24"/>
        <v>25000000</v>
      </c>
      <c r="J99" s="6" t="s">
        <v>28</v>
      </c>
      <c r="K99" s="4" t="s">
        <v>29</v>
      </c>
      <c r="L99" s="7">
        <v>2.8</v>
      </c>
      <c r="M99" s="1">
        <v>45361</v>
      </c>
      <c r="N99" s="1">
        <v>44477</v>
      </c>
      <c r="O99" s="9" t="s">
        <v>31</v>
      </c>
      <c r="P99" s="10">
        <f t="shared" si="25"/>
        <v>25000000</v>
      </c>
      <c r="Q99" s="1">
        <v>44477</v>
      </c>
      <c r="R99" s="11" t="s">
        <v>31</v>
      </c>
      <c r="S99" s="12">
        <v>0</v>
      </c>
      <c r="T99" s="13">
        <v>45361</v>
      </c>
      <c r="U99" s="1">
        <f t="shared" si="26"/>
        <v>44996</v>
      </c>
      <c r="V99" s="4" t="s">
        <v>51</v>
      </c>
    </row>
    <row r="100" spans="1:22" x14ac:dyDescent="0.25">
      <c r="A100" s="42">
        <v>22030450</v>
      </c>
      <c r="B100" s="43" t="s">
        <v>71</v>
      </c>
      <c r="C100" s="4" t="s">
        <v>66</v>
      </c>
      <c r="D100" s="43" t="s">
        <v>10</v>
      </c>
      <c r="E100" s="1">
        <v>45026</v>
      </c>
      <c r="F100" s="48">
        <v>25000000</v>
      </c>
      <c r="G100" s="1">
        <v>44446</v>
      </c>
      <c r="H100" s="5">
        <v>750000000</v>
      </c>
      <c r="I100" s="2">
        <f t="shared" si="24"/>
        <v>25000000</v>
      </c>
      <c r="J100" s="6" t="s">
        <v>28</v>
      </c>
      <c r="K100" s="4" t="s">
        <v>29</v>
      </c>
      <c r="L100" s="7">
        <v>2.8</v>
      </c>
      <c r="M100" s="1">
        <v>45361</v>
      </c>
      <c r="N100" s="1">
        <v>44477</v>
      </c>
      <c r="O100" s="9" t="s">
        <v>31</v>
      </c>
      <c r="P100" s="10">
        <f t="shared" si="25"/>
        <v>25000000</v>
      </c>
      <c r="Q100" s="1">
        <v>44477</v>
      </c>
      <c r="R100" s="11" t="s">
        <v>31</v>
      </c>
      <c r="S100" s="12">
        <v>0</v>
      </c>
      <c r="T100" s="13">
        <v>45361</v>
      </c>
      <c r="U100" s="1">
        <f t="shared" si="26"/>
        <v>45026</v>
      </c>
      <c r="V100" s="4" t="s">
        <v>51</v>
      </c>
    </row>
    <row r="101" spans="1:22" x14ac:dyDescent="0.25">
      <c r="A101" s="42">
        <v>22030450</v>
      </c>
      <c r="B101" s="43" t="s">
        <v>71</v>
      </c>
      <c r="C101" s="4" t="s">
        <v>66</v>
      </c>
      <c r="D101" s="43" t="s">
        <v>10</v>
      </c>
      <c r="E101" s="1">
        <v>45056</v>
      </c>
      <c r="F101" s="48">
        <v>25000000</v>
      </c>
      <c r="G101" s="1">
        <v>44446</v>
      </c>
      <c r="H101" s="5">
        <v>750000000</v>
      </c>
      <c r="I101" s="2">
        <f t="shared" si="24"/>
        <v>25000000</v>
      </c>
      <c r="J101" s="6" t="s">
        <v>28</v>
      </c>
      <c r="K101" s="4" t="s">
        <v>29</v>
      </c>
      <c r="L101" s="7">
        <v>2.8</v>
      </c>
      <c r="M101" s="1">
        <v>45361</v>
      </c>
      <c r="N101" s="1">
        <v>44477</v>
      </c>
      <c r="O101" s="9" t="s">
        <v>31</v>
      </c>
      <c r="P101" s="10">
        <f t="shared" si="25"/>
        <v>25000000</v>
      </c>
      <c r="Q101" s="1">
        <v>44477</v>
      </c>
      <c r="R101" s="11" t="s">
        <v>31</v>
      </c>
      <c r="S101" s="12">
        <v>0</v>
      </c>
      <c r="T101" s="13">
        <v>45361</v>
      </c>
      <c r="U101" s="1">
        <f t="shared" si="26"/>
        <v>45056</v>
      </c>
      <c r="V101" s="4" t="s">
        <v>51</v>
      </c>
    </row>
    <row r="102" spans="1:22" x14ac:dyDescent="0.25">
      <c r="A102" s="42">
        <v>22030450</v>
      </c>
      <c r="B102" s="43" t="s">
        <v>71</v>
      </c>
      <c r="C102" s="4" t="s">
        <v>66</v>
      </c>
      <c r="D102" s="43" t="s">
        <v>10</v>
      </c>
      <c r="E102" s="1">
        <v>45087</v>
      </c>
      <c r="F102" s="48">
        <v>25000000</v>
      </c>
      <c r="G102" s="1">
        <v>44446</v>
      </c>
      <c r="H102" s="5">
        <v>750000000</v>
      </c>
      <c r="I102" s="2">
        <f t="shared" si="24"/>
        <v>25000000</v>
      </c>
      <c r="J102" s="6" t="s">
        <v>28</v>
      </c>
      <c r="K102" s="4" t="s">
        <v>29</v>
      </c>
      <c r="L102" s="7">
        <v>2.8</v>
      </c>
      <c r="M102" s="1">
        <v>45361</v>
      </c>
      <c r="N102" s="1">
        <v>44477</v>
      </c>
      <c r="O102" s="9" t="s">
        <v>31</v>
      </c>
      <c r="P102" s="10">
        <f t="shared" si="25"/>
        <v>25000000</v>
      </c>
      <c r="Q102" s="1">
        <v>44477</v>
      </c>
      <c r="R102" s="11" t="s">
        <v>31</v>
      </c>
      <c r="S102" s="12">
        <v>0</v>
      </c>
      <c r="T102" s="13">
        <v>45361</v>
      </c>
      <c r="U102" s="1">
        <f t="shared" si="26"/>
        <v>45087</v>
      </c>
      <c r="V102" s="4" t="s">
        <v>51</v>
      </c>
    </row>
    <row r="103" spans="1:22" x14ac:dyDescent="0.25">
      <c r="A103" s="42">
        <v>22030450</v>
      </c>
      <c r="B103" s="43" t="s">
        <v>71</v>
      </c>
      <c r="C103" s="4" t="s">
        <v>66</v>
      </c>
      <c r="D103" s="43" t="s">
        <v>10</v>
      </c>
      <c r="E103" s="1">
        <v>45117</v>
      </c>
      <c r="F103" s="48">
        <v>25000000</v>
      </c>
      <c r="G103" s="1">
        <v>44446</v>
      </c>
      <c r="H103" s="5">
        <v>750000000</v>
      </c>
      <c r="I103" s="2">
        <f t="shared" si="24"/>
        <v>25000000</v>
      </c>
      <c r="J103" s="6" t="s">
        <v>28</v>
      </c>
      <c r="K103" s="4" t="s">
        <v>29</v>
      </c>
      <c r="L103" s="7">
        <v>2.8</v>
      </c>
      <c r="M103" s="1">
        <v>45361</v>
      </c>
      <c r="N103" s="1">
        <v>44477</v>
      </c>
      <c r="O103" s="9" t="s">
        <v>31</v>
      </c>
      <c r="P103" s="10">
        <f t="shared" si="25"/>
        <v>25000000</v>
      </c>
      <c r="Q103" s="1">
        <v>44477</v>
      </c>
      <c r="R103" s="11" t="s">
        <v>31</v>
      </c>
      <c r="S103" s="12">
        <v>0</v>
      </c>
      <c r="T103" s="13">
        <v>45361</v>
      </c>
      <c r="U103" s="1">
        <f t="shared" si="26"/>
        <v>45117</v>
      </c>
      <c r="V103" s="4" t="s">
        <v>51</v>
      </c>
    </row>
    <row r="104" spans="1:22" x14ac:dyDescent="0.25">
      <c r="A104" s="42">
        <v>22030450</v>
      </c>
      <c r="B104" s="43" t="s">
        <v>71</v>
      </c>
      <c r="C104" s="4" t="s">
        <v>66</v>
      </c>
      <c r="D104" s="43" t="s">
        <v>10</v>
      </c>
      <c r="E104" s="1">
        <v>45148</v>
      </c>
      <c r="F104" s="48">
        <v>25000000</v>
      </c>
      <c r="G104" s="1">
        <v>44446</v>
      </c>
      <c r="H104" s="5">
        <v>750000000</v>
      </c>
      <c r="I104" s="2">
        <f t="shared" si="24"/>
        <v>25000000</v>
      </c>
      <c r="J104" s="6" t="s">
        <v>28</v>
      </c>
      <c r="K104" s="4" t="s">
        <v>29</v>
      </c>
      <c r="L104" s="7">
        <v>2.8</v>
      </c>
      <c r="M104" s="1">
        <v>45361</v>
      </c>
      <c r="N104" s="1">
        <v>44477</v>
      </c>
      <c r="O104" s="9" t="s">
        <v>31</v>
      </c>
      <c r="P104" s="10">
        <f t="shared" si="25"/>
        <v>25000000</v>
      </c>
      <c r="Q104" s="1">
        <v>44477</v>
      </c>
      <c r="R104" s="11" t="s">
        <v>31</v>
      </c>
      <c r="S104" s="12">
        <v>0</v>
      </c>
      <c r="T104" s="13">
        <v>45361</v>
      </c>
      <c r="U104" s="1">
        <f t="shared" si="26"/>
        <v>45148</v>
      </c>
      <c r="V104" s="4" t="s">
        <v>51</v>
      </c>
    </row>
    <row r="105" spans="1:22" x14ac:dyDescent="0.25">
      <c r="A105" s="42">
        <v>22030450</v>
      </c>
      <c r="B105" s="43" t="s">
        <v>71</v>
      </c>
      <c r="C105" s="4" t="s">
        <v>66</v>
      </c>
      <c r="D105" s="43" t="s">
        <v>10</v>
      </c>
      <c r="E105" s="1">
        <v>45179</v>
      </c>
      <c r="F105" s="48">
        <v>25000000</v>
      </c>
      <c r="G105" s="1">
        <v>44446</v>
      </c>
      <c r="H105" s="5">
        <v>750000000</v>
      </c>
      <c r="I105" s="2">
        <f t="shared" si="24"/>
        <v>25000000</v>
      </c>
      <c r="J105" s="6" t="s">
        <v>28</v>
      </c>
      <c r="K105" s="4" t="s">
        <v>29</v>
      </c>
      <c r="L105" s="7">
        <v>2.8</v>
      </c>
      <c r="M105" s="1">
        <v>45361</v>
      </c>
      <c r="N105" s="1">
        <v>44477</v>
      </c>
      <c r="O105" s="9" t="s">
        <v>31</v>
      </c>
      <c r="P105" s="10">
        <f t="shared" si="25"/>
        <v>25000000</v>
      </c>
      <c r="Q105" s="1">
        <v>44477</v>
      </c>
      <c r="R105" s="11" t="s">
        <v>31</v>
      </c>
      <c r="S105" s="12">
        <v>0</v>
      </c>
      <c r="T105" s="13">
        <v>45361</v>
      </c>
      <c r="U105" s="1">
        <f t="shared" si="26"/>
        <v>45179</v>
      </c>
      <c r="V105" s="4" t="s">
        <v>51</v>
      </c>
    </row>
    <row r="106" spans="1:22" x14ac:dyDescent="0.25">
      <c r="A106" s="42">
        <v>22030450</v>
      </c>
      <c r="B106" s="43" t="s">
        <v>71</v>
      </c>
      <c r="C106" s="4" t="s">
        <v>66</v>
      </c>
      <c r="D106" s="43" t="s">
        <v>10</v>
      </c>
      <c r="E106" s="1">
        <v>45209</v>
      </c>
      <c r="F106" s="48">
        <v>25000000</v>
      </c>
      <c r="G106" s="1">
        <v>44446</v>
      </c>
      <c r="H106" s="5">
        <v>750000000</v>
      </c>
      <c r="I106" s="2">
        <f t="shared" si="24"/>
        <v>25000000</v>
      </c>
      <c r="J106" s="6" t="s">
        <v>28</v>
      </c>
      <c r="K106" s="4" t="s">
        <v>29</v>
      </c>
      <c r="L106" s="7">
        <v>2.8</v>
      </c>
      <c r="M106" s="1">
        <v>45361</v>
      </c>
      <c r="N106" s="1">
        <v>44477</v>
      </c>
      <c r="O106" s="9" t="s">
        <v>31</v>
      </c>
      <c r="P106" s="10">
        <f t="shared" si="25"/>
        <v>25000000</v>
      </c>
      <c r="Q106" s="1">
        <v>44477</v>
      </c>
      <c r="R106" s="11" t="s">
        <v>31</v>
      </c>
      <c r="S106" s="12">
        <v>0</v>
      </c>
      <c r="T106" s="13">
        <v>45361</v>
      </c>
      <c r="U106" s="1">
        <f t="shared" si="26"/>
        <v>45209</v>
      </c>
      <c r="V106" s="4" t="s">
        <v>51</v>
      </c>
    </row>
    <row r="107" spans="1:22" x14ac:dyDescent="0.25">
      <c r="A107" s="42">
        <v>22030450</v>
      </c>
      <c r="B107" s="43" t="s">
        <v>71</v>
      </c>
      <c r="C107" s="4" t="s">
        <v>66</v>
      </c>
      <c r="D107" s="43" t="s">
        <v>10</v>
      </c>
      <c r="E107" s="1">
        <v>45240</v>
      </c>
      <c r="F107" s="48">
        <v>25000000</v>
      </c>
      <c r="G107" s="1">
        <v>44446</v>
      </c>
      <c r="H107" s="5">
        <v>750000000</v>
      </c>
      <c r="I107" s="2">
        <f t="shared" si="24"/>
        <v>25000000</v>
      </c>
      <c r="J107" s="6" t="s">
        <v>28</v>
      </c>
      <c r="K107" s="4" t="s">
        <v>29</v>
      </c>
      <c r="L107" s="7">
        <v>2.8</v>
      </c>
      <c r="M107" s="1">
        <v>45361</v>
      </c>
      <c r="N107" s="1">
        <v>44477</v>
      </c>
      <c r="O107" s="9" t="s">
        <v>31</v>
      </c>
      <c r="P107" s="10">
        <f t="shared" si="25"/>
        <v>25000000</v>
      </c>
      <c r="Q107" s="1">
        <v>44477</v>
      </c>
      <c r="R107" s="11" t="s">
        <v>31</v>
      </c>
      <c r="S107" s="12">
        <v>0</v>
      </c>
      <c r="T107" s="13">
        <v>45361</v>
      </c>
      <c r="U107" s="1">
        <f t="shared" si="26"/>
        <v>45240</v>
      </c>
      <c r="V107" s="4" t="s">
        <v>51</v>
      </c>
    </row>
    <row r="108" spans="1:22" x14ac:dyDescent="0.25">
      <c r="A108" s="42">
        <v>22030450</v>
      </c>
      <c r="B108" s="43" t="s">
        <v>71</v>
      </c>
      <c r="C108" s="4" t="s">
        <v>66</v>
      </c>
      <c r="D108" s="43" t="s">
        <v>10</v>
      </c>
      <c r="E108" s="1">
        <v>45270</v>
      </c>
      <c r="F108" s="48">
        <v>25000000</v>
      </c>
      <c r="G108" s="1">
        <v>44446</v>
      </c>
      <c r="H108" s="5">
        <v>750000000</v>
      </c>
      <c r="I108" s="2">
        <f t="shared" si="24"/>
        <v>25000000</v>
      </c>
      <c r="J108" s="6" t="s">
        <v>28</v>
      </c>
      <c r="K108" s="4" t="s">
        <v>29</v>
      </c>
      <c r="L108" s="7">
        <v>2.8</v>
      </c>
      <c r="M108" s="1">
        <v>45361</v>
      </c>
      <c r="N108" s="1">
        <v>44477</v>
      </c>
      <c r="O108" s="9" t="s">
        <v>31</v>
      </c>
      <c r="P108" s="10">
        <f t="shared" si="25"/>
        <v>25000000</v>
      </c>
      <c r="Q108" s="1">
        <v>44477</v>
      </c>
      <c r="R108" s="11" t="s">
        <v>31</v>
      </c>
      <c r="S108" s="12">
        <v>0</v>
      </c>
      <c r="T108" s="13">
        <v>45361</v>
      </c>
      <c r="U108" s="1">
        <f t="shared" si="26"/>
        <v>45270</v>
      </c>
      <c r="V108" s="4" t="s">
        <v>51</v>
      </c>
    </row>
    <row r="109" spans="1:22" x14ac:dyDescent="0.25">
      <c r="A109" s="42">
        <v>22030450</v>
      </c>
      <c r="B109" s="43" t="s">
        <v>71</v>
      </c>
      <c r="C109" s="4" t="s">
        <v>66</v>
      </c>
      <c r="D109" s="43" t="s">
        <v>10</v>
      </c>
      <c r="E109" s="1">
        <v>45301</v>
      </c>
      <c r="F109" s="48">
        <v>25000000</v>
      </c>
      <c r="G109" s="1">
        <v>44446</v>
      </c>
      <c r="H109" s="5">
        <v>750000000</v>
      </c>
      <c r="I109" s="2">
        <f t="shared" si="24"/>
        <v>25000000</v>
      </c>
      <c r="J109" s="6" t="s">
        <v>28</v>
      </c>
      <c r="K109" s="4" t="s">
        <v>29</v>
      </c>
      <c r="L109" s="7">
        <v>2.8</v>
      </c>
      <c r="M109" s="1">
        <v>45361</v>
      </c>
      <c r="N109" s="1">
        <v>44477</v>
      </c>
      <c r="O109" s="9" t="s">
        <v>31</v>
      </c>
      <c r="P109" s="10">
        <f t="shared" si="25"/>
        <v>25000000</v>
      </c>
      <c r="Q109" s="1">
        <v>44477</v>
      </c>
      <c r="R109" s="11" t="s">
        <v>31</v>
      </c>
      <c r="S109" s="12">
        <v>0</v>
      </c>
      <c r="T109" s="13">
        <v>45361</v>
      </c>
      <c r="U109" s="1">
        <f t="shared" si="26"/>
        <v>45301</v>
      </c>
      <c r="V109" s="4" t="s">
        <v>51</v>
      </c>
    </row>
    <row r="110" spans="1:22" x14ac:dyDescent="0.25">
      <c r="A110" s="42">
        <v>22030450</v>
      </c>
      <c r="B110" s="43" t="s">
        <v>71</v>
      </c>
      <c r="C110" s="4" t="s">
        <v>66</v>
      </c>
      <c r="D110" s="43" t="s">
        <v>10</v>
      </c>
      <c r="E110" s="1">
        <v>45332</v>
      </c>
      <c r="F110" s="48">
        <v>25000000</v>
      </c>
      <c r="G110" s="1">
        <v>44446</v>
      </c>
      <c r="H110" s="5">
        <v>750000000</v>
      </c>
      <c r="I110" s="2">
        <f t="shared" si="24"/>
        <v>25000000</v>
      </c>
      <c r="J110" s="6" t="s">
        <v>28</v>
      </c>
      <c r="K110" s="4" t="s">
        <v>29</v>
      </c>
      <c r="L110" s="7">
        <v>2.8</v>
      </c>
      <c r="M110" s="1">
        <v>45361</v>
      </c>
      <c r="N110" s="1">
        <v>44477</v>
      </c>
      <c r="O110" s="9" t="s">
        <v>31</v>
      </c>
      <c r="P110" s="10">
        <f t="shared" si="25"/>
        <v>25000000</v>
      </c>
      <c r="Q110" s="1">
        <v>44477</v>
      </c>
      <c r="R110" s="11" t="s">
        <v>31</v>
      </c>
      <c r="S110" s="12">
        <v>0</v>
      </c>
      <c r="T110" s="13">
        <v>45361</v>
      </c>
      <c r="U110" s="1">
        <f t="shared" si="26"/>
        <v>45332</v>
      </c>
      <c r="V110" s="4" t="s">
        <v>51</v>
      </c>
    </row>
    <row r="111" spans="1:22" x14ac:dyDescent="0.25">
      <c r="A111" s="42">
        <v>22030450</v>
      </c>
      <c r="B111" s="43" t="s">
        <v>71</v>
      </c>
      <c r="C111" s="4" t="s">
        <v>66</v>
      </c>
      <c r="D111" s="43" t="s">
        <v>10</v>
      </c>
      <c r="E111" s="1">
        <v>45361</v>
      </c>
      <c r="F111" s="48">
        <v>25000000</v>
      </c>
      <c r="G111" s="1">
        <v>44446</v>
      </c>
      <c r="H111" s="5">
        <v>750000000</v>
      </c>
      <c r="I111" s="2">
        <f t="shared" si="24"/>
        <v>25000000</v>
      </c>
      <c r="J111" s="6" t="s">
        <v>28</v>
      </c>
      <c r="K111" s="4" t="s">
        <v>29</v>
      </c>
      <c r="L111" s="7">
        <v>2.8</v>
      </c>
      <c r="M111" s="1">
        <v>45361</v>
      </c>
      <c r="N111" s="1">
        <v>44477</v>
      </c>
      <c r="O111" s="9" t="s">
        <v>31</v>
      </c>
      <c r="P111" s="10">
        <f t="shared" si="25"/>
        <v>25000000</v>
      </c>
      <c r="Q111" s="1">
        <v>44477</v>
      </c>
      <c r="R111" s="11" t="s">
        <v>31</v>
      </c>
      <c r="S111" s="12">
        <v>0</v>
      </c>
      <c r="T111" s="13">
        <v>45361</v>
      </c>
      <c r="U111" s="1">
        <f t="shared" si="26"/>
        <v>45361</v>
      </c>
      <c r="V111" s="4" t="s">
        <v>51</v>
      </c>
    </row>
    <row r="112" spans="1:22" x14ac:dyDescent="0.25">
      <c r="A112" s="4">
        <v>22030451</v>
      </c>
      <c r="B112" s="4" t="s">
        <v>76</v>
      </c>
      <c r="C112" s="4" t="s">
        <v>66</v>
      </c>
      <c r="D112" s="4" t="s">
        <v>10</v>
      </c>
      <c r="E112" s="1">
        <v>44875</v>
      </c>
      <c r="F112" s="48">
        <v>633300000</v>
      </c>
      <c r="G112" s="1">
        <v>44523</v>
      </c>
      <c r="H112" s="5">
        <v>3800000000</v>
      </c>
      <c r="I112" s="2">
        <f t="shared" ref="I112:I116" si="27">F112</f>
        <v>633300000</v>
      </c>
      <c r="J112" s="6" t="s">
        <v>28</v>
      </c>
      <c r="K112" s="4" t="s">
        <v>29</v>
      </c>
      <c r="L112" s="7">
        <v>6.35</v>
      </c>
      <c r="M112" s="1">
        <v>45606</v>
      </c>
      <c r="N112" s="1">
        <v>44540</v>
      </c>
      <c r="O112" s="9" t="s">
        <v>33</v>
      </c>
      <c r="P112" s="10">
        <f t="shared" si="25"/>
        <v>633300000</v>
      </c>
      <c r="Q112" s="1">
        <v>44540</v>
      </c>
      <c r="R112" s="11" t="s">
        <v>31</v>
      </c>
      <c r="S112" s="12">
        <v>0</v>
      </c>
      <c r="T112" s="1">
        <v>45606</v>
      </c>
      <c r="U112" s="1">
        <f t="shared" ref="U112:U116" si="28">E112</f>
        <v>44875</v>
      </c>
      <c r="V112" s="4" t="s">
        <v>51</v>
      </c>
    </row>
    <row r="113" spans="1:22" x14ac:dyDescent="0.25">
      <c r="A113" s="4">
        <v>22030451</v>
      </c>
      <c r="B113" s="4" t="s">
        <v>76</v>
      </c>
      <c r="C113" s="4" t="s">
        <v>66</v>
      </c>
      <c r="D113" s="4" t="s">
        <v>10</v>
      </c>
      <c r="E113" s="1">
        <v>45056</v>
      </c>
      <c r="F113" s="48">
        <v>633300000</v>
      </c>
      <c r="G113" s="1">
        <v>44523</v>
      </c>
      <c r="H113" s="5">
        <v>3800000000</v>
      </c>
      <c r="I113" s="2">
        <f t="shared" si="27"/>
        <v>633300000</v>
      </c>
      <c r="J113" s="6" t="s">
        <v>28</v>
      </c>
      <c r="K113" s="4" t="s">
        <v>29</v>
      </c>
      <c r="L113" s="7">
        <v>6.35</v>
      </c>
      <c r="M113" s="1">
        <v>45606</v>
      </c>
      <c r="N113" s="1">
        <v>44540</v>
      </c>
      <c r="O113" s="9" t="s">
        <v>33</v>
      </c>
      <c r="P113" s="10">
        <f t="shared" si="25"/>
        <v>633300000</v>
      </c>
      <c r="Q113" s="1">
        <v>44540</v>
      </c>
      <c r="R113" s="11" t="s">
        <v>31</v>
      </c>
      <c r="S113" s="12">
        <v>0</v>
      </c>
      <c r="T113" s="1">
        <v>45606</v>
      </c>
      <c r="U113" s="1">
        <f t="shared" si="28"/>
        <v>45056</v>
      </c>
      <c r="V113" s="4" t="s">
        <v>51</v>
      </c>
    </row>
    <row r="114" spans="1:22" x14ac:dyDescent="0.25">
      <c r="A114" s="4">
        <v>22030451</v>
      </c>
      <c r="B114" s="4" t="s">
        <v>76</v>
      </c>
      <c r="C114" s="4" t="s">
        <v>66</v>
      </c>
      <c r="D114" s="4" t="s">
        <v>10</v>
      </c>
      <c r="E114" s="1">
        <v>45240</v>
      </c>
      <c r="F114" s="48">
        <v>633300000</v>
      </c>
      <c r="G114" s="1">
        <v>44523</v>
      </c>
      <c r="H114" s="5">
        <v>3800000000</v>
      </c>
      <c r="I114" s="2">
        <f t="shared" si="27"/>
        <v>633300000</v>
      </c>
      <c r="J114" s="6" t="s">
        <v>28</v>
      </c>
      <c r="K114" s="4" t="s">
        <v>29</v>
      </c>
      <c r="L114" s="7">
        <v>6.35</v>
      </c>
      <c r="M114" s="1">
        <v>45606</v>
      </c>
      <c r="N114" s="1">
        <v>44540</v>
      </c>
      <c r="O114" s="9" t="s">
        <v>33</v>
      </c>
      <c r="P114" s="10">
        <f t="shared" si="25"/>
        <v>633300000</v>
      </c>
      <c r="Q114" s="1">
        <v>44540</v>
      </c>
      <c r="R114" s="11" t="s">
        <v>31</v>
      </c>
      <c r="S114" s="12">
        <v>0</v>
      </c>
      <c r="T114" s="1">
        <v>45606</v>
      </c>
      <c r="U114" s="1">
        <f t="shared" si="28"/>
        <v>45240</v>
      </c>
      <c r="V114" s="4" t="s">
        <v>51</v>
      </c>
    </row>
    <row r="115" spans="1:22" x14ac:dyDescent="0.25">
      <c r="A115" s="4">
        <v>22030451</v>
      </c>
      <c r="B115" s="4" t="s">
        <v>76</v>
      </c>
      <c r="C115" s="4" t="s">
        <v>66</v>
      </c>
      <c r="D115" s="4" t="s">
        <v>10</v>
      </c>
      <c r="E115" s="1">
        <v>45422</v>
      </c>
      <c r="F115" s="48">
        <v>633300000</v>
      </c>
      <c r="G115" s="1">
        <v>44523</v>
      </c>
      <c r="H115" s="5">
        <v>3800000000</v>
      </c>
      <c r="I115" s="2">
        <f t="shared" si="27"/>
        <v>633300000</v>
      </c>
      <c r="J115" s="6" t="s">
        <v>28</v>
      </c>
      <c r="K115" s="4" t="s">
        <v>29</v>
      </c>
      <c r="L115" s="7">
        <v>6.35</v>
      </c>
      <c r="M115" s="1">
        <v>45606</v>
      </c>
      <c r="N115" s="1">
        <v>44540</v>
      </c>
      <c r="O115" s="9" t="s">
        <v>33</v>
      </c>
      <c r="P115" s="10">
        <f t="shared" si="25"/>
        <v>633300000</v>
      </c>
      <c r="Q115" s="1">
        <v>44540</v>
      </c>
      <c r="R115" s="11" t="s">
        <v>31</v>
      </c>
      <c r="S115" s="12">
        <v>0</v>
      </c>
      <c r="T115" s="1">
        <v>45606</v>
      </c>
      <c r="U115" s="1">
        <f t="shared" si="28"/>
        <v>45422</v>
      </c>
      <c r="V115" s="4" t="s">
        <v>51</v>
      </c>
    </row>
    <row r="116" spans="1:22" x14ac:dyDescent="0.25">
      <c r="A116" s="4">
        <v>22030451</v>
      </c>
      <c r="B116" s="4" t="s">
        <v>76</v>
      </c>
      <c r="C116" s="4" t="s">
        <v>66</v>
      </c>
      <c r="D116" s="4" t="s">
        <v>10</v>
      </c>
      <c r="E116" s="1">
        <v>45606</v>
      </c>
      <c r="F116" s="48">
        <v>633500000</v>
      </c>
      <c r="G116" s="1">
        <v>44523</v>
      </c>
      <c r="H116" s="5">
        <v>3800000000</v>
      </c>
      <c r="I116" s="2">
        <f t="shared" si="27"/>
        <v>633500000</v>
      </c>
      <c r="J116" s="6" t="s">
        <v>28</v>
      </c>
      <c r="K116" s="4" t="s">
        <v>29</v>
      </c>
      <c r="L116" s="7">
        <v>6.35</v>
      </c>
      <c r="M116" s="1">
        <v>45606</v>
      </c>
      <c r="N116" s="1">
        <v>44540</v>
      </c>
      <c r="O116" s="9" t="s">
        <v>33</v>
      </c>
      <c r="P116" s="10">
        <f t="shared" si="25"/>
        <v>633500000</v>
      </c>
      <c r="Q116" s="1">
        <v>44540</v>
      </c>
      <c r="R116" s="11" t="s">
        <v>31</v>
      </c>
      <c r="S116" s="12">
        <v>0</v>
      </c>
      <c r="T116" s="1">
        <v>45606</v>
      </c>
      <c r="U116" s="1">
        <f t="shared" si="28"/>
        <v>45606</v>
      </c>
      <c r="V116" s="4" t="s">
        <v>51</v>
      </c>
    </row>
    <row r="117" spans="1:22" x14ac:dyDescent="0.25">
      <c r="A117" s="4">
        <v>22030452</v>
      </c>
      <c r="B117" s="4" t="s">
        <v>95</v>
      </c>
      <c r="C117" s="4" t="s">
        <v>66</v>
      </c>
      <c r="D117" s="4" t="s">
        <v>10</v>
      </c>
      <c r="E117" s="1">
        <v>44783</v>
      </c>
      <c r="F117" s="48">
        <v>60600000</v>
      </c>
      <c r="G117" s="1">
        <v>44694</v>
      </c>
      <c r="H117" s="5">
        <v>2000000000</v>
      </c>
      <c r="I117" s="2">
        <f t="shared" ref="I117:I159" si="29">F117</f>
        <v>60600000</v>
      </c>
      <c r="J117" s="6" t="s">
        <v>28</v>
      </c>
      <c r="K117" s="4" t="s">
        <v>29</v>
      </c>
      <c r="L117" s="7">
        <v>3</v>
      </c>
      <c r="M117" s="1">
        <v>45698</v>
      </c>
      <c r="N117" s="1">
        <v>44722</v>
      </c>
      <c r="O117" s="9" t="s">
        <v>31</v>
      </c>
      <c r="P117" s="10">
        <f t="shared" ref="P117:P165" si="30">I117</f>
        <v>60600000</v>
      </c>
      <c r="Q117" s="1">
        <v>44722</v>
      </c>
      <c r="R117" s="11" t="s">
        <v>31</v>
      </c>
      <c r="S117" s="12">
        <v>0</v>
      </c>
      <c r="T117" s="1">
        <v>45698</v>
      </c>
      <c r="U117" s="1">
        <f t="shared" ref="U117:U165" si="31">E117</f>
        <v>44783</v>
      </c>
      <c r="V117" s="4" t="s">
        <v>51</v>
      </c>
    </row>
    <row r="118" spans="1:22" x14ac:dyDescent="0.25">
      <c r="A118" s="4">
        <v>22030452</v>
      </c>
      <c r="B118" s="4" t="s">
        <v>95</v>
      </c>
      <c r="C118" s="4" t="s">
        <v>66</v>
      </c>
      <c r="D118" s="4" t="s">
        <v>10</v>
      </c>
      <c r="E118" s="1">
        <v>44814</v>
      </c>
      <c r="F118" s="48">
        <v>60600000</v>
      </c>
      <c r="G118" s="1">
        <v>44694</v>
      </c>
      <c r="H118" s="5">
        <v>2000000000</v>
      </c>
      <c r="I118" s="2">
        <f t="shared" si="29"/>
        <v>60600000</v>
      </c>
      <c r="J118" s="6" t="s">
        <v>28</v>
      </c>
      <c r="K118" s="4" t="s">
        <v>29</v>
      </c>
      <c r="L118" s="7">
        <v>3</v>
      </c>
      <c r="M118" s="1">
        <v>45698</v>
      </c>
      <c r="N118" s="1">
        <v>44722</v>
      </c>
      <c r="O118" s="9" t="s">
        <v>31</v>
      </c>
      <c r="P118" s="10">
        <f t="shared" si="30"/>
        <v>60600000</v>
      </c>
      <c r="Q118" s="1">
        <v>44722</v>
      </c>
      <c r="R118" s="11" t="s">
        <v>31</v>
      </c>
      <c r="S118" s="12">
        <v>0</v>
      </c>
      <c r="T118" s="1">
        <v>45698</v>
      </c>
      <c r="U118" s="1">
        <f t="shared" si="31"/>
        <v>44814</v>
      </c>
      <c r="V118" s="4" t="s">
        <v>51</v>
      </c>
    </row>
    <row r="119" spans="1:22" x14ac:dyDescent="0.25">
      <c r="A119" s="4">
        <v>22030452</v>
      </c>
      <c r="B119" s="4" t="s">
        <v>95</v>
      </c>
      <c r="C119" s="4" t="s">
        <v>66</v>
      </c>
      <c r="D119" s="4" t="s">
        <v>10</v>
      </c>
      <c r="E119" s="1">
        <v>44844</v>
      </c>
      <c r="F119" s="48">
        <v>60600000</v>
      </c>
      <c r="G119" s="1">
        <v>44694</v>
      </c>
      <c r="H119" s="5">
        <v>2000000000</v>
      </c>
      <c r="I119" s="2">
        <f t="shared" si="29"/>
        <v>60600000</v>
      </c>
      <c r="J119" s="6" t="s">
        <v>28</v>
      </c>
      <c r="K119" s="4" t="s">
        <v>29</v>
      </c>
      <c r="L119" s="7">
        <v>3</v>
      </c>
      <c r="M119" s="1">
        <v>45698</v>
      </c>
      <c r="N119" s="1">
        <v>44722</v>
      </c>
      <c r="O119" s="9" t="s">
        <v>31</v>
      </c>
      <c r="P119" s="10">
        <f t="shared" si="30"/>
        <v>60600000</v>
      </c>
      <c r="Q119" s="1">
        <v>44722</v>
      </c>
      <c r="R119" s="11" t="s">
        <v>31</v>
      </c>
      <c r="S119" s="12">
        <v>0</v>
      </c>
      <c r="T119" s="1">
        <v>45698</v>
      </c>
      <c r="U119" s="1">
        <f t="shared" si="31"/>
        <v>44844</v>
      </c>
      <c r="V119" s="4" t="s">
        <v>51</v>
      </c>
    </row>
    <row r="120" spans="1:22" x14ac:dyDescent="0.25">
      <c r="A120" s="4">
        <v>22030452</v>
      </c>
      <c r="B120" s="4" t="s">
        <v>95</v>
      </c>
      <c r="C120" s="4" t="s">
        <v>66</v>
      </c>
      <c r="D120" s="4" t="s">
        <v>10</v>
      </c>
      <c r="E120" s="1">
        <v>44875</v>
      </c>
      <c r="F120" s="48">
        <v>60600000</v>
      </c>
      <c r="G120" s="1">
        <v>44694</v>
      </c>
      <c r="H120" s="5">
        <v>2000000000</v>
      </c>
      <c r="I120" s="2">
        <f t="shared" si="29"/>
        <v>60600000</v>
      </c>
      <c r="J120" s="6" t="s">
        <v>28</v>
      </c>
      <c r="K120" s="4" t="s">
        <v>29</v>
      </c>
      <c r="L120" s="7">
        <v>3</v>
      </c>
      <c r="M120" s="1">
        <v>45698</v>
      </c>
      <c r="N120" s="1">
        <v>44722</v>
      </c>
      <c r="O120" s="9" t="s">
        <v>31</v>
      </c>
      <c r="P120" s="10">
        <f t="shared" si="30"/>
        <v>60600000</v>
      </c>
      <c r="Q120" s="1">
        <v>44722</v>
      </c>
      <c r="R120" s="11" t="s">
        <v>31</v>
      </c>
      <c r="S120" s="12">
        <v>0</v>
      </c>
      <c r="T120" s="1">
        <v>45698</v>
      </c>
      <c r="U120" s="1">
        <f t="shared" si="31"/>
        <v>44875</v>
      </c>
      <c r="V120" s="4" t="s">
        <v>51</v>
      </c>
    </row>
    <row r="121" spans="1:22" x14ac:dyDescent="0.25">
      <c r="A121" s="4">
        <v>22030452</v>
      </c>
      <c r="B121" s="4" t="s">
        <v>95</v>
      </c>
      <c r="C121" s="4" t="s">
        <v>66</v>
      </c>
      <c r="D121" s="4" t="s">
        <v>10</v>
      </c>
      <c r="E121" s="1">
        <v>44905</v>
      </c>
      <c r="F121" s="48">
        <v>60600000</v>
      </c>
      <c r="G121" s="1">
        <v>44694</v>
      </c>
      <c r="H121" s="5">
        <v>2000000000</v>
      </c>
      <c r="I121" s="2">
        <f t="shared" si="29"/>
        <v>60600000</v>
      </c>
      <c r="J121" s="6" t="s">
        <v>28</v>
      </c>
      <c r="K121" s="4" t="s">
        <v>29</v>
      </c>
      <c r="L121" s="7">
        <v>3</v>
      </c>
      <c r="M121" s="1">
        <v>45698</v>
      </c>
      <c r="N121" s="1">
        <v>44722</v>
      </c>
      <c r="O121" s="9" t="s">
        <v>31</v>
      </c>
      <c r="P121" s="10">
        <f t="shared" si="30"/>
        <v>60600000</v>
      </c>
      <c r="Q121" s="1">
        <v>44722</v>
      </c>
      <c r="R121" s="11" t="s">
        <v>31</v>
      </c>
      <c r="S121" s="12">
        <v>0</v>
      </c>
      <c r="T121" s="1">
        <v>45698</v>
      </c>
      <c r="U121" s="1">
        <f t="shared" si="31"/>
        <v>44905</v>
      </c>
      <c r="V121" s="4" t="s">
        <v>51</v>
      </c>
    </row>
    <row r="122" spans="1:22" x14ac:dyDescent="0.25">
      <c r="A122" s="4">
        <v>22030452</v>
      </c>
      <c r="B122" s="4" t="s">
        <v>95</v>
      </c>
      <c r="C122" s="4" t="s">
        <v>66</v>
      </c>
      <c r="D122" s="4" t="s">
        <v>10</v>
      </c>
      <c r="E122" s="1">
        <v>44936</v>
      </c>
      <c r="F122" s="48">
        <v>60600000</v>
      </c>
      <c r="G122" s="1">
        <v>44694</v>
      </c>
      <c r="H122" s="5">
        <v>2000000000</v>
      </c>
      <c r="I122" s="2">
        <f t="shared" si="29"/>
        <v>60600000</v>
      </c>
      <c r="J122" s="6" t="s">
        <v>28</v>
      </c>
      <c r="K122" s="4" t="s">
        <v>29</v>
      </c>
      <c r="L122" s="7">
        <v>3</v>
      </c>
      <c r="M122" s="1">
        <v>45698</v>
      </c>
      <c r="N122" s="1">
        <v>44722</v>
      </c>
      <c r="O122" s="9" t="s">
        <v>31</v>
      </c>
      <c r="P122" s="10">
        <f t="shared" si="30"/>
        <v>60600000</v>
      </c>
      <c r="Q122" s="1">
        <v>44722</v>
      </c>
      <c r="R122" s="11" t="s">
        <v>31</v>
      </c>
      <c r="S122" s="12">
        <v>0</v>
      </c>
      <c r="T122" s="1">
        <v>45698</v>
      </c>
      <c r="U122" s="1">
        <f t="shared" si="31"/>
        <v>44936</v>
      </c>
      <c r="V122" s="4" t="s">
        <v>51</v>
      </c>
    </row>
    <row r="123" spans="1:22" x14ac:dyDescent="0.25">
      <c r="A123" s="4">
        <v>22030452</v>
      </c>
      <c r="B123" s="4" t="s">
        <v>95</v>
      </c>
      <c r="C123" s="4" t="s">
        <v>66</v>
      </c>
      <c r="D123" s="4" t="s">
        <v>10</v>
      </c>
      <c r="E123" s="1">
        <v>44967</v>
      </c>
      <c r="F123" s="48">
        <v>60600000</v>
      </c>
      <c r="G123" s="1">
        <v>44694</v>
      </c>
      <c r="H123" s="5">
        <v>2000000000</v>
      </c>
      <c r="I123" s="2">
        <f t="shared" si="29"/>
        <v>60600000</v>
      </c>
      <c r="J123" s="6" t="s">
        <v>28</v>
      </c>
      <c r="K123" s="4" t="s">
        <v>29</v>
      </c>
      <c r="L123" s="7">
        <v>3</v>
      </c>
      <c r="M123" s="1">
        <v>45698</v>
      </c>
      <c r="N123" s="1">
        <v>44722</v>
      </c>
      <c r="O123" s="9" t="s">
        <v>31</v>
      </c>
      <c r="P123" s="10">
        <f t="shared" si="30"/>
        <v>60600000</v>
      </c>
      <c r="Q123" s="1">
        <v>44722</v>
      </c>
      <c r="R123" s="11" t="s">
        <v>31</v>
      </c>
      <c r="S123" s="12">
        <v>0</v>
      </c>
      <c r="T123" s="1">
        <v>45698</v>
      </c>
      <c r="U123" s="1">
        <f t="shared" si="31"/>
        <v>44967</v>
      </c>
      <c r="V123" s="4" t="s">
        <v>51</v>
      </c>
    </row>
    <row r="124" spans="1:22" x14ac:dyDescent="0.25">
      <c r="A124" s="4">
        <v>22030452</v>
      </c>
      <c r="B124" s="4" t="s">
        <v>95</v>
      </c>
      <c r="C124" s="4" t="s">
        <v>66</v>
      </c>
      <c r="D124" s="4" t="s">
        <v>10</v>
      </c>
      <c r="E124" s="1">
        <v>44995</v>
      </c>
      <c r="F124" s="48">
        <v>60600000</v>
      </c>
      <c r="G124" s="1">
        <v>44694</v>
      </c>
      <c r="H124" s="5">
        <v>2000000000</v>
      </c>
      <c r="I124" s="2">
        <f t="shared" si="29"/>
        <v>60600000</v>
      </c>
      <c r="J124" s="6" t="s">
        <v>28</v>
      </c>
      <c r="K124" s="4" t="s">
        <v>29</v>
      </c>
      <c r="L124" s="7">
        <v>3</v>
      </c>
      <c r="M124" s="1">
        <v>45698</v>
      </c>
      <c r="N124" s="1">
        <v>44722</v>
      </c>
      <c r="O124" s="9" t="s">
        <v>31</v>
      </c>
      <c r="P124" s="10">
        <f t="shared" si="30"/>
        <v>60600000</v>
      </c>
      <c r="Q124" s="1">
        <v>44722</v>
      </c>
      <c r="R124" s="11" t="s">
        <v>31</v>
      </c>
      <c r="S124" s="12">
        <v>0</v>
      </c>
      <c r="T124" s="1">
        <v>45698</v>
      </c>
      <c r="U124" s="1">
        <f t="shared" si="31"/>
        <v>44995</v>
      </c>
      <c r="V124" s="4" t="s">
        <v>51</v>
      </c>
    </row>
    <row r="125" spans="1:22" x14ac:dyDescent="0.25">
      <c r="A125" s="4">
        <v>22030452</v>
      </c>
      <c r="B125" s="4" t="s">
        <v>95</v>
      </c>
      <c r="C125" s="4" t="s">
        <v>66</v>
      </c>
      <c r="D125" s="4" t="s">
        <v>10</v>
      </c>
      <c r="E125" s="1">
        <v>45026</v>
      </c>
      <c r="F125" s="48">
        <v>60600000</v>
      </c>
      <c r="G125" s="1">
        <v>44694</v>
      </c>
      <c r="H125" s="5">
        <v>2000000000</v>
      </c>
      <c r="I125" s="2">
        <f t="shared" si="29"/>
        <v>60600000</v>
      </c>
      <c r="J125" s="6" t="s">
        <v>28</v>
      </c>
      <c r="K125" s="4" t="s">
        <v>29</v>
      </c>
      <c r="L125" s="7">
        <v>3</v>
      </c>
      <c r="M125" s="1">
        <v>45698</v>
      </c>
      <c r="N125" s="1">
        <v>44722</v>
      </c>
      <c r="O125" s="9" t="s">
        <v>31</v>
      </c>
      <c r="P125" s="10">
        <f t="shared" si="30"/>
        <v>60600000</v>
      </c>
      <c r="Q125" s="1">
        <v>44722</v>
      </c>
      <c r="R125" s="11" t="s">
        <v>31</v>
      </c>
      <c r="S125" s="12">
        <v>0</v>
      </c>
      <c r="T125" s="1">
        <v>45698</v>
      </c>
      <c r="U125" s="1">
        <f t="shared" si="31"/>
        <v>45026</v>
      </c>
      <c r="V125" s="4" t="s">
        <v>51</v>
      </c>
    </row>
    <row r="126" spans="1:22" x14ac:dyDescent="0.25">
      <c r="A126" s="4">
        <v>22030452</v>
      </c>
      <c r="B126" s="4" t="s">
        <v>95</v>
      </c>
      <c r="C126" s="4" t="s">
        <v>66</v>
      </c>
      <c r="D126" s="4" t="s">
        <v>10</v>
      </c>
      <c r="E126" s="1">
        <v>45056</v>
      </c>
      <c r="F126" s="48">
        <v>60600000</v>
      </c>
      <c r="G126" s="1">
        <v>44694</v>
      </c>
      <c r="H126" s="5">
        <v>2000000000</v>
      </c>
      <c r="I126" s="2">
        <f t="shared" si="29"/>
        <v>60600000</v>
      </c>
      <c r="J126" s="6" t="s">
        <v>28</v>
      </c>
      <c r="K126" s="4" t="s">
        <v>29</v>
      </c>
      <c r="L126" s="7">
        <v>3</v>
      </c>
      <c r="M126" s="1">
        <v>45698</v>
      </c>
      <c r="N126" s="1">
        <v>44722</v>
      </c>
      <c r="O126" s="9" t="s">
        <v>31</v>
      </c>
      <c r="P126" s="10">
        <f t="shared" si="30"/>
        <v>60600000</v>
      </c>
      <c r="Q126" s="1">
        <v>44722</v>
      </c>
      <c r="R126" s="11" t="s">
        <v>31</v>
      </c>
      <c r="S126" s="12">
        <v>0</v>
      </c>
      <c r="T126" s="1">
        <v>45698</v>
      </c>
      <c r="U126" s="1">
        <f t="shared" si="31"/>
        <v>45056</v>
      </c>
      <c r="V126" s="4" t="s">
        <v>51</v>
      </c>
    </row>
    <row r="127" spans="1:22" x14ac:dyDescent="0.25">
      <c r="A127" s="4">
        <v>22030452</v>
      </c>
      <c r="B127" s="4" t="s">
        <v>95</v>
      </c>
      <c r="C127" s="4" t="s">
        <v>66</v>
      </c>
      <c r="D127" s="4" t="s">
        <v>10</v>
      </c>
      <c r="E127" s="1">
        <v>45087</v>
      </c>
      <c r="F127" s="48">
        <v>60600000</v>
      </c>
      <c r="G127" s="1">
        <v>44694</v>
      </c>
      <c r="H127" s="5">
        <v>2000000000</v>
      </c>
      <c r="I127" s="2">
        <f t="shared" si="29"/>
        <v>60600000</v>
      </c>
      <c r="J127" s="6" t="s">
        <v>28</v>
      </c>
      <c r="K127" s="4" t="s">
        <v>29</v>
      </c>
      <c r="L127" s="7">
        <v>3</v>
      </c>
      <c r="M127" s="1">
        <v>45698</v>
      </c>
      <c r="N127" s="1">
        <v>44722</v>
      </c>
      <c r="O127" s="9" t="s">
        <v>31</v>
      </c>
      <c r="P127" s="10">
        <f t="shared" si="30"/>
        <v>60600000</v>
      </c>
      <c r="Q127" s="1">
        <v>44722</v>
      </c>
      <c r="R127" s="11" t="s">
        <v>31</v>
      </c>
      <c r="S127" s="12">
        <v>0</v>
      </c>
      <c r="T127" s="1">
        <v>45698</v>
      </c>
      <c r="U127" s="1">
        <f t="shared" si="31"/>
        <v>45087</v>
      </c>
      <c r="V127" s="4" t="s">
        <v>51</v>
      </c>
    </row>
    <row r="128" spans="1:22" x14ac:dyDescent="0.25">
      <c r="A128" s="4">
        <v>22030452</v>
      </c>
      <c r="B128" s="4" t="s">
        <v>95</v>
      </c>
      <c r="C128" s="4" t="s">
        <v>66</v>
      </c>
      <c r="D128" s="4" t="s">
        <v>10</v>
      </c>
      <c r="E128" s="1">
        <v>45117</v>
      </c>
      <c r="F128" s="48">
        <v>60600000</v>
      </c>
      <c r="G128" s="1">
        <v>44694</v>
      </c>
      <c r="H128" s="5">
        <v>2000000000</v>
      </c>
      <c r="I128" s="2">
        <f t="shared" si="29"/>
        <v>60600000</v>
      </c>
      <c r="J128" s="6" t="s">
        <v>28</v>
      </c>
      <c r="K128" s="4" t="s">
        <v>29</v>
      </c>
      <c r="L128" s="7">
        <v>3</v>
      </c>
      <c r="M128" s="1">
        <v>45698</v>
      </c>
      <c r="N128" s="1">
        <v>44722</v>
      </c>
      <c r="O128" s="9" t="s">
        <v>31</v>
      </c>
      <c r="P128" s="10">
        <f t="shared" si="30"/>
        <v>60600000</v>
      </c>
      <c r="Q128" s="1">
        <v>44722</v>
      </c>
      <c r="R128" s="11" t="s">
        <v>31</v>
      </c>
      <c r="S128" s="12">
        <v>0</v>
      </c>
      <c r="T128" s="1">
        <v>45698</v>
      </c>
      <c r="U128" s="1">
        <f t="shared" si="31"/>
        <v>45117</v>
      </c>
      <c r="V128" s="4" t="s">
        <v>51</v>
      </c>
    </row>
    <row r="129" spans="1:22" x14ac:dyDescent="0.25">
      <c r="A129" s="4">
        <v>22030452</v>
      </c>
      <c r="B129" s="4" t="s">
        <v>95</v>
      </c>
      <c r="C129" s="4" t="s">
        <v>66</v>
      </c>
      <c r="D129" s="4" t="s">
        <v>10</v>
      </c>
      <c r="E129" s="1">
        <v>45148</v>
      </c>
      <c r="F129" s="48">
        <v>60600000</v>
      </c>
      <c r="G129" s="1">
        <v>44694</v>
      </c>
      <c r="H129" s="5">
        <v>2000000000</v>
      </c>
      <c r="I129" s="2">
        <f t="shared" si="29"/>
        <v>60600000</v>
      </c>
      <c r="J129" s="6" t="s">
        <v>28</v>
      </c>
      <c r="K129" s="4" t="s">
        <v>29</v>
      </c>
      <c r="L129" s="7">
        <v>3</v>
      </c>
      <c r="M129" s="1">
        <v>45698</v>
      </c>
      <c r="N129" s="1">
        <v>44722</v>
      </c>
      <c r="O129" s="9" t="s">
        <v>31</v>
      </c>
      <c r="P129" s="10">
        <f t="shared" si="30"/>
        <v>60600000</v>
      </c>
      <c r="Q129" s="1">
        <v>44722</v>
      </c>
      <c r="R129" s="11" t="s">
        <v>31</v>
      </c>
      <c r="S129" s="12">
        <v>0</v>
      </c>
      <c r="T129" s="1">
        <v>45698</v>
      </c>
      <c r="U129" s="1">
        <f t="shared" si="31"/>
        <v>45148</v>
      </c>
      <c r="V129" s="4" t="s">
        <v>51</v>
      </c>
    </row>
    <row r="130" spans="1:22" x14ac:dyDescent="0.25">
      <c r="A130" s="4">
        <v>22030452</v>
      </c>
      <c r="B130" s="4" t="s">
        <v>95</v>
      </c>
      <c r="C130" s="4" t="s">
        <v>66</v>
      </c>
      <c r="D130" s="4" t="s">
        <v>10</v>
      </c>
      <c r="E130" s="1">
        <v>45179</v>
      </c>
      <c r="F130" s="48">
        <v>60600000</v>
      </c>
      <c r="G130" s="1">
        <v>44694</v>
      </c>
      <c r="H130" s="5">
        <v>2000000000</v>
      </c>
      <c r="I130" s="2">
        <f t="shared" si="29"/>
        <v>60600000</v>
      </c>
      <c r="J130" s="6" t="s">
        <v>28</v>
      </c>
      <c r="K130" s="4" t="s">
        <v>29</v>
      </c>
      <c r="L130" s="7">
        <v>3</v>
      </c>
      <c r="M130" s="1">
        <v>45698</v>
      </c>
      <c r="N130" s="1">
        <v>44722</v>
      </c>
      <c r="O130" s="9" t="s">
        <v>31</v>
      </c>
      <c r="P130" s="10">
        <f t="shared" si="30"/>
        <v>60600000</v>
      </c>
      <c r="Q130" s="1">
        <v>44722</v>
      </c>
      <c r="R130" s="11" t="s">
        <v>31</v>
      </c>
      <c r="S130" s="12">
        <v>0</v>
      </c>
      <c r="T130" s="1">
        <v>45698</v>
      </c>
      <c r="U130" s="1">
        <f t="shared" si="31"/>
        <v>45179</v>
      </c>
      <c r="V130" s="4" t="s">
        <v>51</v>
      </c>
    </row>
    <row r="131" spans="1:22" x14ac:dyDescent="0.25">
      <c r="A131" s="4">
        <v>22030452</v>
      </c>
      <c r="B131" s="4" t="s">
        <v>95</v>
      </c>
      <c r="C131" s="4" t="s">
        <v>66</v>
      </c>
      <c r="D131" s="4" t="s">
        <v>10</v>
      </c>
      <c r="E131" s="1">
        <v>45209</v>
      </c>
      <c r="F131" s="48">
        <v>60600000</v>
      </c>
      <c r="G131" s="1">
        <v>44694</v>
      </c>
      <c r="H131" s="5">
        <v>2000000000</v>
      </c>
      <c r="I131" s="2">
        <f t="shared" si="29"/>
        <v>60600000</v>
      </c>
      <c r="J131" s="6" t="s">
        <v>28</v>
      </c>
      <c r="K131" s="4" t="s">
        <v>29</v>
      </c>
      <c r="L131" s="7">
        <v>3</v>
      </c>
      <c r="M131" s="1">
        <v>45698</v>
      </c>
      <c r="N131" s="1">
        <v>44722</v>
      </c>
      <c r="O131" s="9" t="s">
        <v>31</v>
      </c>
      <c r="P131" s="10">
        <f t="shared" si="30"/>
        <v>60600000</v>
      </c>
      <c r="Q131" s="1">
        <v>44722</v>
      </c>
      <c r="R131" s="11" t="s">
        <v>31</v>
      </c>
      <c r="S131" s="12">
        <v>0</v>
      </c>
      <c r="T131" s="1">
        <v>45698</v>
      </c>
      <c r="U131" s="1">
        <f t="shared" si="31"/>
        <v>45209</v>
      </c>
      <c r="V131" s="4" t="s">
        <v>51</v>
      </c>
    </row>
    <row r="132" spans="1:22" x14ac:dyDescent="0.25">
      <c r="A132" s="4">
        <v>22030452</v>
      </c>
      <c r="B132" s="4" t="s">
        <v>95</v>
      </c>
      <c r="C132" s="4" t="s">
        <v>66</v>
      </c>
      <c r="D132" s="4" t="s">
        <v>10</v>
      </c>
      <c r="E132" s="1">
        <v>45240</v>
      </c>
      <c r="F132" s="48">
        <v>60600000</v>
      </c>
      <c r="G132" s="1">
        <v>44694</v>
      </c>
      <c r="H132" s="5">
        <v>2000000000</v>
      </c>
      <c r="I132" s="2">
        <f t="shared" si="29"/>
        <v>60600000</v>
      </c>
      <c r="J132" s="6" t="s">
        <v>28</v>
      </c>
      <c r="K132" s="4" t="s">
        <v>29</v>
      </c>
      <c r="L132" s="7">
        <v>3</v>
      </c>
      <c r="M132" s="1">
        <v>45698</v>
      </c>
      <c r="N132" s="1">
        <v>44722</v>
      </c>
      <c r="O132" s="9" t="s">
        <v>31</v>
      </c>
      <c r="P132" s="10">
        <f t="shared" si="30"/>
        <v>60600000</v>
      </c>
      <c r="Q132" s="1">
        <v>44722</v>
      </c>
      <c r="R132" s="11" t="s">
        <v>31</v>
      </c>
      <c r="S132" s="12">
        <v>0</v>
      </c>
      <c r="T132" s="1">
        <v>45698</v>
      </c>
      <c r="U132" s="1">
        <f t="shared" si="31"/>
        <v>45240</v>
      </c>
      <c r="V132" s="4" t="s">
        <v>51</v>
      </c>
    </row>
    <row r="133" spans="1:22" x14ac:dyDescent="0.25">
      <c r="A133" s="4">
        <v>22030452</v>
      </c>
      <c r="B133" s="4" t="s">
        <v>95</v>
      </c>
      <c r="C133" s="4" t="s">
        <v>66</v>
      </c>
      <c r="D133" s="4" t="s">
        <v>10</v>
      </c>
      <c r="E133" s="1">
        <v>45270</v>
      </c>
      <c r="F133" s="48">
        <v>60600000</v>
      </c>
      <c r="G133" s="1">
        <v>44694</v>
      </c>
      <c r="H133" s="5">
        <v>2000000000</v>
      </c>
      <c r="I133" s="2">
        <f t="shared" si="29"/>
        <v>60600000</v>
      </c>
      <c r="J133" s="6" t="s">
        <v>28</v>
      </c>
      <c r="K133" s="4" t="s">
        <v>29</v>
      </c>
      <c r="L133" s="7">
        <v>3</v>
      </c>
      <c r="M133" s="1">
        <v>45698</v>
      </c>
      <c r="N133" s="1">
        <v>44722</v>
      </c>
      <c r="O133" s="9" t="s">
        <v>31</v>
      </c>
      <c r="P133" s="10">
        <f t="shared" si="30"/>
        <v>60600000</v>
      </c>
      <c r="Q133" s="1">
        <v>44722</v>
      </c>
      <c r="R133" s="11" t="s">
        <v>31</v>
      </c>
      <c r="S133" s="12">
        <v>0</v>
      </c>
      <c r="T133" s="1">
        <v>45698</v>
      </c>
      <c r="U133" s="1">
        <f t="shared" si="31"/>
        <v>45270</v>
      </c>
      <c r="V133" s="4" t="s">
        <v>51</v>
      </c>
    </row>
    <row r="134" spans="1:22" x14ac:dyDescent="0.25">
      <c r="A134" s="4">
        <v>22030452</v>
      </c>
      <c r="B134" s="4" t="s">
        <v>95</v>
      </c>
      <c r="C134" s="4" t="s">
        <v>66</v>
      </c>
      <c r="D134" s="4" t="s">
        <v>10</v>
      </c>
      <c r="E134" s="1">
        <v>45301</v>
      </c>
      <c r="F134" s="48">
        <v>60600000</v>
      </c>
      <c r="G134" s="1">
        <v>44694</v>
      </c>
      <c r="H134" s="5">
        <v>2000000000</v>
      </c>
      <c r="I134" s="2">
        <f t="shared" si="29"/>
        <v>60600000</v>
      </c>
      <c r="J134" s="6" t="s">
        <v>28</v>
      </c>
      <c r="K134" s="4" t="s">
        <v>29</v>
      </c>
      <c r="L134" s="7">
        <v>3</v>
      </c>
      <c r="M134" s="1">
        <v>45698</v>
      </c>
      <c r="N134" s="1">
        <v>44722</v>
      </c>
      <c r="O134" s="9" t="s">
        <v>31</v>
      </c>
      <c r="P134" s="10">
        <f t="shared" si="30"/>
        <v>60600000</v>
      </c>
      <c r="Q134" s="1">
        <v>44722</v>
      </c>
      <c r="R134" s="11" t="s">
        <v>31</v>
      </c>
      <c r="S134" s="12">
        <v>0</v>
      </c>
      <c r="T134" s="1">
        <v>45698</v>
      </c>
      <c r="U134" s="1">
        <f t="shared" si="31"/>
        <v>45301</v>
      </c>
      <c r="V134" s="4" t="s">
        <v>51</v>
      </c>
    </row>
    <row r="135" spans="1:22" x14ac:dyDescent="0.25">
      <c r="A135" s="4">
        <v>22030452</v>
      </c>
      <c r="B135" s="4" t="s">
        <v>95</v>
      </c>
      <c r="C135" s="4" t="s">
        <v>66</v>
      </c>
      <c r="D135" s="4" t="s">
        <v>10</v>
      </c>
      <c r="E135" s="1">
        <v>45332</v>
      </c>
      <c r="F135" s="48">
        <v>60600000</v>
      </c>
      <c r="G135" s="1">
        <v>44694</v>
      </c>
      <c r="H135" s="5">
        <v>2000000000</v>
      </c>
      <c r="I135" s="2">
        <f t="shared" si="29"/>
        <v>60600000</v>
      </c>
      <c r="J135" s="6" t="s">
        <v>28</v>
      </c>
      <c r="K135" s="4" t="s">
        <v>29</v>
      </c>
      <c r="L135" s="7">
        <v>3</v>
      </c>
      <c r="M135" s="1">
        <v>45698</v>
      </c>
      <c r="N135" s="1">
        <v>44722</v>
      </c>
      <c r="O135" s="9" t="s">
        <v>31</v>
      </c>
      <c r="P135" s="10">
        <f t="shared" si="30"/>
        <v>60600000</v>
      </c>
      <c r="Q135" s="1">
        <v>44722</v>
      </c>
      <c r="R135" s="11" t="s">
        <v>31</v>
      </c>
      <c r="S135" s="12">
        <v>0</v>
      </c>
      <c r="T135" s="1">
        <v>45698</v>
      </c>
      <c r="U135" s="1">
        <f t="shared" si="31"/>
        <v>45332</v>
      </c>
      <c r="V135" s="4" t="s">
        <v>51</v>
      </c>
    </row>
    <row r="136" spans="1:22" x14ac:dyDescent="0.25">
      <c r="A136" s="4">
        <v>22030452</v>
      </c>
      <c r="B136" s="4" t="s">
        <v>95</v>
      </c>
      <c r="C136" s="4" t="s">
        <v>66</v>
      </c>
      <c r="D136" s="4" t="s">
        <v>10</v>
      </c>
      <c r="E136" s="1">
        <v>45361</v>
      </c>
      <c r="F136" s="48">
        <v>60600000</v>
      </c>
      <c r="G136" s="1">
        <v>44694</v>
      </c>
      <c r="H136" s="5">
        <v>2000000000</v>
      </c>
      <c r="I136" s="2">
        <f t="shared" si="29"/>
        <v>60600000</v>
      </c>
      <c r="J136" s="6" t="s">
        <v>28</v>
      </c>
      <c r="K136" s="4" t="s">
        <v>29</v>
      </c>
      <c r="L136" s="7">
        <v>3</v>
      </c>
      <c r="M136" s="1">
        <v>45698</v>
      </c>
      <c r="N136" s="1">
        <v>44722</v>
      </c>
      <c r="O136" s="9" t="s">
        <v>31</v>
      </c>
      <c r="P136" s="10">
        <f t="shared" si="30"/>
        <v>60600000</v>
      </c>
      <c r="Q136" s="1">
        <v>44722</v>
      </c>
      <c r="R136" s="11" t="s">
        <v>31</v>
      </c>
      <c r="S136" s="12">
        <v>0</v>
      </c>
      <c r="T136" s="1">
        <v>45698</v>
      </c>
      <c r="U136" s="1">
        <f t="shared" si="31"/>
        <v>45361</v>
      </c>
      <c r="V136" s="4" t="s">
        <v>51</v>
      </c>
    </row>
    <row r="137" spans="1:22" x14ac:dyDescent="0.25">
      <c r="A137" s="4">
        <v>22030452</v>
      </c>
      <c r="B137" s="4" t="s">
        <v>95</v>
      </c>
      <c r="C137" s="4" t="s">
        <v>66</v>
      </c>
      <c r="D137" s="4" t="s">
        <v>10</v>
      </c>
      <c r="E137" s="1">
        <v>45392</v>
      </c>
      <c r="F137" s="48">
        <v>60600000</v>
      </c>
      <c r="G137" s="1">
        <v>44694</v>
      </c>
      <c r="H137" s="5">
        <v>2000000000</v>
      </c>
      <c r="I137" s="2">
        <f t="shared" si="29"/>
        <v>60600000</v>
      </c>
      <c r="J137" s="6" t="s">
        <v>28</v>
      </c>
      <c r="K137" s="4" t="s">
        <v>29</v>
      </c>
      <c r="L137" s="7">
        <v>3</v>
      </c>
      <c r="M137" s="1">
        <v>45698</v>
      </c>
      <c r="N137" s="1">
        <v>44722</v>
      </c>
      <c r="O137" s="9" t="s">
        <v>31</v>
      </c>
      <c r="P137" s="10">
        <f t="shared" si="30"/>
        <v>60600000</v>
      </c>
      <c r="Q137" s="1">
        <v>44722</v>
      </c>
      <c r="R137" s="11" t="s">
        <v>31</v>
      </c>
      <c r="S137" s="12">
        <v>0</v>
      </c>
      <c r="T137" s="1">
        <v>45698</v>
      </c>
      <c r="U137" s="1">
        <f t="shared" si="31"/>
        <v>45392</v>
      </c>
      <c r="V137" s="4" t="s">
        <v>51</v>
      </c>
    </row>
    <row r="138" spans="1:22" x14ac:dyDescent="0.25">
      <c r="A138" s="4">
        <v>22030452</v>
      </c>
      <c r="B138" s="4" t="s">
        <v>95</v>
      </c>
      <c r="C138" s="4" t="s">
        <v>66</v>
      </c>
      <c r="D138" s="4" t="s">
        <v>10</v>
      </c>
      <c r="E138" s="1">
        <v>45422</v>
      </c>
      <c r="F138" s="48">
        <v>60600000</v>
      </c>
      <c r="G138" s="1">
        <v>44694</v>
      </c>
      <c r="H138" s="5">
        <v>2000000000</v>
      </c>
      <c r="I138" s="2">
        <f t="shared" si="29"/>
        <v>60600000</v>
      </c>
      <c r="J138" s="6" t="s">
        <v>28</v>
      </c>
      <c r="K138" s="4" t="s">
        <v>29</v>
      </c>
      <c r="L138" s="7">
        <v>3</v>
      </c>
      <c r="M138" s="1">
        <v>45698</v>
      </c>
      <c r="N138" s="1">
        <v>44722</v>
      </c>
      <c r="O138" s="9" t="s">
        <v>31</v>
      </c>
      <c r="P138" s="10">
        <f t="shared" si="30"/>
        <v>60600000</v>
      </c>
      <c r="Q138" s="1">
        <v>44722</v>
      </c>
      <c r="R138" s="11" t="s">
        <v>31</v>
      </c>
      <c r="S138" s="12">
        <v>0</v>
      </c>
      <c r="T138" s="1">
        <v>45698</v>
      </c>
      <c r="U138" s="1">
        <f t="shared" si="31"/>
        <v>45422</v>
      </c>
      <c r="V138" s="4" t="s">
        <v>51</v>
      </c>
    </row>
    <row r="139" spans="1:22" x14ac:dyDescent="0.25">
      <c r="A139" s="4">
        <v>22030452</v>
      </c>
      <c r="B139" s="4" t="s">
        <v>95</v>
      </c>
      <c r="C139" s="4" t="s">
        <v>66</v>
      </c>
      <c r="D139" s="4" t="s">
        <v>10</v>
      </c>
      <c r="E139" s="1">
        <v>45453</v>
      </c>
      <c r="F139" s="48">
        <v>60600000</v>
      </c>
      <c r="G139" s="1">
        <v>44694</v>
      </c>
      <c r="H139" s="5">
        <v>2000000000</v>
      </c>
      <c r="I139" s="2">
        <f t="shared" si="29"/>
        <v>60600000</v>
      </c>
      <c r="J139" s="6" t="s">
        <v>28</v>
      </c>
      <c r="K139" s="4" t="s">
        <v>29</v>
      </c>
      <c r="L139" s="7">
        <v>3</v>
      </c>
      <c r="M139" s="1">
        <v>45698</v>
      </c>
      <c r="N139" s="1">
        <v>44722</v>
      </c>
      <c r="O139" s="9" t="s">
        <v>31</v>
      </c>
      <c r="P139" s="10">
        <f t="shared" si="30"/>
        <v>60600000</v>
      </c>
      <c r="Q139" s="1">
        <v>44722</v>
      </c>
      <c r="R139" s="11" t="s">
        <v>31</v>
      </c>
      <c r="S139" s="12">
        <v>0</v>
      </c>
      <c r="T139" s="1">
        <v>45698</v>
      </c>
      <c r="U139" s="1">
        <f t="shared" si="31"/>
        <v>45453</v>
      </c>
      <c r="V139" s="4" t="s">
        <v>51</v>
      </c>
    </row>
    <row r="140" spans="1:22" x14ac:dyDescent="0.25">
      <c r="A140" s="4">
        <v>22030452</v>
      </c>
      <c r="B140" s="4" t="s">
        <v>95</v>
      </c>
      <c r="C140" s="4" t="s">
        <v>66</v>
      </c>
      <c r="D140" s="4" t="s">
        <v>10</v>
      </c>
      <c r="E140" s="1">
        <v>45483</v>
      </c>
      <c r="F140" s="48">
        <v>60600000</v>
      </c>
      <c r="G140" s="1">
        <v>44694</v>
      </c>
      <c r="H140" s="5">
        <v>2000000000</v>
      </c>
      <c r="I140" s="2">
        <f t="shared" si="29"/>
        <v>60600000</v>
      </c>
      <c r="J140" s="6" t="s">
        <v>28</v>
      </c>
      <c r="K140" s="4" t="s">
        <v>29</v>
      </c>
      <c r="L140" s="7">
        <v>3</v>
      </c>
      <c r="M140" s="1">
        <v>45698</v>
      </c>
      <c r="N140" s="1">
        <v>44722</v>
      </c>
      <c r="O140" s="9" t="s">
        <v>31</v>
      </c>
      <c r="P140" s="10">
        <f t="shared" si="30"/>
        <v>60600000</v>
      </c>
      <c r="Q140" s="1">
        <v>44722</v>
      </c>
      <c r="R140" s="11" t="s">
        <v>31</v>
      </c>
      <c r="S140" s="12">
        <v>0</v>
      </c>
      <c r="T140" s="1">
        <v>45698</v>
      </c>
      <c r="U140" s="1">
        <f t="shared" si="31"/>
        <v>45483</v>
      </c>
      <c r="V140" s="4" t="s">
        <v>51</v>
      </c>
    </row>
    <row r="141" spans="1:22" x14ac:dyDescent="0.25">
      <c r="A141" s="4">
        <v>22030452</v>
      </c>
      <c r="B141" s="4" t="s">
        <v>95</v>
      </c>
      <c r="C141" s="4" t="s">
        <v>66</v>
      </c>
      <c r="D141" s="4" t="s">
        <v>10</v>
      </c>
      <c r="E141" s="1">
        <v>45514</v>
      </c>
      <c r="F141" s="48">
        <v>60600000</v>
      </c>
      <c r="G141" s="1">
        <v>44694</v>
      </c>
      <c r="H141" s="5">
        <v>2000000000</v>
      </c>
      <c r="I141" s="2">
        <f t="shared" si="29"/>
        <v>60600000</v>
      </c>
      <c r="J141" s="6" t="s">
        <v>28</v>
      </c>
      <c r="K141" s="4" t="s">
        <v>29</v>
      </c>
      <c r="L141" s="7">
        <v>3</v>
      </c>
      <c r="M141" s="1">
        <v>45698</v>
      </c>
      <c r="N141" s="1">
        <v>44722</v>
      </c>
      <c r="O141" s="9" t="s">
        <v>31</v>
      </c>
      <c r="P141" s="10">
        <f t="shared" si="30"/>
        <v>60600000</v>
      </c>
      <c r="Q141" s="1">
        <v>44722</v>
      </c>
      <c r="R141" s="11" t="s">
        <v>31</v>
      </c>
      <c r="S141" s="12">
        <v>0</v>
      </c>
      <c r="T141" s="1">
        <v>45698</v>
      </c>
      <c r="U141" s="1">
        <f t="shared" si="31"/>
        <v>45514</v>
      </c>
      <c r="V141" s="4" t="s">
        <v>51</v>
      </c>
    </row>
    <row r="142" spans="1:22" x14ac:dyDescent="0.25">
      <c r="A142" s="4">
        <v>22030452</v>
      </c>
      <c r="B142" s="4" t="s">
        <v>95</v>
      </c>
      <c r="C142" s="4" t="s">
        <v>66</v>
      </c>
      <c r="D142" s="4" t="s">
        <v>10</v>
      </c>
      <c r="E142" s="1">
        <v>45545</v>
      </c>
      <c r="F142" s="48">
        <v>60600000</v>
      </c>
      <c r="G142" s="1">
        <v>44694</v>
      </c>
      <c r="H142" s="5">
        <v>2000000000</v>
      </c>
      <c r="I142" s="2">
        <f t="shared" si="29"/>
        <v>60600000</v>
      </c>
      <c r="J142" s="6" t="s">
        <v>28</v>
      </c>
      <c r="K142" s="4" t="s">
        <v>29</v>
      </c>
      <c r="L142" s="7">
        <v>3</v>
      </c>
      <c r="M142" s="1">
        <v>45698</v>
      </c>
      <c r="N142" s="1">
        <v>44722</v>
      </c>
      <c r="O142" s="9" t="s">
        <v>31</v>
      </c>
      <c r="P142" s="10">
        <f t="shared" si="30"/>
        <v>60600000</v>
      </c>
      <c r="Q142" s="1">
        <v>44722</v>
      </c>
      <c r="R142" s="11" t="s">
        <v>31</v>
      </c>
      <c r="S142" s="12">
        <v>0</v>
      </c>
      <c r="T142" s="1">
        <v>45698</v>
      </c>
      <c r="U142" s="1">
        <f t="shared" si="31"/>
        <v>45545</v>
      </c>
      <c r="V142" s="4" t="s">
        <v>51</v>
      </c>
    </row>
    <row r="143" spans="1:22" x14ac:dyDescent="0.25">
      <c r="A143" s="4">
        <v>22030452</v>
      </c>
      <c r="B143" s="4" t="s">
        <v>95</v>
      </c>
      <c r="C143" s="4" t="s">
        <v>66</v>
      </c>
      <c r="D143" s="4" t="s">
        <v>10</v>
      </c>
      <c r="E143" s="1">
        <v>45575</v>
      </c>
      <c r="F143" s="48">
        <v>60600000</v>
      </c>
      <c r="G143" s="1">
        <v>44694</v>
      </c>
      <c r="H143" s="5">
        <v>2000000000</v>
      </c>
      <c r="I143" s="2">
        <f t="shared" si="29"/>
        <v>60600000</v>
      </c>
      <c r="J143" s="6" t="s">
        <v>28</v>
      </c>
      <c r="K143" s="4" t="s">
        <v>29</v>
      </c>
      <c r="L143" s="7">
        <v>3</v>
      </c>
      <c r="M143" s="1">
        <v>45698</v>
      </c>
      <c r="N143" s="1">
        <v>44722</v>
      </c>
      <c r="O143" s="9" t="s">
        <v>31</v>
      </c>
      <c r="P143" s="10">
        <f t="shared" si="30"/>
        <v>60600000</v>
      </c>
      <c r="Q143" s="1">
        <v>44722</v>
      </c>
      <c r="R143" s="11" t="s">
        <v>31</v>
      </c>
      <c r="S143" s="12">
        <v>0</v>
      </c>
      <c r="T143" s="1">
        <v>45698</v>
      </c>
      <c r="U143" s="1">
        <f t="shared" si="31"/>
        <v>45575</v>
      </c>
      <c r="V143" s="4" t="s">
        <v>51</v>
      </c>
    </row>
    <row r="144" spans="1:22" x14ac:dyDescent="0.25">
      <c r="A144" s="4">
        <v>22030452</v>
      </c>
      <c r="B144" s="4" t="s">
        <v>95</v>
      </c>
      <c r="C144" s="4" t="s">
        <v>66</v>
      </c>
      <c r="D144" s="4" t="s">
        <v>10</v>
      </c>
      <c r="E144" s="1">
        <v>45606</v>
      </c>
      <c r="F144" s="48">
        <v>60600000</v>
      </c>
      <c r="G144" s="1">
        <v>44694</v>
      </c>
      <c r="H144" s="5">
        <v>2000000000</v>
      </c>
      <c r="I144" s="2">
        <f t="shared" si="29"/>
        <v>60600000</v>
      </c>
      <c r="J144" s="6" t="s">
        <v>28</v>
      </c>
      <c r="K144" s="4" t="s">
        <v>29</v>
      </c>
      <c r="L144" s="7">
        <v>3</v>
      </c>
      <c r="M144" s="1">
        <v>45698</v>
      </c>
      <c r="N144" s="1">
        <v>44722</v>
      </c>
      <c r="O144" s="9" t="s">
        <v>31</v>
      </c>
      <c r="P144" s="10">
        <f t="shared" si="30"/>
        <v>60600000</v>
      </c>
      <c r="Q144" s="1">
        <v>44722</v>
      </c>
      <c r="R144" s="11" t="s">
        <v>31</v>
      </c>
      <c r="S144" s="12">
        <v>0</v>
      </c>
      <c r="T144" s="1">
        <v>45698</v>
      </c>
      <c r="U144" s="1">
        <f t="shared" si="31"/>
        <v>45606</v>
      </c>
      <c r="V144" s="4" t="s">
        <v>51</v>
      </c>
    </row>
    <row r="145" spans="1:22" x14ac:dyDescent="0.25">
      <c r="A145" s="4">
        <v>22030452</v>
      </c>
      <c r="B145" s="4" t="s">
        <v>95</v>
      </c>
      <c r="C145" s="4" t="s">
        <v>66</v>
      </c>
      <c r="D145" s="4" t="s">
        <v>10</v>
      </c>
      <c r="E145" s="1">
        <v>45636</v>
      </c>
      <c r="F145" s="48">
        <v>60600000</v>
      </c>
      <c r="G145" s="1">
        <v>44694</v>
      </c>
      <c r="H145" s="5">
        <v>2000000000</v>
      </c>
      <c r="I145" s="2">
        <f t="shared" si="29"/>
        <v>60600000</v>
      </c>
      <c r="J145" s="6" t="s">
        <v>28</v>
      </c>
      <c r="K145" s="4" t="s">
        <v>29</v>
      </c>
      <c r="L145" s="7">
        <v>3</v>
      </c>
      <c r="M145" s="1">
        <v>45698</v>
      </c>
      <c r="N145" s="1">
        <v>44722</v>
      </c>
      <c r="O145" s="9" t="s">
        <v>31</v>
      </c>
      <c r="P145" s="10">
        <f t="shared" si="30"/>
        <v>60600000</v>
      </c>
      <c r="Q145" s="1">
        <v>44722</v>
      </c>
      <c r="R145" s="11" t="s">
        <v>31</v>
      </c>
      <c r="S145" s="12">
        <v>0</v>
      </c>
      <c r="T145" s="1">
        <v>45698</v>
      </c>
      <c r="U145" s="1">
        <f t="shared" si="31"/>
        <v>45636</v>
      </c>
      <c r="V145" s="4" t="s">
        <v>51</v>
      </c>
    </row>
    <row r="146" spans="1:22" x14ac:dyDescent="0.25">
      <c r="A146" s="4">
        <v>22030452</v>
      </c>
      <c r="B146" s="4" t="s">
        <v>95</v>
      </c>
      <c r="C146" s="4" t="s">
        <v>66</v>
      </c>
      <c r="D146" s="4" t="s">
        <v>10</v>
      </c>
      <c r="E146" s="1">
        <v>45667</v>
      </c>
      <c r="F146" s="48">
        <v>60600000</v>
      </c>
      <c r="G146" s="1">
        <v>44694</v>
      </c>
      <c r="H146" s="5">
        <v>2000000000</v>
      </c>
      <c r="I146" s="2">
        <f t="shared" si="29"/>
        <v>60600000</v>
      </c>
      <c r="J146" s="6" t="s">
        <v>28</v>
      </c>
      <c r="K146" s="4" t="s">
        <v>29</v>
      </c>
      <c r="L146" s="7">
        <v>3</v>
      </c>
      <c r="M146" s="1">
        <v>45698</v>
      </c>
      <c r="N146" s="1">
        <v>44722</v>
      </c>
      <c r="O146" s="9" t="s">
        <v>31</v>
      </c>
      <c r="P146" s="10">
        <f t="shared" si="30"/>
        <v>60600000</v>
      </c>
      <c r="Q146" s="1">
        <v>44722</v>
      </c>
      <c r="R146" s="11" t="s">
        <v>31</v>
      </c>
      <c r="S146" s="12">
        <v>0</v>
      </c>
      <c r="T146" s="1">
        <v>45698</v>
      </c>
      <c r="U146" s="1">
        <f t="shared" si="31"/>
        <v>45667</v>
      </c>
      <c r="V146" s="4" t="s">
        <v>51</v>
      </c>
    </row>
    <row r="147" spans="1:22" x14ac:dyDescent="0.25">
      <c r="A147" s="4">
        <v>22030452</v>
      </c>
      <c r="B147" s="4" t="s">
        <v>95</v>
      </c>
      <c r="C147" s="4" t="s">
        <v>66</v>
      </c>
      <c r="D147" s="4" t="s">
        <v>10</v>
      </c>
      <c r="E147" s="1">
        <v>45698</v>
      </c>
      <c r="F147" s="48">
        <v>60800000</v>
      </c>
      <c r="G147" s="1">
        <v>44694</v>
      </c>
      <c r="H147" s="5">
        <v>2000000000</v>
      </c>
      <c r="I147" s="2">
        <f t="shared" si="29"/>
        <v>60800000</v>
      </c>
      <c r="J147" s="6" t="s">
        <v>28</v>
      </c>
      <c r="K147" s="4" t="s">
        <v>29</v>
      </c>
      <c r="L147" s="7">
        <v>3</v>
      </c>
      <c r="M147" s="1">
        <v>45698</v>
      </c>
      <c r="N147" s="1">
        <v>44722</v>
      </c>
      <c r="O147" s="9" t="s">
        <v>31</v>
      </c>
      <c r="P147" s="10">
        <f t="shared" si="30"/>
        <v>60800000</v>
      </c>
      <c r="Q147" s="1">
        <v>44722</v>
      </c>
      <c r="R147" s="11" t="s">
        <v>31</v>
      </c>
      <c r="S147" s="12">
        <v>0</v>
      </c>
      <c r="T147" s="1">
        <v>45698</v>
      </c>
      <c r="U147" s="1">
        <f t="shared" si="31"/>
        <v>45698</v>
      </c>
      <c r="V147" s="4" t="s">
        <v>51</v>
      </c>
    </row>
    <row r="148" spans="1:22" x14ac:dyDescent="0.25">
      <c r="A148" s="4">
        <v>22030453</v>
      </c>
      <c r="B148" s="4" t="s">
        <v>96</v>
      </c>
      <c r="C148" s="4" t="s">
        <v>66</v>
      </c>
      <c r="D148" s="4" t="s">
        <v>10</v>
      </c>
      <c r="E148" s="1">
        <v>44783</v>
      </c>
      <c r="F148" s="48">
        <v>583300000</v>
      </c>
      <c r="G148" s="1">
        <v>44694</v>
      </c>
      <c r="H148" s="5">
        <v>7000000000</v>
      </c>
      <c r="I148" s="2">
        <f t="shared" si="29"/>
        <v>583300000</v>
      </c>
      <c r="J148" s="6" t="s">
        <v>28</v>
      </c>
      <c r="K148" s="4" t="s">
        <v>29</v>
      </c>
      <c r="L148" s="7">
        <v>7.3</v>
      </c>
      <c r="M148" s="1">
        <v>45757</v>
      </c>
      <c r="N148" s="1">
        <v>44783</v>
      </c>
      <c r="O148" s="9" t="s">
        <v>32</v>
      </c>
      <c r="P148" s="10">
        <f t="shared" si="30"/>
        <v>583300000</v>
      </c>
      <c r="Q148" s="1">
        <v>44722</v>
      </c>
      <c r="R148" s="11" t="s">
        <v>31</v>
      </c>
      <c r="S148" s="12">
        <v>0</v>
      </c>
      <c r="T148" s="1">
        <v>45757</v>
      </c>
      <c r="U148" s="1">
        <f t="shared" si="31"/>
        <v>44783</v>
      </c>
      <c r="V148" s="4" t="s">
        <v>51</v>
      </c>
    </row>
    <row r="149" spans="1:22" x14ac:dyDescent="0.25">
      <c r="A149" s="4">
        <v>22030453</v>
      </c>
      <c r="B149" s="4" t="s">
        <v>96</v>
      </c>
      <c r="C149" s="4" t="s">
        <v>66</v>
      </c>
      <c r="D149" s="4" t="s">
        <v>10</v>
      </c>
      <c r="E149" s="1">
        <v>44875</v>
      </c>
      <c r="F149" s="48">
        <v>583300000</v>
      </c>
      <c r="G149" s="1">
        <v>44694</v>
      </c>
      <c r="H149" s="5">
        <v>7000000000</v>
      </c>
      <c r="I149" s="2">
        <f t="shared" si="29"/>
        <v>583300000</v>
      </c>
      <c r="J149" s="6" t="s">
        <v>28</v>
      </c>
      <c r="K149" s="4" t="s">
        <v>29</v>
      </c>
      <c r="L149" s="7">
        <v>7.3</v>
      </c>
      <c r="M149" s="1">
        <v>45757</v>
      </c>
      <c r="N149" s="1">
        <v>44783</v>
      </c>
      <c r="O149" s="9" t="s">
        <v>32</v>
      </c>
      <c r="P149" s="10">
        <f t="shared" si="30"/>
        <v>583300000</v>
      </c>
      <c r="Q149" s="1">
        <v>44722</v>
      </c>
      <c r="R149" s="11" t="s">
        <v>31</v>
      </c>
      <c r="S149" s="12">
        <v>0</v>
      </c>
      <c r="T149" s="1">
        <v>45757</v>
      </c>
      <c r="U149" s="1">
        <f t="shared" si="31"/>
        <v>44875</v>
      </c>
      <c r="V149" s="4" t="s">
        <v>51</v>
      </c>
    </row>
    <row r="150" spans="1:22" x14ac:dyDescent="0.25">
      <c r="A150" s="4">
        <v>22030453</v>
      </c>
      <c r="B150" s="4" t="s">
        <v>96</v>
      </c>
      <c r="C150" s="4" t="s">
        <v>66</v>
      </c>
      <c r="D150" s="4" t="s">
        <v>10</v>
      </c>
      <c r="E150" s="1">
        <v>44967</v>
      </c>
      <c r="F150" s="48">
        <v>583300000</v>
      </c>
      <c r="G150" s="1">
        <v>44694</v>
      </c>
      <c r="H150" s="5">
        <v>7000000000</v>
      </c>
      <c r="I150" s="2">
        <f t="shared" si="29"/>
        <v>583300000</v>
      </c>
      <c r="J150" s="6" t="s">
        <v>28</v>
      </c>
      <c r="K150" s="4" t="s">
        <v>29</v>
      </c>
      <c r="L150" s="7">
        <v>7.3</v>
      </c>
      <c r="M150" s="1">
        <v>45757</v>
      </c>
      <c r="N150" s="1">
        <v>44783</v>
      </c>
      <c r="O150" s="9" t="s">
        <v>32</v>
      </c>
      <c r="P150" s="10">
        <f t="shared" si="30"/>
        <v>583300000</v>
      </c>
      <c r="Q150" s="1">
        <v>44722</v>
      </c>
      <c r="R150" s="11" t="s">
        <v>31</v>
      </c>
      <c r="S150" s="12">
        <v>0</v>
      </c>
      <c r="T150" s="1">
        <v>45757</v>
      </c>
      <c r="U150" s="1">
        <f t="shared" si="31"/>
        <v>44967</v>
      </c>
      <c r="V150" s="4" t="s">
        <v>51</v>
      </c>
    </row>
    <row r="151" spans="1:22" x14ac:dyDescent="0.25">
      <c r="A151" s="4">
        <v>22030453</v>
      </c>
      <c r="B151" s="4" t="s">
        <v>96</v>
      </c>
      <c r="C151" s="4" t="s">
        <v>66</v>
      </c>
      <c r="D151" s="4" t="s">
        <v>10</v>
      </c>
      <c r="E151" s="1">
        <v>45056</v>
      </c>
      <c r="F151" s="48">
        <v>583300000</v>
      </c>
      <c r="G151" s="1">
        <v>44694</v>
      </c>
      <c r="H151" s="5">
        <v>7000000000</v>
      </c>
      <c r="I151" s="2">
        <f t="shared" si="29"/>
        <v>583300000</v>
      </c>
      <c r="J151" s="6" t="s">
        <v>28</v>
      </c>
      <c r="K151" s="4" t="s">
        <v>29</v>
      </c>
      <c r="L151" s="7">
        <v>7.3</v>
      </c>
      <c r="M151" s="1">
        <v>45757</v>
      </c>
      <c r="N151" s="1">
        <v>44783</v>
      </c>
      <c r="O151" s="9" t="s">
        <v>32</v>
      </c>
      <c r="P151" s="10">
        <f t="shared" si="30"/>
        <v>583300000</v>
      </c>
      <c r="Q151" s="1">
        <v>44722</v>
      </c>
      <c r="R151" s="11" t="s">
        <v>31</v>
      </c>
      <c r="S151" s="12">
        <v>0</v>
      </c>
      <c r="T151" s="1">
        <v>45757</v>
      </c>
      <c r="U151" s="1">
        <f t="shared" si="31"/>
        <v>45056</v>
      </c>
      <c r="V151" s="4" t="s">
        <v>51</v>
      </c>
    </row>
    <row r="152" spans="1:22" x14ac:dyDescent="0.25">
      <c r="A152" s="4">
        <v>22030453</v>
      </c>
      <c r="B152" s="4" t="s">
        <v>96</v>
      </c>
      <c r="C152" s="4" t="s">
        <v>66</v>
      </c>
      <c r="D152" s="4" t="s">
        <v>10</v>
      </c>
      <c r="E152" s="1">
        <v>45148</v>
      </c>
      <c r="F152" s="48">
        <v>583300000</v>
      </c>
      <c r="G152" s="1">
        <v>44694</v>
      </c>
      <c r="H152" s="5">
        <v>7000000000</v>
      </c>
      <c r="I152" s="2">
        <f t="shared" si="29"/>
        <v>583300000</v>
      </c>
      <c r="J152" s="6" t="s">
        <v>28</v>
      </c>
      <c r="K152" s="4" t="s">
        <v>29</v>
      </c>
      <c r="L152" s="7">
        <v>7.3</v>
      </c>
      <c r="M152" s="1">
        <v>45757</v>
      </c>
      <c r="N152" s="1">
        <v>44783</v>
      </c>
      <c r="O152" s="9" t="s">
        <v>32</v>
      </c>
      <c r="P152" s="10">
        <f t="shared" si="30"/>
        <v>583300000</v>
      </c>
      <c r="Q152" s="1">
        <v>44722</v>
      </c>
      <c r="R152" s="11" t="s">
        <v>31</v>
      </c>
      <c r="S152" s="12">
        <v>0</v>
      </c>
      <c r="T152" s="1">
        <v>45757</v>
      </c>
      <c r="U152" s="1">
        <f t="shared" si="31"/>
        <v>45148</v>
      </c>
      <c r="V152" s="4" t="s">
        <v>51</v>
      </c>
    </row>
    <row r="153" spans="1:22" x14ac:dyDescent="0.25">
      <c r="A153" s="4">
        <v>22030453</v>
      </c>
      <c r="B153" s="4" t="s">
        <v>96</v>
      </c>
      <c r="C153" s="4" t="s">
        <v>66</v>
      </c>
      <c r="D153" s="4" t="s">
        <v>10</v>
      </c>
      <c r="E153" s="1">
        <v>45240</v>
      </c>
      <c r="F153" s="48">
        <v>583300000</v>
      </c>
      <c r="G153" s="1">
        <v>44694</v>
      </c>
      <c r="H153" s="5">
        <v>7000000000</v>
      </c>
      <c r="I153" s="2">
        <f t="shared" si="29"/>
        <v>583300000</v>
      </c>
      <c r="J153" s="6" t="s">
        <v>28</v>
      </c>
      <c r="K153" s="4" t="s">
        <v>29</v>
      </c>
      <c r="L153" s="7">
        <v>7.3</v>
      </c>
      <c r="M153" s="1">
        <v>45757</v>
      </c>
      <c r="N153" s="1">
        <v>44783</v>
      </c>
      <c r="O153" s="9" t="s">
        <v>32</v>
      </c>
      <c r="P153" s="10">
        <f t="shared" si="30"/>
        <v>583300000</v>
      </c>
      <c r="Q153" s="1">
        <v>44722</v>
      </c>
      <c r="R153" s="11" t="s">
        <v>31</v>
      </c>
      <c r="S153" s="12">
        <v>0</v>
      </c>
      <c r="T153" s="1">
        <v>45757</v>
      </c>
      <c r="U153" s="1">
        <f t="shared" si="31"/>
        <v>45240</v>
      </c>
      <c r="V153" s="4" t="s">
        <v>51</v>
      </c>
    </row>
    <row r="154" spans="1:22" x14ac:dyDescent="0.25">
      <c r="A154" s="4">
        <v>22030453</v>
      </c>
      <c r="B154" s="4" t="s">
        <v>96</v>
      </c>
      <c r="C154" s="4" t="s">
        <v>66</v>
      </c>
      <c r="D154" s="4" t="s">
        <v>10</v>
      </c>
      <c r="E154" s="1">
        <v>45332</v>
      </c>
      <c r="F154" s="48">
        <v>583300000</v>
      </c>
      <c r="G154" s="1">
        <v>44694</v>
      </c>
      <c r="H154" s="5">
        <v>7000000000</v>
      </c>
      <c r="I154" s="2">
        <f t="shared" si="29"/>
        <v>583300000</v>
      </c>
      <c r="J154" s="6" t="s">
        <v>28</v>
      </c>
      <c r="K154" s="4" t="s">
        <v>29</v>
      </c>
      <c r="L154" s="7">
        <v>7.3</v>
      </c>
      <c r="M154" s="1">
        <v>45757</v>
      </c>
      <c r="N154" s="1">
        <v>44783</v>
      </c>
      <c r="O154" s="9" t="s">
        <v>32</v>
      </c>
      <c r="P154" s="10">
        <f t="shared" si="30"/>
        <v>583300000</v>
      </c>
      <c r="Q154" s="1">
        <v>44722</v>
      </c>
      <c r="R154" s="11" t="s">
        <v>31</v>
      </c>
      <c r="S154" s="12">
        <v>0</v>
      </c>
      <c r="T154" s="1">
        <v>45757</v>
      </c>
      <c r="U154" s="1">
        <f t="shared" si="31"/>
        <v>45332</v>
      </c>
      <c r="V154" s="4" t="s">
        <v>51</v>
      </c>
    </row>
    <row r="155" spans="1:22" x14ac:dyDescent="0.25">
      <c r="A155" s="4">
        <v>22030453</v>
      </c>
      <c r="B155" s="4" t="s">
        <v>96</v>
      </c>
      <c r="C155" s="4" t="s">
        <v>66</v>
      </c>
      <c r="D155" s="4" t="s">
        <v>10</v>
      </c>
      <c r="E155" s="1">
        <v>45422</v>
      </c>
      <c r="F155" s="48">
        <v>583300000</v>
      </c>
      <c r="G155" s="1">
        <v>44694</v>
      </c>
      <c r="H155" s="5">
        <v>7000000000</v>
      </c>
      <c r="I155" s="2">
        <f t="shared" si="29"/>
        <v>583300000</v>
      </c>
      <c r="J155" s="6" t="s">
        <v>28</v>
      </c>
      <c r="K155" s="4" t="s">
        <v>29</v>
      </c>
      <c r="L155" s="7">
        <v>7.3</v>
      </c>
      <c r="M155" s="1">
        <v>45757</v>
      </c>
      <c r="N155" s="1">
        <v>44783</v>
      </c>
      <c r="O155" s="9" t="s">
        <v>32</v>
      </c>
      <c r="P155" s="10">
        <f t="shared" si="30"/>
        <v>583300000</v>
      </c>
      <c r="Q155" s="1">
        <v>44722</v>
      </c>
      <c r="R155" s="11" t="s">
        <v>31</v>
      </c>
      <c r="S155" s="12">
        <v>0</v>
      </c>
      <c r="T155" s="1">
        <v>45757</v>
      </c>
      <c r="U155" s="1">
        <f t="shared" si="31"/>
        <v>45422</v>
      </c>
      <c r="V155" s="4" t="s">
        <v>51</v>
      </c>
    </row>
    <row r="156" spans="1:22" x14ac:dyDescent="0.25">
      <c r="A156" s="4">
        <v>22030453</v>
      </c>
      <c r="B156" s="4" t="s">
        <v>96</v>
      </c>
      <c r="C156" s="4" t="s">
        <v>66</v>
      </c>
      <c r="D156" s="4" t="s">
        <v>10</v>
      </c>
      <c r="E156" s="1">
        <v>45514</v>
      </c>
      <c r="F156" s="48">
        <v>583300000</v>
      </c>
      <c r="G156" s="1">
        <v>44694</v>
      </c>
      <c r="H156" s="5">
        <v>7000000000</v>
      </c>
      <c r="I156" s="2">
        <f t="shared" si="29"/>
        <v>583300000</v>
      </c>
      <c r="J156" s="6" t="s">
        <v>28</v>
      </c>
      <c r="K156" s="4" t="s">
        <v>29</v>
      </c>
      <c r="L156" s="7">
        <v>7.3</v>
      </c>
      <c r="M156" s="1">
        <v>45757</v>
      </c>
      <c r="N156" s="1">
        <v>44783</v>
      </c>
      <c r="O156" s="9" t="s">
        <v>32</v>
      </c>
      <c r="P156" s="10">
        <f t="shared" si="30"/>
        <v>583300000</v>
      </c>
      <c r="Q156" s="1">
        <v>44722</v>
      </c>
      <c r="R156" s="11" t="s">
        <v>31</v>
      </c>
      <c r="S156" s="12">
        <v>0</v>
      </c>
      <c r="T156" s="1">
        <v>45757</v>
      </c>
      <c r="U156" s="1">
        <f t="shared" si="31"/>
        <v>45514</v>
      </c>
      <c r="V156" s="4" t="s">
        <v>51</v>
      </c>
    </row>
    <row r="157" spans="1:22" x14ac:dyDescent="0.25">
      <c r="A157" s="4">
        <v>22030453</v>
      </c>
      <c r="B157" s="4" t="s">
        <v>96</v>
      </c>
      <c r="C157" s="4" t="s">
        <v>66</v>
      </c>
      <c r="D157" s="4" t="s">
        <v>10</v>
      </c>
      <c r="E157" s="1">
        <v>45606</v>
      </c>
      <c r="F157" s="48">
        <v>583300000</v>
      </c>
      <c r="G157" s="1">
        <v>44694</v>
      </c>
      <c r="H157" s="5">
        <v>7000000000</v>
      </c>
      <c r="I157" s="2">
        <f t="shared" si="29"/>
        <v>583300000</v>
      </c>
      <c r="J157" s="6" t="s">
        <v>28</v>
      </c>
      <c r="K157" s="4" t="s">
        <v>29</v>
      </c>
      <c r="L157" s="7">
        <v>7.3</v>
      </c>
      <c r="M157" s="1">
        <v>45757</v>
      </c>
      <c r="N157" s="1">
        <v>44783</v>
      </c>
      <c r="O157" s="9" t="s">
        <v>32</v>
      </c>
      <c r="P157" s="10">
        <f t="shared" si="30"/>
        <v>583300000</v>
      </c>
      <c r="Q157" s="1">
        <v>44722</v>
      </c>
      <c r="R157" s="11" t="s">
        <v>31</v>
      </c>
      <c r="S157" s="12">
        <v>0</v>
      </c>
      <c r="T157" s="1">
        <v>45757</v>
      </c>
      <c r="U157" s="1">
        <f t="shared" si="31"/>
        <v>45606</v>
      </c>
      <c r="V157" s="4" t="s">
        <v>51</v>
      </c>
    </row>
    <row r="158" spans="1:22" x14ac:dyDescent="0.25">
      <c r="A158" s="4">
        <v>22030453</v>
      </c>
      <c r="B158" s="4" t="s">
        <v>96</v>
      </c>
      <c r="C158" s="4" t="s">
        <v>66</v>
      </c>
      <c r="D158" s="4" t="s">
        <v>10</v>
      </c>
      <c r="E158" s="1">
        <v>45698</v>
      </c>
      <c r="F158" s="48">
        <v>583300000</v>
      </c>
      <c r="G158" s="1">
        <v>44694</v>
      </c>
      <c r="H158" s="5">
        <v>7000000000</v>
      </c>
      <c r="I158" s="2">
        <f t="shared" si="29"/>
        <v>583300000</v>
      </c>
      <c r="J158" s="6" t="s">
        <v>28</v>
      </c>
      <c r="K158" s="4" t="s">
        <v>29</v>
      </c>
      <c r="L158" s="7">
        <v>7.3</v>
      </c>
      <c r="M158" s="1">
        <v>45757</v>
      </c>
      <c r="N158" s="1">
        <v>44783</v>
      </c>
      <c r="O158" s="9" t="s">
        <v>32</v>
      </c>
      <c r="P158" s="10">
        <f t="shared" si="30"/>
        <v>583300000</v>
      </c>
      <c r="Q158" s="1">
        <v>44722</v>
      </c>
      <c r="R158" s="11" t="s">
        <v>31</v>
      </c>
      <c r="S158" s="12">
        <v>0</v>
      </c>
      <c r="T158" s="1">
        <v>45757</v>
      </c>
      <c r="U158" s="1">
        <f t="shared" si="31"/>
        <v>45698</v>
      </c>
      <c r="V158" s="4" t="s">
        <v>51</v>
      </c>
    </row>
    <row r="159" spans="1:22" x14ac:dyDescent="0.25">
      <c r="A159" s="4">
        <v>22030453</v>
      </c>
      <c r="B159" s="4" t="s">
        <v>96</v>
      </c>
      <c r="C159" s="4" t="s">
        <v>66</v>
      </c>
      <c r="D159" s="4" t="s">
        <v>10</v>
      </c>
      <c r="E159" s="1">
        <v>45787</v>
      </c>
      <c r="F159" s="48">
        <v>583700000</v>
      </c>
      <c r="G159" s="1">
        <v>44694</v>
      </c>
      <c r="H159" s="5">
        <v>7000000000</v>
      </c>
      <c r="I159" s="2">
        <f t="shared" si="29"/>
        <v>583700000</v>
      </c>
      <c r="J159" s="6" t="s">
        <v>28</v>
      </c>
      <c r="K159" s="4" t="s">
        <v>29</v>
      </c>
      <c r="L159" s="7">
        <v>7.3</v>
      </c>
      <c r="M159" s="1">
        <v>45757</v>
      </c>
      <c r="N159" s="1">
        <v>44783</v>
      </c>
      <c r="O159" s="9" t="s">
        <v>32</v>
      </c>
      <c r="P159" s="10">
        <f t="shared" si="30"/>
        <v>583700000</v>
      </c>
      <c r="Q159" s="1">
        <v>44722</v>
      </c>
      <c r="R159" s="11" t="s">
        <v>31</v>
      </c>
      <c r="S159" s="12">
        <v>0</v>
      </c>
      <c r="T159" s="1">
        <v>45757</v>
      </c>
      <c r="U159" s="1">
        <f t="shared" si="31"/>
        <v>45787</v>
      </c>
      <c r="V159" s="4" t="s">
        <v>51</v>
      </c>
    </row>
    <row r="160" spans="1:22" x14ac:dyDescent="0.25">
      <c r="A160" s="4">
        <v>22020759</v>
      </c>
      <c r="B160" s="4" t="s">
        <v>89</v>
      </c>
      <c r="C160" s="4" t="s">
        <v>38</v>
      </c>
      <c r="D160" s="4" t="s">
        <v>3</v>
      </c>
      <c r="E160" s="1">
        <v>44841</v>
      </c>
      <c r="F160" s="48">
        <v>3330000000</v>
      </c>
      <c r="G160" s="1">
        <v>44681</v>
      </c>
      <c r="H160" s="2">
        <v>3330000000</v>
      </c>
      <c r="I160" s="2">
        <v>3330000000</v>
      </c>
      <c r="J160" s="6" t="s">
        <v>28</v>
      </c>
      <c r="K160" s="4" t="s">
        <v>29</v>
      </c>
      <c r="L160" s="7">
        <v>3.65</v>
      </c>
      <c r="M160" s="1">
        <v>44841</v>
      </c>
      <c r="N160" s="1">
        <v>44841</v>
      </c>
      <c r="O160" s="9" t="s">
        <v>30</v>
      </c>
      <c r="P160" s="10">
        <f>I160</f>
        <v>3330000000</v>
      </c>
      <c r="Q160" s="1">
        <v>44681</v>
      </c>
      <c r="R160" s="11" t="s">
        <v>31</v>
      </c>
      <c r="S160" s="12">
        <v>0</v>
      </c>
      <c r="T160" s="1">
        <v>44841</v>
      </c>
      <c r="U160" s="1">
        <f t="shared" ref="U160" si="32">E160</f>
        <v>44841</v>
      </c>
      <c r="V160" s="4" t="s">
        <v>53</v>
      </c>
    </row>
    <row r="161" spans="1:22" x14ac:dyDescent="0.25">
      <c r="A161" s="4">
        <v>22020760</v>
      </c>
      <c r="B161" s="4" t="s">
        <v>91</v>
      </c>
      <c r="C161" s="4" t="s">
        <v>38</v>
      </c>
      <c r="D161" s="4" t="s">
        <v>3</v>
      </c>
      <c r="E161" s="1">
        <v>44861</v>
      </c>
      <c r="F161" s="48">
        <v>1330000000</v>
      </c>
      <c r="G161" s="1">
        <v>44711</v>
      </c>
      <c r="H161" s="2">
        <v>1330000000</v>
      </c>
      <c r="I161" s="2">
        <v>1330000000</v>
      </c>
      <c r="J161" s="6" t="s">
        <v>28</v>
      </c>
      <c r="K161" s="4" t="s">
        <v>29</v>
      </c>
      <c r="L161" s="7">
        <v>4</v>
      </c>
      <c r="M161" s="1">
        <v>44861</v>
      </c>
      <c r="N161" s="1">
        <v>44861</v>
      </c>
      <c r="O161" s="9" t="s">
        <v>30</v>
      </c>
      <c r="P161" s="10">
        <f>I161</f>
        <v>1330000000</v>
      </c>
      <c r="Q161" s="1" t="s">
        <v>97</v>
      </c>
      <c r="R161" s="11" t="s">
        <v>31</v>
      </c>
      <c r="S161" s="12">
        <v>0</v>
      </c>
      <c r="T161" s="1">
        <v>44861</v>
      </c>
      <c r="U161" s="1">
        <f t="shared" ref="U161:U162" si="33">E161</f>
        <v>44861</v>
      </c>
      <c r="V161" s="4" t="s">
        <v>53</v>
      </c>
    </row>
    <row r="162" spans="1:22" x14ac:dyDescent="0.25">
      <c r="A162" s="4">
        <v>22020761</v>
      </c>
      <c r="B162" s="4" t="s">
        <v>92</v>
      </c>
      <c r="C162" s="4" t="s">
        <v>67</v>
      </c>
      <c r="D162" s="4" t="s">
        <v>3</v>
      </c>
      <c r="E162" s="1">
        <v>44803</v>
      </c>
      <c r="F162" s="48">
        <v>1500000000</v>
      </c>
      <c r="G162" s="1">
        <v>44712</v>
      </c>
      <c r="H162" s="2">
        <v>1500000000</v>
      </c>
      <c r="I162" s="2">
        <v>1500000000</v>
      </c>
      <c r="J162" s="6" t="s">
        <v>28</v>
      </c>
      <c r="K162" s="4" t="s">
        <v>29</v>
      </c>
      <c r="L162" s="7">
        <v>5.5</v>
      </c>
      <c r="M162" s="1">
        <v>44803</v>
      </c>
      <c r="N162" s="1">
        <v>44803</v>
      </c>
      <c r="O162" s="9" t="s">
        <v>30</v>
      </c>
      <c r="P162" s="10">
        <f>I162</f>
        <v>1500000000</v>
      </c>
      <c r="Q162" s="1">
        <v>44803</v>
      </c>
      <c r="R162" s="11" t="s">
        <v>34</v>
      </c>
      <c r="S162" s="12">
        <v>0</v>
      </c>
      <c r="T162" s="1">
        <v>44803</v>
      </c>
      <c r="U162" s="1">
        <f t="shared" si="33"/>
        <v>44803</v>
      </c>
      <c r="V162" s="4" t="s">
        <v>53</v>
      </c>
    </row>
    <row r="163" spans="1:22" x14ac:dyDescent="0.25">
      <c r="A163" s="4">
        <v>22020762</v>
      </c>
      <c r="B163" s="4" t="s">
        <v>93</v>
      </c>
      <c r="C163" s="4" t="s">
        <v>59</v>
      </c>
      <c r="D163" s="4" t="s">
        <v>3</v>
      </c>
      <c r="E163" s="1">
        <v>44803</v>
      </c>
      <c r="F163" s="48">
        <v>2000000000</v>
      </c>
      <c r="G163" s="1">
        <v>44712</v>
      </c>
      <c r="H163" s="2">
        <v>2000000000</v>
      </c>
      <c r="I163" s="2">
        <v>2000000000</v>
      </c>
      <c r="J163" s="6" t="s">
        <v>28</v>
      </c>
      <c r="K163" s="4" t="s">
        <v>29</v>
      </c>
      <c r="L163" s="7">
        <v>5.75</v>
      </c>
      <c r="M163" s="1">
        <v>44803</v>
      </c>
      <c r="N163" s="1">
        <v>44803</v>
      </c>
      <c r="O163" s="9" t="s">
        <v>30</v>
      </c>
      <c r="P163" s="10">
        <f>I163</f>
        <v>2000000000</v>
      </c>
      <c r="Q163" s="1" t="s">
        <v>97</v>
      </c>
      <c r="R163" s="11" t="s">
        <v>31</v>
      </c>
      <c r="S163" s="12">
        <v>0</v>
      </c>
      <c r="T163" s="1">
        <v>44803</v>
      </c>
      <c r="U163" s="1">
        <f t="shared" ref="U163:U164" si="34">E163</f>
        <v>44803</v>
      </c>
      <c r="V163" s="4" t="s">
        <v>53</v>
      </c>
    </row>
    <row r="164" spans="1:22" x14ac:dyDescent="0.25">
      <c r="A164" s="4">
        <v>22020763</v>
      </c>
      <c r="B164" s="4" t="s">
        <v>94</v>
      </c>
      <c r="C164" s="4" t="s">
        <v>99</v>
      </c>
      <c r="D164" s="4" t="s">
        <v>3</v>
      </c>
      <c r="E164" s="1">
        <v>44803</v>
      </c>
      <c r="F164" s="48">
        <v>1000000000</v>
      </c>
      <c r="G164" s="1">
        <v>44712</v>
      </c>
      <c r="H164" s="2">
        <v>1000000000</v>
      </c>
      <c r="I164" s="2">
        <v>1000000000</v>
      </c>
      <c r="J164" s="6" t="s">
        <v>28</v>
      </c>
      <c r="K164" s="4" t="s">
        <v>29</v>
      </c>
      <c r="L164" s="7">
        <v>4.5</v>
      </c>
      <c r="M164" s="1">
        <v>44803</v>
      </c>
      <c r="N164" s="1">
        <v>44803</v>
      </c>
      <c r="O164" s="9" t="s">
        <v>30</v>
      </c>
      <c r="P164" s="10">
        <f>I164</f>
        <v>1000000000</v>
      </c>
      <c r="Q164" s="1">
        <v>44803</v>
      </c>
      <c r="R164" s="11" t="s">
        <v>34</v>
      </c>
      <c r="S164" s="12">
        <v>0</v>
      </c>
      <c r="T164" s="1">
        <v>44803</v>
      </c>
      <c r="U164" s="1">
        <f t="shared" si="34"/>
        <v>44803</v>
      </c>
      <c r="V164" s="4" t="s">
        <v>53</v>
      </c>
    </row>
    <row r="165" spans="1:22" x14ac:dyDescent="0.25">
      <c r="A165" s="4">
        <v>22020764</v>
      </c>
      <c r="B165" s="4" t="s">
        <v>100</v>
      </c>
      <c r="C165" s="4" t="s">
        <v>103</v>
      </c>
      <c r="D165" s="4" t="s">
        <v>3</v>
      </c>
      <c r="E165" s="1">
        <v>44837</v>
      </c>
      <c r="F165" s="48">
        <v>1000000000</v>
      </c>
      <c r="G165" s="1">
        <v>44742</v>
      </c>
      <c r="H165" s="48">
        <v>1000000000</v>
      </c>
      <c r="I165" s="48">
        <v>1000000000</v>
      </c>
      <c r="J165" s="6" t="s">
        <v>28</v>
      </c>
      <c r="K165" s="4" t="s">
        <v>29</v>
      </c>
      <c r="L165" s="7">
        <v>4.9000000000000004</v>
      </c>
      <c r="M165" s="1">
        <v>44837</v>
      </c>
      <c r="N165" s="1">
        <v>44837</v>
      </c>
      <c r="O165" s="9" t="s">
        <v>30</v>
      </c>
      <c r="P165" s="10">
        <f t="shared" si="30"/>
        <v>1000000000</v>
      </c>
      <c r="Q165" s="1">
        <v>44837</v>
      </c>
      <c r="R165" s="11" t="s">
        <v>34</v>
      </c>
      <c r="S165" s="12">
        <v>0</v>
      </c>
      <c r="T165" s="1">
        <v>44837</v>
      </c>
      <c r="U165" s="1">
        <f t="shared" si="31"/>
        <v>44837</v>
      </c>
      <c r="V165" s="4" t="s">
        <v>53</v>
      </c>
    </row>
    <row r="166" spans="1:22" x14ac:dyDescent="0.25">
      <c r="A166" s="4">
        <v>22020765</v>
      </c>
      <c r="B166" s="4" t="s">
        <v>101</v>
      </c>
      <c r="C166" s="4" t="s">
        <v>103</v>
      </c>
      <c r="D166" s="4" t="s">
        <v>3</v>
      </c>
      <c r="E166" s="1">
        <v>44837</v>
      </c>
      <c r="F166" s="48">
        <v>1000000000</v>
      </c>
      <c r="G166" s="1">
        <v>44742</v>
      </c>
      <c r="H166" s="48">
        <v>1000000000</v>
      </c>
      <c r="I166" s="48">
        <v>1000000000</v>
      </c>
      <c r="J166" s="6" t="s">
        <v>28</v>
      </c>
      <c r="K166" s="4" t="s">
        <v>29</v>
      </c>
      <c r="L166" s="7">
        <v>5.6</v>
      </c>
      <c r="M166" s="1">
        <v>44837</v>
      </c>
      <c r="N166" s="1">
        <v>44837</v>
      </c>
      <c r="O166" s="9" t="s">
        <v>30</v>
      </c>
      <c r="P166" s="10">
        <f t="shared" ref="P166:P170" si="35">I166</f>
        <v>1000000000</v>
      </c>
      <c r="Q166" s="1">
        <v>44837</v>
      </c>
      <c r="R166" s="11" t="s">
        <v>34</v>
      </c>
      <c r="S166" s="12">
        <v>0</v>
      </c>
      <c r="T166" s="1">
        <v>44837</v>
      </c>
      <c r="U166" s="1">
        <f t="shared" ref="U166:U168" si="36">E166</f>
        <v>44837</v>
      </c>
      <c r="V166" s="4" t="s">
        <v>53</v>
      </c>
    </row>
    <row r="167" spans="1:22" x14ac:dyDescent="0.25">
      <c r="A167" s="4">
        <v>22020766</v>
      </c>
      <c r="B167" s="4" t="s">
        <v>102</v>
      </c>
      <c r="C167" s="4" t="s">
        <v>104</v>
      </c>
      <c r="D167" s="4" t="s">
        <v>3</v>
      </c>
      <c r="E167" s="1">
        <v>44835</v>
      </c>
      <c r="F167" s="48">
        <v>1000000000</v>
      </c>
      <c r="G167" s="1">
        <v>44742</v>
      </c>
      <c r="H167" s="48">
        <v>1000000000</v>
      </c>
      <c r="I167" s="48">
        <v>1000000000</v>
      </c>
      <c r="J167" s="6" t="s">
        <v>28</v>
      </c>
      <c r="K167" s="4" t="s">
        <v>29</v>
      </c>
      <c r="L167" s="7">
        <v>6</v>
      </c>
      <c r="M167" s="1">
        <v>44835</v>
      </c>
      <c r="N167" s="1">
        <v>44835</v>
      </c>
      <c r="O167" s="9" t="s">
        <v>30</v>
      </c>
      <c r="P167" s="10">
        <f t="shared" si="35"/>
        <v>1000000000</v>
      </c>
      <c r="Q167" s="1">
        <v>44835</v>
      </c>
      <c r="R167" s="11" t="s">
        <v>34</v>
      </c>
      <c r="S167" s="12">
        <v>0</v>
      </c>
      <c r="T167" s="1">
        <v>44835</v>
      </c>
      <c r="U167" s="1">
        <f t="shared" si="36"/>
        <v>44835</v>
      </c>
      <c r="V167" s="4" t="s">
        <v>53</v>
      </c>
    </row>
    <row r="168" spans="1:22" x14ac:dyDescent="0.25">
      <c r="A168" s="4">
        <v>22020767</v>
      </c>
      <c r="B168" s="4" t="s">
        <v>106</v>
      </c>
      <c r="C168" s="4" t="s">
        <v>103</v>
      </c>
      <c r="D168" s="4" t="s">
        <v>3</v>
      </c>
      <c r="E168" s="1">
        <v>44932</v>
      </c>
      <c r="F168" s="48">
        <v>1000000000</v>
      </c>
      <c r="G168" s="1">
        <v>44764</v>
      </c>
      <c r="H168" s="48">
        <v>1000000000</v>
      </c>
      <c r="I168" s="48">
        <v>1000000000</v>
      </c>
      <c r="J168" s="6" t="s">
        <v>28</v>
      </c>
      <c r="K168" s="4" t="s">
        <v>29</v>
      </c>
      <c r="L168" s="7">
        <v>5.6</v>
      </c>
      <c r="M168" s="1">
        <v>44932</v>
      </c>
      <c r="N168" s="1">
        <v>44932</v>
      </c>
      <c r="O168" s="9" t="s">
        <v>30</v>
      </c>
      <c r="P168" s="10">
        <f t="shared" si="35"/>
        <v>1000000000</v>
      </c>
      <c r="Q168" s="1">
        <v>44932</v>
      </c>
      <c r="R168" s="11" t="s">
        <v>34</v>
      </c>
      <c r="S168" s="12">
        <v>0</v>
      </c>
      <c r="T168" s="1">
        <v>44932</v>
      </c>
      <c r="U168" s="1">
        <f t="shared" si="36"/>
        <v>44932</v>
      </c>
      <c r="V168" s="4" t="s">
        <v>53</v>
      </c>
    </row>
    <row r="169" spans="1:22" x14ac:dyDescent="0.25">
      <c r="A169" s="4">
        <v>22020769</v>
      </c>
      <c r="B169" s="4" t="s">
        <v>107</v>
      </c>
      <c r="C169" s="4" t="s">
        <v>67</v>
      </c>
      <c r="D169" s="4" t="s">
        <v>3</v>
      </c>
      <c r="E169" s="1">
        <v>44861</v>
      </c>
      <c r="F169" s="48">
        <v>2000000000</v>
      </c>
      <c r="G169" s="1">
        <v>44770</v>
      </c>
      <c r="H169" s="48">
        <v>2000000000</v>
      </c>
      <c r="I169" s="48">
        <v>2000000000</v>
      </c>
      <c r="J169" s="6" t="s">
        <v>28</v>
      </c>
      <c r="K169" s="4" t="s">
        <v>29</v>
      </c>
      <c r="L169" s="7">
        <v>5.5</v>
      </c>
      <c r="M169" s="1">
        <v>44861</v>
      </c>
      <c r="N169" s="1">
        <v>44861</v>
      </c>
      <c r="O169" s="9" t="s">
        <v>30</v>
      </c>
      <c r="P169" s="10">
        <f t="shared" si="35"/>
        <v>2000000000</v>
      </c>
      <c r="Q169" s="1">
        <v>44861</v>
      </c>
      <c r="R169" s="11" t="s">
        <v>34</v>
      </c>
      <c r="S169" s="12">
        <v>0</v>
      </c>
      <c r="T169" s="1">
        <v>44861</v>
      </c>
      <c r="U169" s="1">
        <f>E169</f>
        <v>44861</v>
      </c>
      <c r="V169" s="4" t="s">
        <v>53</v>
      </c>
    </row>
    <row r="170" spans="1:22" x14ac:dyDescent="0.25">
      <c r="A170" s="4">
        <v>22020768</v>
      </c>
      <c r="B170" s="4" t="s">
        <v>108</v>
      </c>
      <c r="C170" s="4" t="s">
        <v>103</v>
      </c>
      <c r="D170" s="4" t="s">
        <v>3</v>
      </c>
      <c r="E170" s="1">
        <v>44937</v>
      </c>
      <c r="F170" s="48">
        <v>500000000</v>
      </c>
      <c r="G170" s="1">
        <v>44772</v>
      </c>
      <c r="H170" s="48">
        <v>500000000</v>
      </c>
      <c r="I170" s="48">
        <v>500000000</v>
      </c>
      <c r="J170" s="6" t="s">
        <v>28</v>
      </c>
      <c r="K170" s="4" t="s">
        <v>29</v>
      </c>
      <c r="L170" s="7">
        <v>5.75</v>
      </c>
      <c r="M170" s="1">
        <v>44937</v>
      </c>
      <c r="N170" s="1">
        <v>44937</v>
      </c>
      <c r="O170" s="9" t="s">
        <v>30</v>
      </c>
      <c r="P170" s="10">
        <f t="shared" si="35"/>
        <v>500000000</v>
      </c>
      <c r="Q170" s="1">
        <v>44937</v>
      </c>
      <c r="R170" s="11" t="s">
        <v>34</v>
      </c>
      <c r="S170" s="12">
        <v>0</v>
      </c>
      <c r="T170" s="1">
        <v>44937</v>
      </c>
      <c r="U170" s="1">
        <f t="shared" ref="U170" si="37">E170</f>
        <v>44937</v>
      </c>
      <c r="V170" s="4" t="s">
        <v>53</v>
      </c>
    </row>
  </sheetData>
  <sortState ref="A2:U128">
    <sortCondition ref="A2:A128"/>
    <sortCondition ref="E2:E12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="85" zoomScaleNormal="85" workbookViewId="0">
      <selection activeCell="B1" sqref="B1"/>
    </sheetView>
  </sheetViews>
  <sheetFormatPr defaultRowHeight="15" x14ac:dyDescent="0.25"/>
  <cols>
    <col min="1" max="1" width="9.28515625" bestFit="1" customWidth="1"/>
    <col min="2" max="2" width="42.28515625" bestFit="1" customWidth="1"/>
    <col min="3" max="3" width="19.28515625" bestFit="1" customWidth="1"/>
    <col min="4" max="6" width="15.42578125" customWidth="1"/>
    <col min="7" max="7" width="17" bestFit="1" customWidth="1"/>
    <col min="8" max="8" width="9.28515625" bestFit="1" customWidth="1"/>
    <col min="10" max="10" width="15.42578125" bestFit="1" customWidth="1"/>
  </cols>
  <sheetData>
    <row r="1" spans="1:10" x14ac:dyDescent="0.25">
      <c r="A1" s="16" t="s">
        <v>42</v>
      </c>
      <c r="B1" s="16" t="s">
        <v>48</v>
      </c>
      <c r="C1" s="19" t="s">
        <v>105</v>
      </c>
      <c r="D1" s="19" t="s">
        <v>49</v>
      </c>
      <c r="E1" s="19" t="s">
        <v>50</v>
      </c>
    </row>
    <row r="2" spans="1:10" x14ac:dyDescent="0.25">
      <c r="A2" s="20">
        <v>22030904</v>
      </c>
      <c r="B2" s="21" t="s">
        <v>8</v>
      </c>
      <c r="C2" s="22">
        <v>750000000</v>
      </c>
      <c r="D2" s="22">
        <f>SUMIF(Data!A:A,Recon!A2,Data!F:F)</f>
        <v>750000000</v>
      </c>
      <c r="E2" s="22">
        <f t="shared" ref="E2:E10" si="0">C2-D2</f>
        <v>0</v>
      </c>
    </row>
    <row r="3" spans="1:10" x14ac:dyDescent="0.25">
      <c r="A3" s="20">
        <v>22030906</v>
      </c>
      <c r="B3" s="21" t="s">
        <v>4</v>
      </c>
      <c r="C3" s="22">
        <v>780000000</v>
      </c>
      <c r="D3" s="22">
        <f>SUMIF(Data!A:A,Recon!A3,Data!F:F)</f>
        <v>780000000</v>
      </c>
      <c r="E3" s="22">
        <f t="shared" si="0"/>
        <v>0</v>
      </c>
    </row>
    <row r="4" spans="1:10" x14ac:dyDescent="0.25">
      <c r="A4" s="20">
        <v>22030130</v>
      </c>
      <c r="B4" s="21" t="s">
        <v>109</v>
      </c>
      <c r="C4" s="22">
        <v>20000000</v>
      </c>
      <c r="D4" s="22">
        <f>SUMIF(Data!A:A,Recon!A4,Data!F:F)</f>
        <v>20000000</v>
      </c>
      <c r="E4" s="22">
        <f t="shared" si="0"/>
        <v>0</v>
      </c>
    </row>
    <row r="5" spans="1:10" x14ac:dyDescent="0.25">
      <c r="A5" s="20">
        <v>22030907</v>
      </c>
      <c r="B5" s="21" t="s">
        <v>5</v>
      </c>
      <c r="C5" s="22">
        <v>0</v>
      </c>
      <c r="D5" s="22">
        <f>SUMIF(Data!A:A,Recon!A5,Data!F:F)</f>
        <v>0</v>
      </c>
      <c r="E5" s="22">
        <f t="shared" si="0"/>
        <v>0</v>
      </c>
    </row>
    <row r="6" spans="1:10" x14ac:dyDescent="0.25">
      <c r="A6" s="20">
        <v>22030439</v>
      </c>
      <c r="B6" s="21" t="s">
        <v>9</v>
      </c>
      <c r="C6" s="22">
        <v>0</v>
      </c>
      <c r="D6" s="22">
        <f>SUMIF(Data!A:A,Recon!A6,Data!F:F)</f>
        <v>0</v>
      </c>
      <c r="E6" s="22">
        <f t="shared" si="0"/>
        <v>0</v>
      </c>
    </row>
    <row r="7" spans="1:10" x14ac:dyDescent="0.25">
      <c r="A7" s="20">
        <v>22030441</v>
      </c>
      <c r="B7" s="21" t="s">
        <v>14</v>
      </c>
      <c r="C7" s="22">
        <v>0</v>
      </c>
      <c r="D7" s="22">
        <f>SUMIF(Data!A:A,Recon!A7,Data!F:F)</f>
        <v>0</v>
      </c>
      <c r="E7" s="22">
        <f t="shared" si="0"/>
        <v>0</v>
      </c>
    </row>
    <row r="8" spans="1:10" x14ac:dyDescent="0.25">
      <c r="A8" s="20">
        <v>22030933</v>
      </c>
      <c r="B8" s="21" t="s">
        <v>6</v>
      </c>
      <c r="C8" s="22">
        <v>1750000000</v>
      </c>
      <c r="D8" s="22">
        <f>SUMIF(Data!A:A,Recon!A8,Data!F:F)</f>
        <v>1750000000</v>
      </c>
      <c r="E8" s="22">
        <f t="shared" si="0"/>
        <v>0</v>
      </c>
    </row>
    <row r="9" spans="1:10" x14ac:dyDescent="0.25">
      <c r="A9" s="20">
        <v>22030934</v>
      </c>
      <c r="B9" s="21" t="s">
        <v>7</v>
      </c>
      <c r="C9" s="22">
        <v>500000000</v>
      </c>
      <c r="D9" s="22">
        <f>SUMIF(Data!A:A,Recon!A9,Data!F:F)</f>
        <v>500000000</v>
      </c>
      <c r="E9" s="22">
        <f t="shared" si="0"/>
        <v>0</v>
      </c>
    </row>
    <row r="10" spans="1:10" x14ac:dyDescent="0.25">
      <c r="A10" s="20">
        <v>22030442</v>
      </c>
      <c r="B10" s="21" t="s">
        <v>11</v>
      </c>
      <c r="C10" s="22">
        <v>3600000000</v>
      </c>
      <c r="D10" s="22">
        <f>SUMIF(Data!A:A,Recon!A10,Data!F:F)</f>
        <v>3600000000</v>
      </c>
      <c r="E10" s="22">
        <f t="shared" si="0"/>
        <v>0</v>
      </c>
    </row>
    <row r="11" spans="1:10" x14ac:dyDescent="0.25">
      <c r="A11" s="20">
        <v>22030443</v>
      </c>
      <c r="B11" s="21" t="s">
        <v>13</v>
      </c>
      <c r="C11" s="22">
        <v>2400000000</v>
      </c>
      <c r="D11" s="22">
        <f>SUMIF(Data!A:A,Recon!A11,Data!F:F)</f>
        <v>2400000000</v>
      </c>
      <c r="E11" s="22">
        <f t="shared" ref="E11:E15" si="1">C11-D11</f>
        <v>0</v>
      </c>
    </row>
    <row r="12" spans="1:10" x14ac:dyDescent="0.25">
      <c r="A12" s="20">
        <v>22030445</v>
      </c>
      <c r="B12" s="21" t="s">
        <v>12</v>
      </c>
      <c r="C12" s="22">
        <v>3250000000</v>
      </c>
      <c r="D12" s="22">
        <f>SUMIF(Data!A:A,Recon!A12,Data!F:F)</f>
        <v>3250000000</v>
      </c>
      <c r="E12" s="22">
        <f t="shared" si="1"/>
        <v>0</v>
      </c>
    </row>
    <row r="13" spans="1:10" x14ac:dyDescent="0.25">
      <c r="A13" s="20">
        <v>22030446</v>
      </c>
      <c r="B13" s="21" t="s">
        <v>15</v>
      </c>
      <c r="C13" s="22">
        <v>3500000000</v>
      </c>
      <c r="D13" s="22">
        <f>SUMIF(Data!A:A,Recon!A13,Data!F:F)</f>
        <v>3500000000</v>
      </c>
      <c r="E13" s="22">
        <f t="shared" si="1"/>
        <v>0</v>
      </c>
    </row>
    <row r="14" spans="1:10" x14ac:dyDescent="0.25">
      <c r="A14" s="20">
        <v>22030447</v>
      </c>
      <c r="B14" s="21" t="s">
        <v>16</v>
      </c>
      <c r="C14" s="22">
        <v>535860000</v>
      </c>
      <c r="D14" s="22">
        <f>SUMIF(Data!A:A,Recon!A14,Data!F:F)</f>
        <v>535860000</v>
      </c>
      <c r="E14" s="22">
        <f t="shared" si="1"/>
        <v>0</v>
      </c>
      <c r="F14" t="s">
        <v>98</v>
      </c>
    </row>
    <row r="15" spans="1:10" x14ac:dyDescent="0.25">
      <c r="A15" s="20">
        <v>22030448</v>
      </c>
      <c r="B15" s="21" t="s">
        <v>64</v>
      </c>
      <c r="C15" s="22">
        <v>10500000000</v>
      </c>
      <c r="D15" s="22">
        <f>SUMIF(Data!A:A,Recon!A15,Data!F:F)</f>
        <v>10500000000</v>
      </c>
      <c r="E15" s="22">
        <f t="shared" si="1"/>
        <v>0</v>
      </c>
    </row>
    <row r="16" spans="1:10" x14ac:dyDescent="0.25">
      <c r="A16" s="20">
        <v>22030449</v>
      </c>
      <c r="B16" s="21" t="s">
        <v>65</v>
      </c>
      <c r="C16" s="22">
        <v>2000000000</v>
      </c>
      <c r="D16" s="22">
        <f>SUMIF(Data!A:A,Recon!A16,Data!F:F)</f>
        <v>2000000000</v>
      </c>
      <c r="E16" s="22">
        <f t="shared" ref="E16" si="2">C16-D16</f>
        <v>0</v>
      </c>
      <c r="J16" s="23"/>
    </row>
    <row r="17" spans="1:10" x14ac:dyDescent="0.25">
      <c r="A17" s="20">
        <v>22030935</v>
      </c>
      <c r="B17" s="21" t="s">
        <v>70</v>
      </c>
      <c r="C17" s="22">
        <v>500000000</v>
      </c>
      <c r="D17" s="22">
        <f>SUMIF(Data!A:A,Recon!A17,Data!F:F)</f>
        <v>500000000</v>
      </c>
      <c r="E17" s="22">
        <f t="shared" ref="E17" si="3">C17-D17</f>
        <v>0</v>
      </c>
      <c r="F17" s="39"/>
      <c r="J17" s="23"/>
    </row>
    <row r="18" spans="1:10" x14ac:dyDescent="0.25">
      <c r="A18" s="20">
        <v>22030450</v>
      </c>
      <c r="B18" s="21" t="s">
        <v>71</v>
      </c>
      <c r="C18" s="22">
        <v>500000000</v>
      </c>
      <c r="D18" s="22">
        <f>SUMIF(Data!A:A,Recon!A18,Data!F:F)</f>
        <v>500000000</v>
      </c>
      <c r="E18" s="22">
        <f t="shared" ref="E18:E25" si="4">C18-D18</f>
        <v>0</v>
      </c>
      <c r="F18" s="39"/>
      <c r="J18" s="23"/>
    </row>
    <row r="19" spans="1:10" x14ac:dyDescent="0.25">
      <c r="A19" s="44">
        <v>22020741</v>
      </c>
      <c r="B19" s="45" t="s">
        <v>72</v>
      </c>
      <c r="C19" s="22">
        <v>0</v>
      </c>
      <c r="D19" s="22">
        <f>SUMIF(Data!A:A,Recon!A19,Data!F:F)</f>
        <v>0</v>
      </c>
      <c r="E19" s="22">
        <f t="shared" si="4"/>
        <v>0</v>
      </c>
      <c r="F19" s="39"/>
      <c r="J19" s="23"/>
    </row>
    <row r="20" spans="1:10" x14ac:dyDescent="0.25">
      <c r="A20" s="20">
        <v>22020742</v>
      </c>
      <c r="B20" s="21" t="s">
        <v>73</v>
      </c>
      <c r="C20" s="22">
        <v>0</v>
      </c>
      <c r="D20" s="22">
        <f>SUMIF(Data!A:A,Recon!A20,Data!F:F)</f>
        <v>0</v>
      </c>
      <c r="E20" s="22">
        <f t="shared" si="4"/>
        <v>0</v>
      </c>
      <c r="F20" s="39"/>
      <c r="J20" s="23"/>
    </row>
    <row r="21" spans="1:10" x14ac:dyDescent="0.25">
      <c r="A21" s="20">
        <v>22020743</v>
      </c>
      <c r="B21" s="21" t="s">
        <v>74</v>
      </c>
      <c r="C21" s="22">
        <v>0</v>
      </c>
      <c r="D21" s="22">
        <f>SUMIF(Data!A:A,Recon!A21,Data!F:F)</f>
        <v>0</v>
      </c>
      <c r="E21" s="22">
        <f t="shared" si="4"/>
        <v>0</v>
      </c>
      <c r="F21" s="39"/>
      <c r="J21" s="23"/>
    </row>
    <row r="22" spans="1:10" x14ac:dyDescent="0.25">
      <c r="A22" s="20">
        <v>22030451</v>
      </c>
      <c r="B22" s="21" t="s">
        <v>76</v>
      </c>
      <c r="C22" s="22">
        <v>3166700000</v>
      </c>
      <c r="D22" s="22">
        <f>SUMIF(Data!A:A,Recon!A22,Data!F:F)</f>
        <v>3166700000</v>
      </c>
      <c r="E22" s="22">
        <f t="shared" si="4"/>
        <v>0</v>
      </c>
      <c r="F22" s="39"/>
      <c r="J22" s="23"/>
    </row>
    <row r="23" spans="1:10" x14ac:dyDescent="0.25">
      <c r="A23" s="20">
        <v>22020746</v>
      </c>
      <c r="B23" s="21" t="s">
        <v>77</v>
      </c>
      <c r="C23" s="22">
        <v>0</v>
      </c>
      <c r="D23" s="22">
        <f>SUMIF(Data!A:A,Recon!A23,Data!F:F)</f>
        <v>0</v>
      </c>
      <c r="E23" s="22">
        <f t="shared" si="4"/>
        <v>0</v>
      </c>
      <c r="F23" s="39"/>
      <c r="J23" s="23"/>
    </row>
    <row r="24" spans="1:10" x14ac:dyDescent="0.25">
      <c r="A24" s="20">
        <v>22020747</v>
      </c>
      <c r="B24" s="21" t="s">
        <v>78</v>
      </c>
      <c r="C24" s="22">
        <v>0</v>
      </c>
      <c r="D24" s="22">
        <f>SUMIF(Data!A:A,Recon!A24,Data!F:F)</f>
        <v>0</v>
      </c>
      <c r="E24" s="22">
        <f t="shared" si="4"/>
        <v>0</v>
      </c>
      <c r="F24" s="39"/>
      <c r="J24" s="23"/>
    </row>
    <row r="25" spans="1:10" x14ac:dyDescent="0.25">
      <c r="A25" s="20">
        <v>22020745</v>
      </c>
      <c r="B25" s="21" t="s">
        <v>79</v>
      </c>
      <c r="C25" s="22">
        <v>0</v>
      </c>
      <c r="D25" s="22">
        <f>SUMIF(Data!A:A,Recon!A25,Data!F:F)</f>
        <v>0</v>
      </c>
      <c r="E25" s="22">
        <f t="shared" si="4"/>
        <v>0</v>
      </c>
      <c r="F25" s="39"/>
      <c r="J25" s="23"/>
    </row>
    <row r="26" spans="1:10" x14ac:dyDescent="0.25">
      <c r="A26" s="20">
        <v>22020749</v>
      </c>
      <c r="B26" s="21" t="s">
        <v>80</v>
      </c>
      <c r="C26" s="22">
        <v>0</v>
      </c>
      <c r="D26" s="22">
        <f>SUMIF(Data!A:A,Recon!A26,Data!F:F)</f>
        <v>0</v>
      </c>
      <c r="E26" s="22">
        <f t="shared" ref="E26" si="5">C26-D26</f>
        <v>0</v>
      </c>
      <c r="F26" s="39"/>
      <c r="J26" s="23"/>
    </row>
    <row r="27" spans="1:10" x14ac:dyDescent="0.25">
      <c r="A27" s="20">
        <v>22020752</v>
      </c>
      <c r="B27" s="21" t="s">
        <v>81</v>
      </c>
      <c r="C27" s="22">
        <v>0</v>
      </c>
      <c r="D27" s="22">
        <f>SUMIF(Data!A:A,Recon!A27,Data!F:F)</f>
        <v>0</v>
      </c>
      <c r="E27" s="22">
        <f t="shared" ref="E27:E30" si="6">C27-D27</f>
        <v>0</v>
      </c>
      <c r="F27" s="39"/>
      <c r="J27" s="23"/>
    </row>
    <row r="28" spans="1:10" x14ac:dyDescent="0.25">
      <c r="A28" s="20">
        <v>22020750</v>
      </c>
      <c r="B28" s="21" t="s">
        <v>82</v>
      </c>
      <c r="C28" s="22">
        <v>0</v>
      </c>
      <c r="D28" s="22">
        <f>SUMIF(Data!A:A,Recon!A28,Data!F:F)</f>
        <v>0</v>
      </c>
      <c r="E28" s="22">
        <f t="shared" si="6"/>
        <v>0</v>
      </c>
      <c r="F28" s="39"/>
      <c r="J28" s="23"/>
    </row>
    <row r="29" spans="1:10" x14ac:dyDescent="0.25">
      <c r="A29" s="20">
        <v>22020751</v>
      </c>
      <c r="B29" s="21" t="s">
        <v>83</v>
      </c>
      <c r="C29" s="22">
        <v>0</v>
      </c>
      <c r="D29" s="22">
        <f>SUMIF(Data!A:A,Recon!A29,Data!F:F)</f>
        <v>0</v>
      </c>
      <c r="E29" s="22">
        <f t="shared" si="6"/>
        <v>0</v>
      </c>
      <c r="F29" s="39"/>
      <c r="J29" s="23"/>
    </row>
    <row r="30" spans="1:10" x14ac:dyDescent="0.25">
      <c r="A30" s="20">
        <v>22020754</v>
      </c>
      <c r="B30" s="21" t="s">
        <v>84</v>
      </c>
      <c r="C30" s="22">
        <v>0</v>
      </c>
      <c r="D30" s="22">
        <f>SUMIF(Data!A:A,Recon!A30,Data!F:F)</f>
        <v>0</v>
      </c>
      <c r="E30" s="22">
        <f t="shared" si="6"/>
        <v>0</v>
      </c>
      <c r="F30" s="39"/>
      <c r="J30" s="23"/>
    </row>
    <row r="31" spans="1:10" x14ac:dyDescent="0.25">
      <c r="A31" s="20">
        <v>22020753</v>
      </c>
      <c r="B31" s="21" t="s">
        <v>85</v>
      </c>
      <c r="C31" s="22">
        <v>0</v>
      </c>
      <c r="D31" s="22">
        <f>SUMIF(Data!A:A,Recon!A31,Data!F:F)</f>
        <v>0</v>
      </c>
      <c r="E31" s="22">
        <f t="shared" ref="E31" si="7">C31-D31</f>
        <v>0</v>
      </c>
      <c r="F31" s="39"/>
      <c r="J31" s="23"/>
    </row>
    <row r="32" spans="1:10" x14ac:dyDescent="0.25">
      <c r="A32" s="20">
        <v>22020755</v>
      </c>
      <c r="B32" s="21" t="s">
        <v>86</v>
      </c>
      <c r="C32" s="22">
        <v>0</v>
      </c>
      <c r="D32" s="22">
        <f>SUMIF(Data!A:A,Recon!A32,Data!F:F)</f>
        <v>0</v>
      </c>
      <c r="E32" s="22">
        <f t="shared" ref="E32:E34" si="8">C32-D32</f>
        <v>0</v>
      </c>
      <c r="F32" s="39"/>
      <c r="J32" s="23"/>
    </row>
    <row r="33" spans="1:10" x14ac:dyDescent="0.25">
      <c r="A33" s="20">
        <v>22020756</v>
      </c>
      <c r="B33" s="21" t="s">
        <v>87</v>
      </c>
      <c r="C33" s="22">
        <v>0</v>
      </c>
      <c r="D33" s="22">
        <f>SUMIF(Data!A:A,Recon!A33,Data!F:F)</f>
        <v>0</v>
      </c>
      <c r="E33" s="22">
        <f t="shared" si="8"/>
        <v>0</v>
      </c>
      <c r="F33" s="39"/>
      <c r="J33" s="23"/>
    </row>
    <row r="34" spans="1:10" x14ac:dyDescent="0.25">
      <c r="A34" s="20">
        <v>22020757</v>
      </c>
      <c r="B34" s="21" t="s">
        <v>88</v>
      </c>
      <c r="C34" s="22">
        <v>0</v>
      </c>
      <c r="D34" s="22">
        <f>SUMIF(Data!A:A,Recon!A34,Data!F:F)</f>
        <v>0</v>
      </c>
      <c r="E34" s="22">
        <f t="shared" si="8"/>
        <v>0</v>
      </c>
      <c r="F34" s="39"/>
      <c r="J34" s="23"/>
    </row>
    <row r="35" spans="1:10" x14ac:dyDescent="0.25">
      <c r="A35" s="20">
        <v>22020759</v>
      </c>
      <c r="B35" s="21" t="s">
        <v>89</v>
      </c>
      <c r="C35" s="22">
        <v>3330000000</v>
      </c>
      <c r="D35" s="22">
        <f>SUMIF(Data!A:A,Recon!A35,Data!F:F)</f>
        <v>3330000000</v>
      </c>
      <c r="E35" s="22">
        <f t="shared" ref="E35:E38" si="9">C35-D35</f>
        <v>0</v>
      </c>
      <c r="F35" s="39"/>
      <c r="J35" s="23"/>
    </row>
    <row r="36" spans="1:10" x14ac:dyDescent="0.25">
      <c r="A36" s="20">
        <v>22020758</v>
      </c>
      <c r="B36" s="21" t="s">
        <v>90</v>
      </c>
      <c r="C36" s="22">
        <v>0</v>
      </c>
      <c r="D36" s="22">
        <f>SUMIF(Data!A:A,Recon!A36,Data!F:F)</f>
        <v>0</v>
      </c>
      <c r="E36" s="22">
        <f t="shared" si="9"/>
        <v>0</v>
      </c>
      <c r="F36" s="39"/>
      <c r="J36" s="23"/>
    </row>
    <row r="37" spans="1:10" x14ac:dyDescent="0.25">
      <c r="A37" s="20">
        <v>22030452</v>
      </c>
      <c r="B37" s="21" t="s">
        <v>95</v>
      </c>
      <c r="C37" s="22">
        <v>1878800000</v>
      </c>
      <c r="D37" s="22">
        <f>SUMIF(Data!A:A,Recon!A37,Data!F:F)</f>
        <v>1878800000</v>
      </c>
      <c r="E37" s="22">
        <f t="shared" si="9"/>
        <v>0</v>
      </c>
      <c r="F37" s="39"/>
      <c r="J37" s="23"/>
    </row>
    <row r="38" spans="1:10" x14ac:dyDescent="0.25">
      <c r="A38" s="20">
        <v>22030453</v>
      </c>
      <c r="B38" s="21" t="s">
        <v>96</v>
      </c>
      <c r="C38" s="22">
        <v>7000000000</v>
      </c>
      <c r="D38" s="22">
        <f>SUMIF(Data!A:A,Recon!A38,Data!F:F)</f>
        <v>7000000000</v>
      </c>
      <c r="E38" s="22">
        <f t="shared" si="9"/>
        <v>0</v>
      </c>
      <c r="F38" s="39"/>
      <c r="J38" s="23"/>
    </row>
    <row r="39" spans="1:10" x14ac:dyDescent="0.25">
      <c r="A39" s="20">
        <v>22020760</v>
      </c>
      <c r="B39" s="21" t="s">
        <v>91</v>
      </c>
      <c r="C39" s="22">
        <v>1330000000</v>
      </c>
      <c r="D39" s="22">
        <f>SUMIF(Data!A:A,Recon!A39,Data!F:F)</f>
        <v>1330000000</v>
      </c>
      <c r="E39" s="22">
        <f t="shared" ref="E39:E42" si="10">C39-D39</f>
        <v>0</v>
      </c>
      <c r="F39" s="39"/>
      <c r="J39" s="23"/>
    </row>
    <row r="40" spans="1:10" x14ac:dyDescent="0.25">
      <c r="A40" s="20">
        <v>22020761</v>
      </c>
      <c r="B40" s="21" t="s">
        <v>92</v>
      </c>
      <c r="C40" s="22">
        <v>1500000000</v>
      </c>
      <c r="D40" s="22">
        <f>SUMIF(Data!A:A,Recon!A40,Data!F:F)</f>
        <v>1500000000</v>
      </c>
      <c r="E40" s="22">
        <f t="shared" si="10"/>
        <v>0</v>
      </c>
      <c r="F40" s="39"/>
      <c r="J40" s="23"/>
    </row>
    <row r="41" spans="1:10" x14ac:dyDescent="0.25">
      <c r="A41" s="20">
        <v>22020762</v>
      </c>
      <c r="B41" s="21" t="s">
        <v>93</v>
      </c>
      <c r="C41" s="22">
        <v>2000000000</v>
      </c>
      <c r="D41" s="22">
        <f>SUMIF(Data!A:A,Recon!A41,Data!F:F)</f>
        <v>2000000000</v>
      </c>
      <c r="E41" s="22">
        <f t="shared" si="10"/>
        <v>0</v>
      </c>
      <c r="F41" s="39"/>
      <c r="J41" s="23"/>
    </row>
    <row r="42" spans="1:10" x14ac:dyDescent="0.25">
      <c r="A42" s="20">
        <v>22020763</v>
      </c>
      <c r="B42" s="21" t="s">
        <v>94</v>
      </c>
      <c r="C42" s="22">
        <v>1000000000</v>
      </c>
      <c r="D42" s="22">
        <f>SUMIF(Data!A:A,Recon!A42,Data!F:F)</f>
        <v>1000000000</v>
      </c>
      <c r="E42" s="22">
        <f t="shared" si="10"/>
        <v>0</v>
      </c>
      <c r="F42" s="39"/>
      <c r="J42" s="23"/>
    </row>
    <row r="43" spans="1:10" x14ac:dyDescent="0.25">
      <c r="A43" s="20">
        <v>22020764</v>
      </c>
      <c r="B43" s="21" t="s">
        <v>100</v>
      </c>
      <c r="C43" s="22">
        <v>1000000000</v>
      </c>
      <c r="D43" s="22">
        <f>SUMIF(Data!A:A,Recon!A43,Data!F:F)</f>
        <v>1000000000</v>
      </c>
      <c r="E43" s="22">
        <f t="shared" ref="E43:E45" si="11">C43-D43</f>
        <v>0</v>
      </c>
      <c r="F43" s="39"/>
      <c r="J43" s="23"/>
    </row>
    <row r="44" spans="1:10" x14ac:dyDescent="0.25">
      <c r="A44" s="20">
        <v>22020765</v>
      </c>
      <c r="B44" s="21" t="s">
        <v>101</v>
      </c>
      <c r="C44" s="22">
        <v>1000000000</v>
      </c>
      <c r="D44" s="22">
        <f>SUMIF(Data!A:A,Recon!A44,Data!F:F)</f>
        <v>1000000000</v>
      </c>
      <c r="E44" s="22">
        <f t="shared" si="11"/>
        <v>0</v>
      </c>
      <c r="F44" s="39"/>
      <c r="J44" s="23"/>
    </row>
    <row r="45" spans="1:10" x14ac:dyDescent="0.25">
      <c r="A45" s="20">
        <v>22020766</v>
      </c>
      <c r="B45" s="21" t="s">
        <v>102</v>
      </c>
      <c r="C45" s="22">
        <v>1000000000</v>
      </c>
      <c r="D45" s="22">
        <f>SUMIF(Data!A:A,Recon!A45,Data!F:F)</f>
        <v>1000000000</v>
      </c>
      <c r="E45" s="22">
        <f t="shared" si="11"/>
        <v>0</v>
      </c>
      <c r="F45" s="39"/>
      <c r="J45" s="23"/>
    </row>
    <row r="46" spans="1:10" x14ac:dyDescent="0.25">
      <c r="A46" s="20">
        <v>22020767</v>
      </c>
      <c r="B46" s="21" t="s">
        <v>106</v>
      </c>
      <c r="C46" s="22">
        <v>1000000000</v>
      </c>
      <c r="D46" s="22">
        <f>SUMIF(Data!A:A,Recon!A46,Data!F:F)</f>
        <v>1000000000</v>
      </c>
      <c r="E46" s="22">
        <f t="shared" ref="E46:E48" si="12">C46-D46</f>
        <v>0</v>
      </c>
      <c r="F46" s="39"/>
      <c r="J46" s="23"/>
    </row>
    <row r="47" spans="1:10" x14ac:dyDescent="0.25">
      <c r="A47" s="20">
        <v>22020769</v>
      </c>
      <c r="B47" s="21" t="s">
        <v>107</v>
      </c>
      <c r="C47" s="22">
        <v>2000000000</v>
      </c>
      <c r="D47" s="22">
        <f>SUMIF(Data!A:A,Recon!A47,Data!F:F)</f>
        <v>2000000000</v>
      </c>
      <c r="E47" s="22">
        <f t="shared" si="12"/>
        <v>0</v>
      </c>
      <c r="F47" s="39"/>
      <c r="J47" s="23"/>
    </row>
    <row r="48" spans="1:10" x14ac:dyDescent="0.25">
      <c r="A48" s="20">
        <v>22020768</v>
      </c>
      <c r="B48" s="21" t="s">
        <v>108</v>
      </c>
      <c r="C48" s="22">
        <v>500000000</v>
      </c>
      <c r="D48" s="22">
        <f>SUMIF(Data!A:A,Recon!A48,Data!F:F)</f>
        <v>500000000</v>
      </c>
      <c r="E48" s="22">
        <f t="shared" si="12"/>
        <v>0</v>
      </c>
      <c r="F48" s="39"/>
      <c r="J48" s="23"/>
    </row>
    <row r="49" spans="1:10" x14ac:dyDescent="0.25">
      <c r="A49" s="44"/>
      <c r="B49" s="45"/>
      <c r="C49" s="39"/>
      <c r="D49" s="39"/>
      <c r="E49" s="39"/>
      <c r="F49" s="39"/>
      <c r="J49" s="23"/>
    </row>
    <row r="50" spans="1:10" x14ac:dyDescent="0.25">
      <c r="J50" s="23"/>
    </row>
    <row r="51" spans="1:10" x14ac:dyDescent="0.25">
      <c r="C51" s="23">
        <f>SUM(C2:C50)</f>
        <v>58291360000</v>
      </c>
      <c r="D51" s="23">
        <f>SUM(D2:D50)</f>
        <v>58291360000</v>
      </c>
      <c r="E51" s="23">
        <f>SUM(E2:E50)</f>
        <v>0</v>
      </c>
      <c r="F51" s="23"/>
      <c r="J51" s="41"/>
    </row>
    <row r="52" spans="1:10" x14ac:dyDescent="0.25">
      <c r="C52" s="40">
        <f>C51/10^7</f>
        <v>5829.1360000000004</v>
      </c>
      <c r="D52" s="40">
        <f>D51/10^7</f>
        <v>5829.1360000000004</v>
      </c>
    </row>
    <row r="53" spans="1:10" x14ac:dyDescent="0.25">
      <c r="C53" s="23"/>
      <c r="D53" s="23"/>
    </row>
    <row r="54" spans="1:10" x14ac:dyDescent="0.25">
      <c r="C54" s="23">
        <v>58291360001</v>
      </c>
      <c r="D54" s="23">
        <v>58291360001</v>
      </c>
    </row>
    <row r="55" spans="1:10" x14ac:dyDescent="0.25">
      <c r="C55" s="23">
        <f>C51-C54</f>
        <v>-1</v>
      </c>
      <c r="D55" s="23">
        <f>D51-D54</f>
        <v>-1</v>
      </c>
    </row>
  </sheetData>
  <autoFilter ref="A1:F15"/>
  <conditionalFormatting sqref="A1">
    <cfRule type="duplicateValues" dxfId="26" priority="89"/>
  </conditionalFormatting>
  <conditionalFormatting sqref="A16 A8:A14 A2:A6">
    <cfRule type="duplicateValues" dxfId="25" priority="26"/>
  </conditionalFormatting>
  <conditionalFormatting sqref="A8:A9 A2:A6">
    <cfRule type="duplicateValues" dxfId="24" priority="27"/>
  </conditionalFormatting>
  <conditionalFormatting sqref="A10">
    <cfRule type="duplicateValues" dxfId="23" priority="24"/>
  </conditionalFormatting>
  <conditionalFormatting sqref="A11">
    <cfRule type="duplicateValues" dxfId="22" priority="23"/>
  </conditionalFormatting>
  <conditionalFormatting sqref="A7">
    <cfRule type="duplicateValues" dxfId="21" priority="21"/>
  </conditionalFormatting>
  <conditionalFormatting sqref="A7">
    <cfRule type="duplicateValues" dxfId="20" priority="22"/>
  </conditionalFormatting>
  <conditionalFormatting sqref="A14">
    <cfRule type="duplicateValues" dxfId="19" priority="20"/>
  </conditionalFormatting>
  <conditionalFormatting sqref="A12">
    <cfRule type="duplicateValues" dxfId="18" priority="19"/>
  </conditionalFormatting>
  <conditionalFormatting sqref="A13">
    <cfRule type="duplicateValues" dxfId="17" priority="18"/>
  </conditionalFormatting>
  <conditionalFormatting sqref="A15">
    <cfRule type="duplicateValues" dxfId="16" priority="17"/>
  </conditionalFormatting>
  <conditionalFormatting sqref="A16">
    <cfRule type="duplicateValues" dxfId="15" priority="16"/>
  </conditionalFormatting>
  <conditionalFormatting sqref="A17">
    <cfRule type="duplicateValues" dxfId="14" priority="14"/>
  </conditionalFormatting>
  <conditionalFormatting sqref="A17">
    <cfRule type="duplicateValues" dxfId="13" priority="15"/>
  </conditionalFormatting>
  <conditionalFormatting sqref="A19">
    <cfRule type="duplicateValues" dxfId="12" priority="11"/>
  </conditionalFormatting>
  <conditionalFormatting sqref="A19">
    <cfRule type="duplicateValues" dxfId="11" priority="12"/>
  </conditionalFormatting>
  <conditionalFormatting sqref="A18">
    <cfRule type="duplicateValues" dxfId="10" priority="13"/>
  </conditionalFormatting>
  <conditionalFormatting sqref="A20:A22">
    <cfRule type="duplicateValues" dxfId="9" priority="10"/>
  </conditionalFormatting>
  <conditionalFormatting sqref="A23:A26">
    <cfRule type="duplicateValues" dxfId="8" priority="9"/>
  </conditionalFormatting>
  <conditionalFormatting sqref="A27">
    <cfRule type="duplicateValues" dxfId="7" priority="8"/>
  </conditionalFormatting>
  <conditionalFormatting sqref="A28:A29">
    <cfRule type="duplicateValues" dxfId="6" priority="7"/>
  </conditionalFormatting>
  <conditionalFormatting sqref="A30">
    <cfRule type="duplicateValues" dxfId="5" priority="6"/>
  </conditionalFormatting>
  <conditionalFormatting sqref="A31:A34">
    <cfRule type="duplicateValues" dxfId="4" priority="90"/>
  </conditionalFormatting>
  <conditionalFormatting sqref="A35:A36">
    <cfRule type="duplicateValues" dxfId="3" priority="4"/>
  </conditionalFormatting>
  <conditionalFormatting sqref="A37:A42">
    <cfRule type="duplicateValues" dxfId="2" priority="3"/>
  </conditionalFormatting>
  <conditionalFormatting sqref="A43:A45 A49">
    <cfRule type="duplicateValues" dxfId="1" priority="2"/>
  </conditionalFormatting>
  <conditionalFormatting sqref="A46:A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Recon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Raikar</dc:creator>
  <cp:lastModifiedBy>Tata Surekha</cp:lastModifiedBy>
  <dcterms:created xsi:type="dcterms:W3CDTF">2020-12-01T12:01:12Z</dcterms:created>
  <dcterms:modified xsi:type="dcterms:W3CDTF">2022-08-15T03:51:13Z</dcterms:modified>
</cp:coreProperties>
</file>