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hp\Contacts\Downloads\"/>
    </mc:Choice>
  </mc:AlternateContent>
  <xr:revisionPtr revIDLastSave="0" documentId="13_ncr:1_{D98DF843-9FE3-4D04-910C-52554DA2BD90}" xr6:coauthVersionLast="47" xr6:coauthVersionMax="47" xr10:uidLastSave="{00000000-0000-0000-0000-000000000000}"/>
  <bookViews>
    <workbookView xWindow="-108" yWindow="-108" windowWidth="23256" windowHeight="12456" activeTab="8" xr2:uid="{AD1A18C4-7AC6-42CD-86EA-D353BFFB9839}"/>
  </bookViews>
  <sheets>
    <sheet name="Waterfall chart" sheetId="4" r:id="rId1"/>
    <sheet name="pie chart" sheetId="5" r:id="rId2"/>
    <sheet name="Map Chart" sheetId="6" r:id="rId3"/>
    <sheet name="Top 5" sheetId="7" r:id="rId4"/>
    <sheet name="Kpi" sheetId="8" r:id="rId5"/>
    <sheet name="Sheet8" sheetId="9" r:id="rId6"/>
    <sheet name="Data" sheetId="2" r:id="rId7"/>
    <sheet name="Combo Chart" sheetId="3" r:id="rId8"/>
    <sheet name="Dashboard"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ExternalData_1" localSheetId="6" hidden="1">Data!$A$1:$V$9995</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H8" i="9"/>
  <c r="L8" i="9"/>
  <c r="K8" i="9"/>
  <c r="H17" i="8"/>
  <c r="E45" i="6"/>
  <c r="E31" i="6"/>
  <c r="E17" i="6"/>
  <c r="E42" i="6"/>
  <c r="E12" i="6"/>
  <c r="E8" i="6"/>
  <c r="E14" i="6"/>
  <c r="E39" i="6"/>
  <c r="E25" i="6"/>
  <c r="E50" i="6"/>
  <c r="E20" i="6"/>
  <c r="E9" i="6"/>
  <c r="N17" i="8"/>
  <c r="E43" i="6"/>
  <c r="E37" i="6"/>
  <c r="E48" i="6"/>
  <c r="E7" i="6"/>
  <c r="E17" i="8"/>
  <c r="B17" i="8"/>
  <c r="E22" i="6"/>
  <c r="E47" i="6"/>
  <c r="E33" i="6"/>
  <c r="E11" i="6"/>
  <c r="E28" i="6"/>
  <c r="E10" i="6"/>
  <c r="E30" i="6"/>
  <c r="E16" i="6"/>
  <c r="E41" i="6"/>
  <c r="E19" i="6"/>
  <c r="E36" i="6"/>
  <c r="E4" i="6"/>
  <c r="E29" i="6"/>
  <c r="E40" i="6"/>
  <c r="E26" i="6"/>
  <c r="E5" i="6"/>
  <c r="E13" i="6"/>
  <c r="E38" i="6"/>
  <c r="E24" i="6"/>
  <c r="E49" i="6"/>
  <c r="E27" i="6"/>
  <c r="E44" i="6"/>
  <c r="J8" i="9"/>
  <c r="E15" i="6"/>
  <c r="E6" i="6"/>
  <c r="E23" i="6"/>
  <c r="E51" i="6"/>
  <c r="E21" i="6"/>
  <c r="E46" i="6"/>
  <c r="E32" i="6"/>
  <c r="E18" i="6"/>
  <c r="E35" i="6"/>
  <c r="E52" i="6"/>
  <c r="I8" i="9"/>
  <c r="K17" i="8"/>
  <c r="E34" i="6"/>
  <c r="E6" i="4"/>
  <c r="E5" i="4"/>
  <c r="E4" i="4"/>
  <c r="E7" i="4"/>
  <c r="B23"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79EC85-F24C-4B24-A0F8-B85F0EFFAC4B}" keepAlive="1" name="Query - Ecommerce Sales Analysis xlsx - Data" description="Connection to the 'Ecommerce Sales Analysis xlsx - Data' query in the workbook." type="5" refreshedVersion="8" background="1" saveData="1">
    <dbPr connection="Provider=Microsoft.Mashup.OleDb.1;Data Source=$Workbook$;Location=&quot;Ecommerce Sales Analysis xlsx - Data&quot;;Extended Properties=&quot;&quot;" command="SELECT * FROM [Ecommerce Sales Analysis xlsx - Data]"/>
  </connection>
</connections>
</file>

<file path=xl/sharedStrings.xml><?xml version="1.0" encoding="utf-8"?>
<sst xmlns="http://schemas.openxmlformats.org/spreadsheetml/2006/main" count="130083" uniqueCount="10957">
  <si>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</si>
  <si>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</si>
  <si>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</si>
  <si>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</si>
  <si>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</si>
  <si>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</si>
  <si>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</si>
  <si>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</si>
  <si>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</si>
  <si>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</si>
  <si>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</si>
  <si>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</si>
  <si>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</si>
  <si>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</si>
  <si>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</si>
  <si>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</si>
  <si>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</si>
  <si>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</si>
  <si>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</si>
  <si>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</si>
  <si>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</si>
  <si>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</si>
  <si>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</si>
  <si>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</si>
  <si>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</si>
  <si>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</si>
  <si>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</si>
  <si>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</si>
  <si>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</si>
  <si>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</si>
  <si>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</si>
  <si>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</si>
  <si>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</si>
  <si>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</si>
  <si>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</si>
  <si>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</si>
  <si>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</si>
  <si>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</si>
  <si>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</si>
  <si>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</si>
  <si>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</si>
  <si>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</si>
  <si>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</si>
  <si>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</si>
  <si>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</si>
  <si>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</si>
  <si>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</si>
  <si>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</si>
  <si>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</si>
  <si>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</si>
  <si>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</si>
  <si>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</si>
  <si>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</si>
  <si>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</si>
  <si>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</si>
  <si>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</si>
  <si>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</si>
  <si>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</si>
  <si>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</si>
  <si>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</si>
  <si>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</si>
  <si>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</si>
  <si>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</si>
  <si>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</si>
  <si>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</si>
  <si>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</si>
  <si>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</si>
  <si>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</si>
  <si>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</si>
  <si>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</si>
  <si>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</si>
  <si>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</si>
  <si>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</si>
  <si>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</si>
  <si>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</si>
  <si>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</si>
  <si>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</si>
  <si>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</si>
  <si>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</si>
  <si>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</si>
  <si>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</si>
  <si>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</si>
  <si>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</si>
  <si>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</si>
  <si>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</si>
  <si>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</si>
  <si>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</si>
  <si>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</si>
  <si>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</si>
  <si>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</si>
  <si>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</si>
  <si>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</si>
  <si>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</si>
  <si>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</si>
  <si>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</si>
  <si>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</si>
  <si>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</si>
  <si>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</si>
  <si>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</si>
  <si>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</si>
  <si>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</si>
  <si>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</si>
  <si>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</si>
  <si>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</si>
  <si>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</si>
  <si>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</si>
  <si>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</si>
  <si>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</si>
  <si>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</si>
  <si>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</si>
  <si>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</si>
  <si>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</si>
  <si>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</si>
  <si>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</si>
  <si>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</si>
  <si>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</si>
  <si>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</si>
  <si>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</si>
  <si>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</si>
  <si>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</si>
  <si>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</si>
  <si>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</si>
  <si>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</si>
  <si>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</si>
  <si>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</si>
  <si>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</si>
  <si>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</si>
  <si>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</si>
  <si>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</si>
  <si>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</si>
  <si>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</si>
  <si>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</si>
  <si>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</si>
  <si>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</si>
  <si>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</si>
  <si>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</si>
  <si>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</si>
  <si>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</si>
  <si>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</si>
  <si>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</si>
  <si>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</si>
  <si>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</si>
  <si>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</si>
  <si>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</si>
  <si>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</si>
  <si>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</si>
  <si>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</si>
  <si>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</si>
  <si>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</si>
  <si>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</si>
  <si>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</si>
  <si>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</si>
  <si>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</si>
  <si>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</si>
  <si>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</si>
  <si>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</si>
  <si>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</si>
  <si>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</si>
  <si>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</si>
  <si>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</si>
  <si>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</si>
  <si>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</si>
  <si>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</si>
  <si>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</si>
  <si>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</si>
  <si>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</si>
  <si>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</si>
  <si>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</si>
  <si>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</si>
  <si>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</si>
  <si>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</si>
  <si>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</si>
  <si>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</si>
  <si>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</si>
  <si>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</si>
  <si>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</si>
  <si>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</si>
  <si>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</si>
  <si>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</si>
  <si>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</si>
  <si>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</si>
  <si>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</si>
  <si>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</si>
  <si>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</si>
  <si>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</si>
  <si>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</si>
  <si>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</si>
  <si>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</si>
  <si>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</si>
  <si>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</si>
  <si>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</si>
  <si>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</si>
  <si>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</si>
  <si>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</si>
  <si>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</si>
  <si>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</si>
  <si>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</si>
  <si>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</si>
  <si>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</si>
  <si>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</si>
  <si>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</si>
  <si>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</si>
  <si>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</si>
  <si>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</si>
  <si>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</si>
  <si>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</si>
  <si>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</si>
  <si>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</si>
  <si>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</si>
  <si>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</si>
  <si>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</si>
  <si>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</si>
  <si>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</si>
  <si>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</si>
  <si>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</si>
  <si>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</si>
  <si>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</si>
  <si>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</si>
  <si>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</si>
  <si>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</si>
  <si>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</si>
  <si>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</si>
  <si>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</si>
  <si>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</si>
  <si>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</si>
  <si>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</si>
  <si>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</si>
  <si>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</si>
  <si>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</si>
  <si>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</si>
  <si>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</si>
  <si>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</si>
  <si>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</si>
  <si>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</si>
  <si>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</si>
  <si>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</si>
  <si>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</si>
  <si>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</si>
  <si>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</si>
  <si>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</si>
  <si>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</si>
  <si>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</si>
  <si>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</si>
  <si>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</si>
  <si>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</si>
  <si>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</si>
  <si>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</si>
  <si>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</si>
  <si>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</si>
  <si>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</si>
  <si>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</si>
  <si>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</si>
  <si>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</si>
  <si>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</si>
  <si>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</si>
  <si>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</si>
  <si>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</si>
  <si>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</si>
  <si>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</si>
  <si>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</si>
  <si>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</si>
  <si>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</si>
  <si>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</si>
  <si>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</si>
  <si>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</si>
  <si>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</si>
  <si>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</si>
  <si>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</si>
  <si>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</si>
  <si>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</si>
  <si>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</si>
  <si>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</si>
  <si>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</si>
  <si>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</si>
  <si>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</si>
  <si>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</si>
  <si>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</si>
  <si>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</si>
  <si>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</si>
  <si>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</si>
  <si>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</si>
  <si>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</si>
  <si>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</si>
  <si>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</si>
  <si>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</si>
  <si>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</si>
  <si>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</si>
  <si>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</si>
  <si>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</si>
  <si>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</si>
  <si>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</si>
  <si>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</si>
  <si>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</si>
  <si>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</si>
  <si>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</si>
  <si>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</si>
  <si>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</si>
  <si>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</si>
  <si>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</si>
  <si>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</si>
  <si>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</si>
  <si>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</si>
  <si>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</si>
  <si>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</si>
  <si>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</si>
  <si>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</si>
  <si>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</si>
  <si>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</si>
  <si>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</si>
  <si>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</si>
  <si>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</si>
  <si>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</si>
  <si>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</si>
  <si>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</si>
  <si>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</si>
  <si>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</si>
  <si>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</si>
  <si>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</si>
  <si>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</si>
  <si>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</si>
  <si>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</si>
  <si>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</si>
  <si>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</si>
  <si>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</si>
  <si>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</si>
  <si>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</si>
  <si>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</si>
  <si>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</si>
  <si>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</si>
  <si>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</si>
  <si>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</si>
  <si>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</si>
  <si>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</si>
  <si>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</si>
  <si>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</si>
  <si>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</si>
  <si>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</si>
  <si>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</si>
  <si>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</si>
  <si>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</si>
  <si>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</si>
  <si>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</si>
  <si>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</si>
  <si>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</si>
  <si>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</si>
  <si>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</si>
  <si>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</si>
  <si>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</si>
  <si>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</si>
  <si>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</si>
  <si>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</si>
  <si>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</si>
  <si>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</si>
  <si>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</si>
  <si>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</si>
  <si>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</si>
  <si>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</si>
  <si>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</si>
  <si>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</si>
  <si>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</si>
  <si>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</si>
  <si>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</si>
  <si>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</si>
  <si>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</si>
  <si>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</si>
  <si>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</si>
  <si>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</si>
  <si>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</si>
  <si>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</si>
  <si>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</si>
  <si>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</si>
  <si>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</si>
  <si>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</si>
  <si>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</si>
  <si>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</si>
  <si>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</si>
  <si>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</si>
  <si>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</si>
  <si>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</si>
  <si>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</si>
  <si>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</si>
  <si>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</si>
  <si>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</si>
  <si>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</si>
  <si>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</si>
  <si>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</si>
  <si>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</si>
  <si>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</si>
  <si>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</si>
  <si>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</si>
  <si>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</si>
  <si>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</si>
  <si>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</si>
  <si>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</si>
  <si>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</si>
  <si>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</si>
  <si>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</si>
  <si>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</si>
  <si>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</si>
  <si>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</si>
  <si>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</si>
  <si>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</si>
  <si>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</si>
  <si>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</si>
  <si>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</si>
  <si>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</si>
  <si>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</si>
  <si>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</si>
  <si>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</si>
  <si>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</si>
  <si>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</si>
  <si>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</si>
  <si>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</si>
  <si>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</si>
  <si>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</si>
  <si>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</si>
  <si>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</si>
  <si>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</si>
  <si>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</si>
  <si>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</si>
  <si>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</si>
  <si>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</si>
  <si>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</si>
  <si>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</si>
  <si>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</si>
  <si>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</si>
  <si>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</si>
  <si>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</si>
  <si>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</si>
  <si>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</si>
  <si>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</si>
  <si>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</si>
  <si>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</si>
  <si>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</si>
  <si>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</si>
  <si>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</si>
  <si>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</si>
  <si>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</si>
  <si>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</si>
  <si>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</si>
  <si>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</si>
  <si>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</si>
  <si>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</si>
  <si>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</si>
  <si>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</si>
  <si>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</si>
  <si>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</si>
  <si>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</si>
  <si>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</si>
  <si>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</si>
  <si>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</si>
  <si>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</si>
  <si>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</si>
  <si>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</si>
  <si>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</si>
  <si>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</si>
  <si>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</si>
  <si>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</si>
  <si>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</si>
  <si>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</si>
  <si>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</si>
  <si>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</si>
  <si>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</si>
  <si>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</si>
  <si>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</si>
  <si>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</si>
  <si>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</si>
  <si>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</si>
  <si>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</si>
  <si>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</si>
  <si>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</si>
  <si>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</si>
  <si>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</si>
  <si>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</si>
  <si>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</si>
  <si>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</si>
  <si>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</si>
  <si>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</si>
  <si>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</si>
  <si>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</si>
  <si>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</si>
  <si>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</si>
  <si>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</si>
  <si>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</si>
  <si>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</si>
  <si>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</si>
  <si>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</si>
  <si>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</si>
  <si>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</si>
  <si>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</si>
  <si>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</si>
  <si>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</si>
  <si>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</si>
  <si>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</si>
  <si>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</si>
  <si>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</si>
  <si>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</si>
  <si>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</si>
  <si>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</si>
  <si>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</si>
  <si>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</si>
  <si>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</si>
  <si>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</si>
  <si>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</si>
  <si>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</si>
  <si>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</si>
  <si>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</si>
  <si>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</si>
  <si>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</si>
  <si>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</si>
  <si>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</si>
  <si>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</si>
  <si>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</si>
  <si>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</si>
  <si>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</si>
  <si>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</si>
  <si>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</si>
  <si>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</si>
  <si>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</si>
  <si>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</si>
  <si>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</si>
  <si>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</si>
  <si>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</si>
  <si>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</si>
  <si>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</si>
  <si>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</si>
  <si>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</si>
  <si>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</si>
  <si>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</si>
  <si>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</si>
  <si>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</si>
  <si>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</si>
  <si>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</si>
  <si>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</si>
  <si>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</si>
  <si>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</si>
  <si>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</si>
  <si>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</si>
  <si>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</si>
  <si>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</si>
  <si>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</si>
  <si>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</si>
  <si>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</si>
  <si>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</si>
  <si>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</si>
  <si>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</si>
  <si>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</si>
  <si>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</si>
  <si>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</si>
  <si>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</si>
  <si>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</si>
  <si>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</si>
  <si>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</si>
  <si>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</si>
  <si>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</si>
  <si>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</si>
  <si>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</si>
  <si>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</si>
  <si>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</si>
  <si>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</si>
  <si>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</si>
  <si>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</si>
  <si>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</si>
  <si>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</si>
  <si>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</si>
  <si>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</si>
  <si>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</si>
  <si>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</si>
  <si>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</si>
  <si>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</si>
  <si>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</si>
  <si>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</si>
  <si>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</si>
  <si>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</si>
  <si>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</si>
  <si>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</si>
  <si>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</si>
  <si>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</si>
  <si>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</si>
  <si>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</si>
  <si>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</si>
  <si>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</si>
  <si>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</si>
  <si>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</si>
  <si>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</si>
  <si>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</si>
  <si>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</si>
  <si>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</si>
  <si>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</si>
  <si>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</si>
  <si>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</si>
  <si>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</si>
  <si>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</si>
  <si>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</si>
  <si>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</si>
  <si>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</si>
  <si>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</si>
  <si>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</si>
  <si>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</si>
  <si>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</si>
  <si>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</si>
  <si>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</si>
  <si>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</si>
  <si>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</si>
  <si>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</si>
  <si>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</si>
  <si>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</si>
  <si>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</si>
  <si>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</si>
  <si>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</si>
  <si>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</si>
  <si>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</si>
  <si>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</si>
  <si>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</si>
  <si>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</si>
  <si>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</si>
  <si>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</si>
  <si>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</si>
  <si>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</si>
  <si>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</si>
  <si>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</si>
  <si>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</si>
  <si>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</si>
  <si>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</si>
  <si>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</si>
  <si>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</si>
  <si>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</si>
  <si>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</si>
  <si>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</si>
  <si>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</si>
  <si>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</si>
  <si>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</si>
  <si>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</si>
  <si>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</si>
  <si>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</si>
  <si>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</si>
  <si>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</si>
  <si>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</si>
  <si>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</si>
  <si>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</si>
  <si>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</si>
  <si>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</si>
  <si>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</si>
  <si>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</si>
  <si>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</si>
  <si>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</si>
  <si>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</si>
  <si>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</si>
  <si>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</si>
  <si>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</si>
  <si>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</si>
  <si>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</si>
  <si>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</si>
  <si>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</si>
  <si>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</si>
  <si>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</si>
  <si>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</si>
  <si>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</si>
  <si>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</si>
  <si>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</si>
  <si>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</si>
  <si>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</si>
  <si>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</si>
  <si>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</si>
  <si>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</si>
  <si>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</si>
  <si>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</si>
  <si>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</si>
  <si>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</si>
  <si>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</si>
  <si>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</si>
  <si>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</si>
  <si>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</si>
  <si>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</si>
  <si>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</si>
  <si>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</si>
  <si>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</si>
  <si>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</si>
  <si>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</si>
  <si>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</si>
  <si>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</si>
  <si>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</si>
  <si>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</si>
  <si>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</si>
  <si>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</si>
  <si>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</si>
  <si>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</si>
  <si>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</si>
  <si>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</si>
  <si>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</si>
  <si>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</si>
  <si>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</si>
  <si>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</si>
  <si>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</si>
  <si>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</si>
  <si>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</si>
  <si>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</si>
  <si>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</si>
  <si>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</si>
  <si>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</si>
  <si>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</si>
  <si>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</si>
  <si>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</si>
  <si>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</si>
  <si>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</si>
  <si>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</si>
  <si>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</si>
  <si>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</si>
  <si>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</si>
  <si>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</si>
  <si>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</si>
  <si>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</si>
  <si>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</si>
  <si>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</si>
  <si>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</si>
  <si>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</si>
  <si>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</si>
  <si>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</si>
  <si>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</si>
  <si>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</si>
  <si>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</si>
  <si>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</si>
  <si>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</si>
  <si>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</si>
  <si>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</si>
  <si>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</si>
  <si>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</si>
  <si>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</si>
  <si>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</si>
  <si>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</si>
  <si>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</si>
  <si>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</si>
  <si>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</si>
  <si>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</si>
  <si>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</si>
  <si>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</si>
  <si>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</si>
  <si>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</si>
  <si>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</si>
  <si>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</si>
  <si>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</si>
  <si>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</si>
  <si>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</si>
  <si>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</si>
  <si>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</si>
  <si>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</si>
  <si>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</si>
  <si>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</si>
  <si>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</si>
  <si>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</si>
  <si>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</si>
  <si>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</si>
  <si>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</si>
  <si>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</si>
  <si>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</si>
  <si>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</si>
  <si>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</si>
  <si>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</si>
  <si>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</si>
  <si>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</si>
  <si>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</si>
  <si>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</si>
  <si>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</si>
  <si>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</si>
  <si>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</si>
  <si>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</si>
  <si>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</si>
  <si>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</si>
  <si>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</si>
  <si>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</si>
  <si>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</si>
  <si>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</si>
  <si>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</si>
  <si>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</si>
  <si>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</si>
  <si>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</si>
  <si>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</si>
  <si>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</si>
  <si>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</si>
  <si>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</si>
  <si>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</si>
  <si>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</si>
  <si>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</si>
  <si>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</si>
  <si>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</si>
  <si>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</si>
  <si>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</si>
  <si>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</si>
  <si>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</si>
  <si>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</si>
  <si>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</si>
  <si>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</si>
  <si>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</si>
  <si>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</si>
  <si>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</si>
  <si>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</si>
  <si>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</si>
  <si>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</si>
  <si>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</si>
  <si>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</si>
  <si>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</si>
  <si>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</si>
  <si>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</si>
  <si>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</si>
  <si>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</si>
  <si>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</si>
  <si>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</si>
  <si>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</si>
  <si>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</si>
  <si>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</si>
  <si>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</si>
  <si>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</si>
  <si>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</si>
  <si>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</si>
  <si>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</si>
  <si>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</si>
  <si>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</si>
  <si>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</si>
  <si>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</si>
  <si>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</si>
  <si>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</si>
  <si>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</si>
  <si>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</si>
  <si>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</si>
  <si>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</si>
  <si>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</si>
  <si>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</si>
  <si>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</si>
  <si>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</si>
  <si>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</si>
  <si>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</si>
  <si>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</si>
  <si>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</si>
  <si>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</si>
  <si>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</si>
  <si>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</si>
  <si>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</si>
  <si>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</si>
  <si>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</si>
  <si>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</si>
  <si>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</si>
  <si>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</si>
  <si>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</si>
  <si>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</si>
  <si>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</si>
  <si>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</si>
  <si>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</si>
  <si>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</si>
  <si>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</si>
  <si>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</si>
  <si>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</si>
  <si>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</si>
  <si>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</si>
  <si>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</si>
  <si>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</si>
  <si>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</si>
  <si>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</si>
  <si>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</si>
  <si>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</si>
  <si>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</si>
  <si>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</si>
  <si>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</si>
  <si>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</si>
  <si>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</si>
  <si>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</si>
  <si>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</si>
  <si>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</si>
  <si>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</si>
  <si>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</si>
  <si>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</si>
  <si>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</si>
  <si>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</si>
  <si>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</si>
  <si>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</si>
  <si>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</si>
  <si>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</si>
  <si>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</si>
  <si>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</si>
  <si>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</si>
  <si>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</si>
  <si>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</si>
  <si>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</si>
  <si>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</si>
  <si>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</si>
  <si>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</si>
  <si>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</si>
  <si>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</si>
  <si>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</si>
  <si>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</si>
  <si>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</si>
  <si>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</si>
  <si>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</si>
  <si>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</si>
  <si>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</si>
  <si>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</si>
  <si>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</si>
  <si>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</si>
  <si>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</si>
  <si>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</si>
  <si>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</si>
  <si>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</si>
  <si>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</si>
  <si>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</si>
  <si>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</si>
  <si>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</si>
  <si>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</si>
  <si>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</si>
  <si>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</si>
  <si>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</si>
  <si>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</si>
  <si>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</si>
  <si>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</si>
  <si>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</si>
  <si>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</si>
  <si>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</si>
  <si>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</si>
  <si>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</si>
  <si>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</si>
  <si>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</si>
  <si>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</si>
  <si>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</si>
  <si>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</si>
  <si>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</si>
  <si>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</si>
  <si>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</si>
  <si>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</si>
  <si>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</si>
  <si>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</si>
  <si>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</si>
  <si>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</si>
  <si>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</si>
  <si>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</si>
  <si>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</si>
  <si>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</si>
  <si>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</si>
  <si>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</si>
  <si>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</si>
  <si>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</si>
  <si>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</si>
  <si>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</si>
  <si>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</si>
  <si>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</si>
  <si>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</si>
  <si>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</si>
  <si>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</si>
  <si>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</si>
  <si>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</si>
  <si>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</si>
  <si>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</si>
  <si>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</si>
  <si>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</si>
  <si>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</si>
  <si>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</si>
  <si>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</si>
  <si>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</si>
  <si>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</si>
  <si>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</si>
  <si>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</si>
  <si>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</si>
  <si>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</si>
  <si>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</si>
  <si>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</si>
  <si>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</si>
  <si>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</si>
  <si>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</si>
  <si>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</si>
  <si>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</si>
  <si>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</si>
  <si>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</si>
  <si>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</si>
  <si>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</si>
  <si>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</si>
  <si>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</si>
  <si>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</si>
  <si>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</si>
  <si>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</si>
  <si>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</si>
  <si>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</si>
  <si>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</si>
  <si>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</si>
  <si>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</si>
  <si>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</si>
  <si>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</si>
  <si>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</si>
  <si>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</si>
  <si>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</si>
  <si>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</si>
  <si>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</si>
  <si>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</si>
  <si>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</si>
  <si>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</si>
  <si>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</si>
  <si>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</si>
  <si>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</si>
  <si>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</si>
  <si>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</si>
  <si>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</si>
  <si>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</si>
  <si>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</si>
  <si>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</si>
  <si>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</si>
  <si>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</si>
  <si>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</si>
  <si>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</si>
  <si>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</si>
  <si>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</si>
  <si>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</si>
  <si>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</si>
  <si>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</si>
  <si>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</si>
  <si>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</si>
  <si>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</si>
  <si>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</si>
  <si>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</si>
  <si>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</si>
  <si>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</si>
  <si>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</si>
  <si>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</si>
  <si>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</si>
  <si>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</si>
  <si>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</si>
  <si>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</si>
  <si>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</si>
  <si>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</si>
  <si>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</si>
  <si>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</si>
  <si>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</si>
  <si>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</si>
  <si>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</si>
  <si>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</si>
  <si>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</si>
  <si>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</si>
  <si>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</si>
  <si>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</si>
  <si>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</si>
  <si>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</si>
  <si>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</si>
  <si>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</si>
  <si>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</si>
  <si>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</si>
  <si>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</si>
  <si>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</si>
  <si>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</si>
  <si>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</si>
  <si>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</si>
  <si>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</si>
  <si>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</si>
  <si>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</si>
  <si>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</si>
  <si>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</si>
  <si>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</si>
  <si>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</si>
  <si>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</si>
  <si>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</si>
  <si>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</si>
  <si>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</si>
  <si>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</si>
  <si>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</si>
  <si>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</si>
  <si>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</si>
  <si>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</si>
  <si>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</si>
  <si>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</si>
  <si>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</si>
  <si>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</si>
  <si>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</si>
  <si>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</si>
  <si>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</si>
  <si>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</si>
  <si>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</si>
  <si>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</si>
  <si>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</si>
  <si>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</si>
  <si>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</si>
  <si>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</si>
  <si>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</si>
  <si>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</si>
  <si>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</si>
  <si>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</si>
  <si>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</si>
  <si>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</si>
  <si>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</si>
  <si>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</si>
  <si>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</si>
  <si>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</si>
  <si>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</si>
  <si>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</si>
  <si>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</si>
  <si>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</si>
  <si>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</si>
  <si>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</si>
  <si>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</si>
  <si>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</si>
  <si>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</si>
  <si>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</si>
  <si>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</si>
  <si>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</si>
  <si>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</si>
  <si>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</si>
  <si>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</si>
  <si>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</si>
  <si>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</si>
  <si>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</si>
  <si>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</si>
  <si>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</si>
  <si>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</si>
  <si>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</si>
  <si>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</si>
  <si>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</si>
  <si>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</si>
  <si>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</si>
  <si>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</si>
  <si>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</si>
  <si>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</si>
  <si>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</si>
  <si>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</si>
  <si>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</si>
  <si>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</si>
  <si>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</si>
  <si>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</si>
  <si>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</si>
  <si>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</si>
  <si>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</si>
  <si>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</si>
  <si>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</si>
  <si>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</si>
  <si>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</si>
  <si>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</si>
  <si>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</si>
  <si>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</si>
  <si>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</si>
  <si>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</si>
  <si>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</si>
  <si>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</si>
  <si>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</si>
  <si>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</si>
  <si>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</si>
  <si>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</si>
  <si>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</si>
  <si>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</si>
  <si>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</si>
  <si>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</si>
  <si>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</si>
  <si>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</si>
  <si>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</si>
  <si>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</si>
  <si>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</si>
  <si>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</si>
  <si>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</si>
  <si>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</si>
  <si>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</si>
  <si>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</si>
  <si>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</si>
  <si>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</si>
  <si>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</si>
  <si>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</si>
  <si>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</si>
  <si>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</si>
  <si>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</si>
  <si>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</si>
  <si>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</si>
  <si>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</si>
  <si>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</si>
  <si>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</si>
  <si>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</si>
  <si>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</si>
  <si>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</si>
  <si>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</si>
  <si>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</si>
  <si>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</si>
  <si>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</si>
  <si>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</si>
  <si>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</si>
  <si>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</si>
  <si>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</si>
  <si>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</si>
  <si>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</si>
  <si>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</si>
  <si>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</si>
  <si>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</si>
  <si>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</si>
  <si>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</si>
  <si>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</si>
  <si>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</si>
  <si>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</si>
  <si>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</si>
  <si>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</si>
  <si>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</si>
  <si>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</si>
  <si>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</si>
  <si>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</si>
  <si>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</si>
  <si>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</si>
  <si>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</si>
  <si>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</si>
  <si>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</si>
  <si>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</si>
  <si>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</si>
  <si>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</si>
  <si>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</si>
  <si>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</si>
  <si>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</si>
  <si>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</si>
  <si>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</si>
  <si>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</si>
  <si>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</si>
  <si>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</si>
  <si>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</si>
  <si>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</si>
  <si>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</si>
  <si>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</si>
  <si>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</si>
  <si>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</si>
  <si>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</si>
  <si>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</si>
  <si>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</si>
  <si>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</si>
  <si>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</si>
  <si>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</si>
  <si>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</si>
  <si>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</si>
  <si>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</si>
  <si>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</si>
  <si>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</si>
  <si>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</si>
  <si>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</si>
  <si>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</si>
  <si>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</si>
  <si>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</si>
  <si>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</si>
  <si>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</si>
  <si>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</si>
  <si>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</si>
  <si>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</si>
  <si>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</si>
  <si>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</si>
  <si>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</si>
  <si>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</si>
  <si>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</si>
  <si>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</si>
  <si>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</si>
  <si>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</si>
  <si>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</si>
  <si>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</si>
  <si>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</si>
  <si>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</si>
  <si>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</si>
  <si>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</si>
  <si>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</si>
  <si>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</si>
  <si>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</si>
  <si>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</si>
  <si>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</si>
  <si>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</si>
  <si>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</si>
  <si>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</si>
  <si>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</si>
  <si>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</si>
  <si>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</si>
  <si>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</si>
  <si>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</si>
  <si>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</si>
  <si>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</si>
  <si>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</si>
  <si>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</si>
  <si>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</si>
  <si>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</si>
  <si>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</si>
  <si>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</si>
  <si>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</si>
  <si>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</si>
  <si>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</si>
  <si>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</si>
  <si>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</si>
  <si>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</si>
  <si>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</si>
  <si>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</si>
  <si>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</si>
  <si>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</si>
  <si>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</si>
  <si>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</si>
  <si>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</si>
  <si>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</si>
  <si>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</si>
  <si>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</si>
  <si>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</si>
  <si>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</si>
  <si>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</si>
  <si>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</si>
  <si>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</si>
  <si>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</si>
  <si>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</si>
  <si>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</si>
  <si>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</si>
  <si>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</si>
  <si>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</si>
  <si>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</si>
  <si>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</si>
  <si>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</si>
  <si>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</si>
  <si>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</si>
  <si>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</si>
  <si>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</si>
  <si>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</si>
  <si>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</si>
  <si>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</si>
  <si>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</si>
  <si>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</si>
  <si>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</si>
  <si>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</si>
  <si>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</si>
  <si>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</si>
  <si>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</si>
  <si>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</si>
  <si>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</si>
  <si>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</si>
  <si>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</si>
  <si>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</si>
  <si>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</si>
  <si>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</si>
  <si>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</si>
  <si>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</si>
  <si>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</si>
  <si>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</si>
  <si>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</si>
  <si>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</si>
  <si>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</si>
  <si>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</si>
  <si>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</si>
  <si>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</si>
  <si>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</si>
  <si>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</si>
  <si>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</si>
  <si>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</si>
  <si>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</si>
  <si>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</si>
  <si>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</si>
  <si>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</si>
  <si>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</si>
  <si>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</si>
  <si>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</si>
  <si>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</si>
  <si>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</si>
  <si>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</si>
  <si>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</si>
  <si>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</si>
  <si>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</si>
  <si>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</si>
  <si>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</si>
  <si>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</si>
  <si>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</si>
  <si>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</si>
  <si>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</si>
  <si>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</si>
  <si>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</si>
  <si>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</si>
  <si>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</si>
  <si>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</si>
  <si>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</si>
  <si>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</si>
  <si>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</si>
  <si>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</si>
  <si>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</si>
  <si>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</si>
  <si>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</si>
  <si>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</si>
  <si>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</si>
  <si>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</si>
  <si>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</si>
  <si>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</si>
  <si>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</si>
  <si>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</si>
  <si>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</si>
  <si>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</si>
  <si>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</si>
  <si>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</si>
  <si>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</si>
  <si>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</si>
  <si>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</si>
  <si>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</si>
  <si>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</si>
  <si>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</si>
  <si>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</si>
  <si>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</si>
  <si>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</si>
  <si>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</si>
  <si>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</si>
  <si>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</si>
  <si>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</si>
  <si>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</si>
  <si>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</si>
  <si>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</si>
  <si>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</si>
  <si>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</si>
  <si>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</si>
  <si>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</si>
  <si>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</si>
  <si>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</si>
  <si>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</si>
  <si>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</si>
  <si>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</si>
  <si>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</si>
  <si>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</si>
  <si>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</si>
  <si>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</si>
  <si>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</si>
  <si>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</si>
  <si>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</si>
  <si>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</si>
  <si>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</si>
  <si>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</si>
  <si>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</si>
  <si>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</si>
  <si>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</si>
  <si>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</si>
  <si>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</si>
  <si>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</si>
  <si>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</si>
  <si>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</si>
  <si>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</si>
  <si>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</si>
  <si>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</si>
  <si>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</si>
  <si>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</si>
  <si>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</si>
  <si>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</si>
  <si>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</si>
  <si>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</si>
  <si>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</si>
  <si>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</si>
  <si>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</si>
  <si>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</si>
  <si>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</si>
  <si>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</si>
  <si>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</si>
  <si>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</si>
  <si>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</si>
  <si>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</si>
  <si>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</si>
  <si>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</si>
  <si>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</si>
  <si>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</si>
  <si>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</si>
  <si>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</si>
  <si>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</si>
  <si>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</si>
  <si>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</si>
  <si>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</si>
  <si>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</si>
  <si>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</si>
  <si>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</si>
  <si>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</si>
  <si>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</si>
  <si>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</si>
  <si>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</si>
  <si>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</si>
  <si>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</si>
  <si>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</si>
  <si>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</si>
  <si>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</si>
  <si>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</si>
  <si>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</si>
  <si>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</si>
  <si>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</si>
  <si>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</si>
  <si>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</si>
  <si>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</si>
  <si>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</si>
  <si>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</si>
  <si>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</si>
  <si>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</si>
  <si>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</si>
  <si>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</si>
  <si>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</si>
  <si>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</si>
  <si>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</si>
  <si>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</si>
  <si>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</si>
  <si>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</si>
  <si>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</si>
  <si>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</si>
  <si>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</si>
  <si>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</si>
  <si>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</si>
  <si>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</si>
  <si>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</si>
  <si>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</si>
  <si>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</si>
  <si>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</si>
  <si>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</si>
  <si>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</si>
  <si>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</si>
  <si>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</si>
  <si>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</si>
  <si>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</si>
  <si>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</si>
  <si>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</si>
  <si>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</si>
  <si>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</si>
  <si>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</si>
  <si>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</si>
  <si>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</si>
  <si>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</si>
  <si>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</si>
  <si>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</si>
  <si>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</si>
  <si>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</si>
  <si>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</si>
  <si>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</si>
  <si>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</si>
  <si>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</si>
  <si>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</si>
  <si>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</si>
  <si>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</si>
  <si>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</si>
  <si>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</si>
  <si>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</si>
  <si>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</si>
  <si>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</si>
  <si>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</si>
  <si>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</si>
  <si>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</si>
  <si>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</si>
  <si>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</si>
  <si>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</si>
  <si>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</si>
  <si>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</si>
  <si>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</si>
  <si>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</si>
  <si>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</si>
  <si>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</si>
  <si>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</si>
  <si>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</si>
  <si>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</si>
  <si>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</si>
  <si>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</si>
  <si>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</si>
  <si>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</si>
  <si>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</si>
  <si>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</si>
  <si>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</si>
  <si>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</si>
  <si>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</si>
  <si>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</si>
  <si>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</si>
  <si>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</si>
  <si>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</si>
  <si>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</si>
  <si>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</si>
  <si>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</si>
  <si>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</si>
  <si>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</si>
  <si>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</si>
  <si>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</si>
  <si>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</si>
  <si>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</si>
  <si>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</si>
  <si>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</si>
  <si>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</si>
  <si>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</si>
  <si>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</si>
  <si>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</si>
  <si>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</si>
  <si>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</si>
  <si>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</si>
  <si>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</si>
  <si>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</si>
  <si>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</si>
  <si>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</si>
  <si>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</si>
  <si>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</si>
  <si>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</si>
  <si>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</si>
  <si>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</si>
  <si>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</si>
  <si>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</si>
  <si>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</si>
  <si>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</si>
  <si>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</si>
  <si>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</si>
  <si>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</si>
  <si>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</si>
  <si>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</si>
  <si>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</si>
  <si>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</si>
  <si>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</si>
  <si>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</si>
  <si>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</si>
  <si>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</si>
  <si>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</si>
  <si>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</si>
  <si>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</si>
  <si>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</si>
  <si>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</si>
  <si>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</si>
  <si>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</si>
  <si>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</si>
  <si>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</si>
  <si>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</si>
  <si>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</si>
  <si>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</si>
  <si>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</si>
  <si>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</si>
  <si>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</si>
  <si>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</si>
  <si>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</si>
  <si>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</si>
  <si>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</si>
  <si>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</si>
  <si>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</si>
  <si>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</si>
  <si>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</si>
  <si>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</si>
  <si>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</si>
  <si>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</si>
  <si>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</si>
  <si>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</si>
  <si>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</si>
  <si>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</si>
  <si>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</si>
  <si>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</si>
  <si>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</si>
  <si>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</si>
  <si>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</si>
  <si>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</si>
  <si>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</si>
  <si>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</si>
  <si>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</si>
  <si>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</si>
  <si>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</si>
  <si>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</si>
  <si>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</si>
  <si>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</si>
  <si>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</si>
  <si>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</si>
  <si>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</si>
  <si>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</si>
  <si>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</si>
  <si>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</si>
  <si>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</si>
  <si>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</si>
  <si>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</si>
  <si>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</si>
  <si>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</si>
  <si>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</si>
  <si>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</si>
  <si>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</si>
  <si>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</si>
  <si>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</si>
  <si>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</si>
  <si>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</si>
  <si>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</si>
  <si>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</si>
  <si>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</si>
  <si>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</si>
  <si>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</si>
  <si>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</si>
  <si>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</si>
  <si>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</si>
  <si>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</si>
  <si>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</si>
  <si>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</si>
  <si>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</si>
  <si>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</si>
  <si>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</si>
  <si>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</si>
  <si>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</si>
  <si>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</si>
  <si>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</si>
  <si>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</si>
  <si>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</si>
  <si>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</si>
  <si>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</si>
  <si>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</si>
  <si>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</si>
  <si>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</si>
  <si>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</si>
  <si>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</si>
  <si>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</si>
  <si>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</si>
  <si>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</si>
  <si>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</si>
  <si>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</si>
  <si>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</si>
  <si>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</si>
  <si>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</si>
  <si>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</si>
  <si>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</si>
  <si>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</si>
  <si>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</si>
  <si>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</si>
  <si>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</si>
  <si>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</si>
  <si>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</si>
  <si>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</si>
  <si>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</si>
  <si>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</si>
  <si>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</si>
  <si>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</si>
  <si>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</si>
  <si>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</si>
  <si>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</si>
  <si>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</si>
  <si>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</si>
  <si>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</si>
  <si>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</si>
  <si>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</si>
  <si>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</si>
  <si>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</si>
  <si>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</si>
  <si>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</si>
  <si>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</si>
  <si>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</si>
  <si>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</si>
  <si>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</si>
  <si>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</si>
  <si>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</si>
  <si>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</si>
  <si>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</si>
  <si>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</si>
  <si>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</si>
  <si>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</si>
  <si>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</si>
  <si>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</si>
  <si>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</si>
  <si>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</si>
  <si>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</si>
  <si>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</si>
  <si>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</si>
  <si>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</si>
  <si>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</si>
  <si>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</si>
  <si>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</si>
  <si>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</si>
  <si>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</si>
  <si>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</si>
  <si>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</si>
  <si>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</si>
  <si>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</si>
  <si>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</si>
  <si>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</si>
  <si>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</si>
  <si>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</si>
  <si>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</si>
  <si>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</si>
  <si>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</si>
  <si>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</si>
  <si>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</si>
  <si>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</si>
  <si>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</si>
  <si>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</si>
  <si>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</si>
  <si>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</si>
  <si>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</si>
  <si>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</si>
  <si>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</si>
  <si>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</si>
  <si>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</si>
  <si>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</si>
  <si>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</si>
  <si>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</si>
  <si>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</si>
  <si>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</si>
  <si>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</si>
  <si>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</si>
  <si>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</si>
  <si>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</si>
  <si>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</si>
  <si>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</si>
  <si>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</si>
  <si>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</si>
  <si>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</si>
  <si>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</si>
  <si>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</si>
  <si>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</si>
  <si>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</si>
  <si>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</si>
  <si>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</si>
  <si>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</si>
  <si>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</si>
  <si>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</si>
  <si>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</si>
  <si>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</si>
  <si>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</si>
  <si>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</si>
  <si>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</si>
  <si>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</si>
  <si>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</si>
  <si>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</si>
  <si>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</si>
  <si>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</si>
  <si>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</si>
  <si>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</si>
  <si>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</si>
  <si>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</si>
  <si>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</si>
  <si>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</si>
  <si>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</si>
  <si>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</si>
  <si>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</si>
  <si>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</si>
  <si>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</si>
  <si>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</si>
  <si>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</si>
  <si>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</si>
  <si>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</si>
  <si>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</si>
  <si>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</si>
  <si>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</si>
  <si>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</si>
  <si>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</si>
  <si>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</si>
  <si>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</si>
  <si>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</si>
  <si>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</si>
  <si>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</si>
  <si>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</si>
  <si>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</si>
  <si>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</si>
  <si>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</si>
  <si>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</si>
  <si>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</si>
  <si>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</si>
  <si>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</si>
  <si>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</si>
  <si>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</si>
  <si>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</si>
  <si>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</si>
  <si>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</si>
  <si>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</si>
  <si>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</si>
  <si>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</si>
  <si>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</si>
  <si>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</si>
  <si>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</si>
  <si>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</si>
  <si>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</si>
  <si>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</si>
  <si>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</si>
  <si>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</si>
  <si>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</si>
  <si>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</si>
  <si>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</si>
  <si>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</si>
  <si>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</si>
  <si>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</si>
  <si>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</si>
  <si>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</si>
  <si>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</si>
  <si>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</si>
  <si>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</si>
  <si>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</si>
  <si>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</si>
  <si>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</si>
  <si>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</si>
  <si>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</si>
  <si>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</si>
  <si>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</si>
  <si>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</si>
  <si>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</si>
  <si>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</si>
  <si>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</si>
  <si>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</si>
  <si>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</si>
  <si>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</si>
  <si>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</si>
  <si>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</si>
  <si>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</si>
  <si>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</si>
  <si>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</si>
  <si>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</si>
  <si>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</si>
  <si>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</si>
  <si>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</si>
  <si>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</si>
  <si>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</si>
  <si>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</si>
  <si>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</si>
  <si>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</si>
  <si>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</si>
  <si>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</si>
  <si>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</si>
  <si>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</si>
  <si>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</si>
  <si>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</si>
  <si>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</si>
  <si>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</si>
  <si>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</si>
  <si>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</si>
  <si>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</si>
  <si>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</si>
  <si>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</si>
  <si>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</si>
  <si>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</si>
  <si>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</si>
  <si>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</si>
  <si>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</si>
  <si>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</si>
  <si>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</si>
  <si>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</si>
  <si>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</si>
  <si>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</si>
  <si>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</si>
  <si>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</si>
  <si>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</si>
  <si>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</si>
  <si>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</si>
  <si>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</si>
  <si>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</si>
  <si>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</si>
  <si>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</si>
  <si>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</si>
  <si>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</si>
  <si>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</si>
  <si>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</si>
  <si>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</si>
  <si>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</si>
  <si>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</si>
  <si>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</si>
  <si>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</si>
  <si>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</si>
  <si>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</si>
  <si>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</si>
  <si>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</si>
  <si>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</si>
  <si>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</si>
  <si>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</si>
  <si>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</si>
  <si>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</si>
  <si>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</si>
  <si>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</si>
  <si>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</si>
  <si>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</si>
  <si>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</si>
  <si>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</si>
  <si>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</si>
  <si>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</si>
  <si>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</si>
  <si>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</si>
  <si>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</si>
  <si>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</si>
  <si>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</si>
  <si>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</si>
  <si>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</si>
  <si>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</si>
  <si>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</si>
  <si>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</si>
  <si>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</si>
  <si>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</si>
  <si>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</si>
  <si>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</si>
  <si>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</si>
  <si>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</si>
  <si>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</si>
  <si>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</si>
  <si>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</si>
  <si>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</si>
  <si>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</si>
  <si>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</si>
  <si>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</si>
  <si>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</si>
  <si>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</si>
  <si>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</si>
  <si>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</si>
  <si>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</si>
  <si>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</si>
  <si>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</si>
  <si>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</si>
  <si>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</si>
  <si>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</si>
  <si>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</si>
  <si>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</si>
  <si>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</si>
  <si>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</si>
  <si>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</si>
  <si>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</si>
  <si>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</si>
  <si>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</si>
  <si>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</si>
  <si>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</si>
  <si>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</si>
  <si>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</si>
  <si>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</si>
  <si>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</si>
  <si>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</si>
  <si>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</si>
  <si>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</si>
  <si>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</si>
  <si>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</si>
  <si>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</si>
  <si>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</si>
  <si>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</si>
  <si>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</si>
  <si>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</si>
  <si>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</si>
  <si>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</si>
  <si>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</si>
  <si>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</si>
  <si>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</si>
  <si>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</si>
  <si>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</si>
  <si>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</si>
  <si>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</si>
  <si>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</si>
  <si>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</si>
  <si>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</si>
  <si>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</si>
  <si>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</si>
  <si>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</si>
  <si>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</si>
  <si>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</si>
  <si>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</si>
  <si>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</si>
  <si>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</si>
  <si>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</si>
  <si>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</si>
  <si>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</si>
  <si>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</si>
  <si>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</si>
  <si>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</si>
  <si>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</si>
  <si>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</si>
  <si>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</si>
  <si>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</si>
  <si>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</si>
  <si>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</si>
  <si>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</si>
  <si>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</si>
  <si>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</si>
  <si>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</si>
  <si>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</si>
  <si>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</si>
  <si>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</si>
  <si>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</si>
  <si>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</si>
  <si>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</si>
  <si>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</si>
  <si>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</si>
  <si>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</si>
  <si>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</si>
  <si>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</si>
  <si>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</si>
  <si>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</si>
  <si>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</si>
  <si>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</si>
  <si>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</si>
  <si>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</si>
  <si>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</si>
  <si>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</si>
  <si>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</si>
  <si>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</si>
  <si>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</si>
  <si>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</si>
  <si>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</si>
  <si>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</si>
  <si>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</si>
  <si>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</si>
  <si>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</si>
  <si>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</si>
  <si>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</si>
  <si>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</si>
  <si>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</si>
  <si>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</si>
  <si>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</si>
  <si>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</si>
  <si>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</si>
  <si>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</si>
  <si>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</si>
  <si>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</si>
  <si>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</si>
  <si>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</si>
  <si>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</si>
  <si>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</si>
  <si>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</si>
  <si>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</si>
  <si>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</si>
  <si>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</si>
  <si>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</si>
  <si>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</si>
  <si>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</si>
  <si>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</si>
  <si>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</si>
  <si>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</si>
  <si>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</si>
  <si>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</si>
  <si>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</si>
  <si>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</si>
  <si>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</si>
  <si>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</si>
  <si>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</si>
  <si>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</si>
  <si>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</si>
  <si>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</si>
  <si>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</si>
  <si>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</si>
  <si>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</si>
  <si>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</si>
  <si>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</si>
  <si>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</si>
  <si>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</si>
  <si>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</si>
  <si>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</si>
  <si>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</si>
  <si>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</si>
  <si>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</si>
  <si>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</si>
  <si>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</si>
  <si>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</si>
  <si>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</si>
  <si>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</si>
  <si>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</si>
  <si>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</si>
  <si>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</si>
  <si>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</si>
  <si>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</si>
  <si>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</si>
  <si>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</si>
  <si>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</si>
  <si>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</si>
  <si>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</si>
  <si>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</si>
  <si>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</si>
  <si>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</si>
  <si>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</si>
  <si>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</si>
  <si>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</si>
  <si>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</si>
  <si>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</si>
  <si>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</si>
  <si>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</si>
  <si>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</si>
  <si>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</si>
  <si>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</si>
  <si>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</si>
  <si>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</si>
  <si>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</si>
  <si>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</si>
  <si>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</si>
  <si>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</si>
  <si>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</si>
  <si>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</si>
  <si>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</si>
  <si>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</si>
  <si>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</si>
  <si>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</si>
  <si>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</si>
  <si>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</si>
  <si>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</si>
  <si>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</si>
  <si>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</si>
  <si>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</si>
  <si>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</si>
  <si>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</si>
  <si>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</si>
  <si>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</si>
  <si>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</si>
  <si>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</si>
  <si>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</si>
  <si>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</si>
  <si>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</si>
  <si>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</si>
  <si>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</si>
  <si>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</si>
  <si>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</si>
  <si>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</si>
  <si>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</si>
  <si>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</si>
  <si>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</si>
  <si>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</si>
  <si>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</si>
  <si>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</si>
  <si>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</si>
  <si>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</si>
  <si>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</si>
  <si>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</si>
  <si>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</si>
  <si>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</si>
  <si>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</si>
  <si>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</si>
  <si>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</si>
  <si>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</si>
  <si>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</si>
  <si>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</si>
  <si>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</si>
  <si>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</si>
  <si>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</si>
  <si>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</si>
  <si>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</si>
  <si>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</si>
  <si>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</si>
  <si>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</si>
  <si>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</si>
  <si>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</si>
  <si>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</si>
  <si>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</si>
  <si>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</si>
  <si>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</si>
  <si>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</si>
  <si>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</si>
  <si>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</si>
  <si>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</si>
  <si>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</si>
  <si>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</si>
  <si>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</si>
  <si>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</si>
  <si>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</si>
  <si>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</si>
  <si>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</si>
  <si>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</si>
  <si>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</si>
  <si>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</si>
  <si>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</si>
  <si>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</si>
  <si>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</si>
  <si>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</si>
  <si>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</si>
  <si>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</si>
  <si>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</si>
  <si>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</si>
  <si>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</si>
  <si>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</si>
  <si>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</si>
  <si>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</si>
  <si>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</si>
  <si>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</si>
  <si>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</si>
  <si>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</si>
  <si>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</si>
  <si>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</si>
  <si>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</si>
  <si>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</si>
  <si>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</si>
  <si>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</si>
  <si>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</si>
  <si>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</si>
  <si>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</si>
  <si>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</si>
  <si>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</si>
  <si>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</si>
  <si>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</si>
  <si>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</si>
  <si>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</si>
  <si>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</si>
  <si>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</si>
  <si>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</si>
  <si>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</si>
  <si>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</si>
  <si>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</si>
  <si>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</si>
  <si>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</si>
  <si>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</si>
  <si>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</si>
  <si>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</si>
  <si>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</si>
  <si>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</si>
  <si>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</si>
  <si>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</si>
  <si>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</si>
  <si>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</si>
  <si>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</si>
  <si>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</si>
  <si>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</si>
  <si>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</si>
  <si>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</si>
  <si>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</si>
  <si>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</si>
  <si>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</si>
  <si>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</si>
  <si>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</si>
  <si>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</si>
  <si>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</si>
  <si>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</si>
  <si>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</si>
  <si>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</si>
  <si>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</si>
  <si>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</si>
  <si>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</si>
  <si>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</si>
  <si>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</si>
  <si>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</si>
  <si>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</si>
  <si>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</si>
  <si>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</si>
  <si>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</si>
  <si>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</si>
  <si>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</si>
  <si>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</si>
  <si>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</si>
  <si>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</si>
  <si>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</si>
  <si>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</si>
  <si>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</si>
  <si>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</si>
  <si>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</si>
  <si>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</si>
  <si>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</si>
  <si>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</si>
  <si>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</si>
  <si>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</si>
  <si>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</si>
  <si>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</si>
  <si>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</si>
  <si>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</si>
  <si>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</si>
  <si>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</si>
  <si>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</si>
  <si>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</si>
  <si>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</si>
  <si>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</si>
  <si>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</si>
  <si>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</si>
  <si>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</si>
  <si>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</si>
  <si>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</si>
  <si>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</si>
  <si>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</si>
  <si>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</si>
  <si>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</si>
  <si>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</si>
  <si>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</si>
  <si>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</si>
  <si>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</si>
  <si>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</si>
  <si>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</si>
  <si>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</si>
  <si>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</si>
  <si>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</si>
  <si>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</si>
  <si>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</si>
  <si>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</si>
  <si>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</si>
  <si>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</si>
  <si>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</si>
  <si>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</si>
  <si>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</si>
  <si>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</si>
  <si>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</si>
  <si>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</si>
  <si>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</si>
  <si>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</si>
  <si>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</si>
  <si>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</si>
  <si>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</si>
  <si>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</si>
  <si>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</si>
  <si>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</si>
  <si>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</si>
  <si>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</si>
  <si>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</si>
  <si>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</si>
  <si>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</si>
  <si>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</si>
  <si>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</si>
  <si>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</si>
  <si>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</si>
  <si>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</si>
  <si>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</si>
  <si>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</si>
  <si>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</si>
  <si>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</si>
  <si>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</si>
  <si>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</si>
  <si>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</si>
  <si>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</si>
  <si>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</si>
  <si>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</si>
  <si>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</si>
  <si>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</si>
  <si>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</si>
  <si>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</si>
  <si>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</si>
  <si>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</si>
  <si>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</si>
  <si>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</si>
  <si>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</si>
  <si>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</si>
  <si>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</si>
  <si>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</si>
  <si>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</si>
  <si>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</si>
  <si>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</si>
  <si>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</si>
  <si>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</si>
  <si>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</si>
  <si>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</si>
  <si>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</si>
  <si>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</si>
  <si>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</si>
  <si>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</si>
  <si>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</si>
  <si>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</si>
  <si>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</si>
  <si>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</si>
  <si>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</si>
  <si>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</si>
  <si>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</si>
  <si>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</si>
  <si>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</si>
  <si>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</si>
  <si>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</si>
  <si>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</si>
  <si>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</si>
  <si>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</si>
  <si>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</si>
  <si>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</si>
  <si>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</si>
  <si>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</si>
  <si>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</si>
  <si>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</si>
  <si>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</si>
  <si>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</si>
  <si>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</si>
  <si>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</si>
  <si>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</si>
  <si>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</si>
  <si>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</si>
  <si>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</si>
  <si>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</si>
  <si>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</si>
  <si>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</si>
  <si>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</si>
  <si>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</si>
  <si>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</si>
  <si>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</si>
  <si>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</si>
  <si>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</si>
  <si>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</si>
  <si>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</si>
  <si>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</si>
  <si>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</si>
  <si>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</si>
  <si>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</si>
  <si>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</si>
  <si>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</si>
  <si>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</si>
  <si>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</si>
  <si>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</si>
  <si>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</si>
  <si>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</si>
  <si>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</si>
  <si>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</si>
  <si>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</si>
  <si>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</si>
  <si>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</si>
  <si>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</si>
  <si>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</si>
  <si>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</si>
  <si>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</si>
  <si>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</si>
  <si>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</si>
  <si>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</si>
  <si>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</si>
  <si>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</si>
  <si>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</si>
  <si>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</si>
  <si>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</si>
  <si>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</si>
  <si>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</si>
  <si>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</si>
  <si>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</si>
  <si>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</si>
  <si>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</si>
  <si>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</si>
  <si>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</si>
  <si>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</si>
  <si>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</si>
  <si>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</si>
  <si>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</si>
  <si>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</si>
  <si>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</si>
  <si>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</si>
  <si>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</si>
  <si>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</si>
  <si>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</si>
  <si>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</si>
  <si>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</si>
  <si>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</si>
  <si>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</si>
  <si>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</si>
  <si>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</si>
  <si>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</si>
  <si>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</si>
  <si>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</si>
  <si>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</si>
  <si>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</si>
  <si>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</si>
  <si>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</si>
  <si>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</si>
  <si>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</si>
  <si>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</si>
  <si>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</si>
  <si>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</si>
  <si>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</si>
  <si>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</si>
  <si>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</si>
  <si>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</si>
  <si>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</si>
  <si>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</si>
  <si>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</si>
  <si>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</si>
  <si>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</si>
  <si>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</si>
  <si>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</si>
  <si>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</si>
  <si>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</si>
  <si>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</si>
  <si>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</si>
  <si>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</si>
  <si>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</si>
  <si>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</si>
  <si>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</si>
  <si>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</si>
  <si>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</si>
  <si>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</si>
  <si>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</si>
  <si>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</si>
  <si>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</si>
  <si>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</si>
  <si>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</si>
  <si>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</si>
  <si>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</si>
  <si>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</si>
  <si>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</si>
  <si>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</si>
  <si>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</si>
  <si>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</si>
  <si>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</si>
  <si>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</si>
  <si>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</si>
  <si>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</si>
  <si>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</si>
  <si>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</si>
  <si>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</si>
  <si>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</si>
  <si>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</si>
  <si>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</si>
  <si>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</si>
  <si>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</si>
  <si>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</si>
  <si>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</si>
  <si>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</si>
  <si>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</si>
  <si>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</si>
  <si>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</si>
  <si>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</si>
  <si>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</si>
  <si>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</si>
  <si>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</si>
  <si>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</si>
  <si>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</si>
  <si>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</si>
  <si>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</si>
  <si>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</si>
  <si>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</si>
  <si>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</si>
  <si>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</si>
  <si>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</si>
  <si>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</si>
  <si>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</si>
  <si>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</si>
  <si>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</si>
  <si>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</si>
  <si>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</si>
  <si>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</si>
  <si>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</si>
  <si>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</si>
  <si>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</si>
  <si>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</si>
  <si>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</si>
  <si>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</si>
  <si>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</si>
  <si>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</si>
  <si>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</si>
  <si>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</si>
  <si>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</si>
  <si>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</si>
  <si>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</si>
  <si>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</si>
  <si>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</si>
  <si>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</si>
  <si>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</si>
  <si>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</si>
  <si>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</si>
  <si>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</si>
  <si>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</si>
  <si>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</si>
  <si>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</si>
  <si>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</si>
  <si>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</si>
  <si>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</si>
  <si>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</si>
  <si>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</si>
  <si>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</si>
  <si>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</si>
  <si>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</si>
  <si>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</si>
  <si>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</si>
  <si>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</si>
  <si>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</si>
  <si>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</si>
  <si>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</si>
  <si>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</si>
  <si>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</si>
  <si>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</si>
  <si>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</si>
  <si>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</si>
  <si>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</si>
  <si>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</si>
  <si>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</si>
  <si>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</si>
  <si>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</si>
  <si>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</si>
  <si>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</si>
  <si>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</si>
  <si>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</si>
  <si>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</si>
  <si>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</si>
  <si>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</si>
  <si>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</si>
  <si>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</si>
  <si>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</si>
  <si>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</si>
  <si>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</si>
  <si>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</si>
  <si>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</si>
  <si>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</si>
  <si>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</si>
  <si>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</si>
  <si>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</si>
  <si>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</si>
  <si>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</si>
  <si>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</si>
  <si>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</si>
  <si>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</si>
  <si>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</si>
  <si>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</si>
  <si>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</si>
  <si>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</si>
  <si>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</si>
  <si>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</si>
  <si>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</si>
  <si>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</si>
  <si>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</si>
  <si>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</si>
  <si>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</si>
  <si>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</si>
  <si>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</si>
  <si>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</si>
  <si>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</si>
  <si>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</si>
  <si>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</si>
  <si>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</si>
  <si>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</si>
  <si>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</si>
  <si>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</si>
  <si>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</si>
  <si>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</si>
  <si>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</si>
  <si>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</si>
  <si>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</si>
  <si>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</si>
  <si>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</si>
  <si>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</si>
  <si>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</si>
  <si>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</si>
  <si>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</si>
  <si>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</si>
  <si>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</si>
  <si>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</si>
  <si>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</si>
  <si>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</si>
  <si>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</si>
  <si>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</si>
  <si>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</si>
  <si>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</si>
  <si>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</si>
  <si>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</si>
  <si>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</si>
  <si>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</si>
  <si>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</si>
  <si>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</si>
  <si>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</si>
  <si>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</si>
  <si>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</si>
  <si>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</si>
  <si>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</si>
  <si>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</si>
  <si>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</si>
  <si>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</si>
  <si>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</si>
  <si>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</si>
  <si>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</si>
  <si>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</si>
  <si>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</si>
  <si>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</si>
  <si>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</si>
  <si>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</si>
  <si>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</si>
  <si>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</si>
  <si>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</si>
  <si>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</si>
  <si>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</si>
  <si>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</si>
  <si>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</si>
  <si>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</si>
  <si>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</si>
  <si>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</si>
  <si>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</si>
  <si>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</si>
  <si>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</si>
  <si>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</si>
  <si>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</si>
  <si>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</si>
  <si>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</si>
  <si>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</si>
  <si>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</si>
  <si>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</si>
  <si>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</si>
  <si>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</si>
  <si>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</si>
  <si>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</si>
  <si>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</si>
  <si>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</si>
  <si>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</si>
  <si>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</si>
  <si>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</si>
  <si>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</si>
  <si>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</si>
  <si>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</si>
  <si>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</si>
  <si>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</si>
  <si>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</si>
  <si>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</si>
  <si>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</si>
  <si>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</si>
  <si>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</si>
  <si>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</si>
  <si>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</si>
  <si>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</si>
  <si>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</si>
  <si>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</si>
  <si>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</si>
  <si>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</si>
  <si>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</si>
  <si>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</si>
  <si>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</si>
  <si>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</si>
  <si>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</si>
  <si>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</si>
  <si>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</si>
  <si>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</si>
  <si>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</si>
  <si>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</si>
  <si>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</si>
  <si>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</si>
  <si>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</si>
  <si>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</si>
  <si>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</si>
  <si>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</si>
  <si>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</si>
  <si>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</si>
  <si>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</si>
  <si>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</si>
  <si>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</si>
  <si>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</si>
  <si>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</si>
  <si>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</si>
  <si>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</si>
  <si>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</si>
  <si>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</si>
  <si>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</si>
  <si>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</si>
  <si>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</si>
  <si>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</si>
  <si>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</si>
  <si>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</si>
  <si>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</si>
  <si>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</si>
  <si>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</si>
  <si>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</si>
  <si>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</si>
  <si>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</si>
  <si>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</si>
  <si>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</si>
  <si>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</si>
  <si>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</si>
  <si>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</si>
  <si>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</si>
  <si>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</si>
  <si>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</si>
  <si>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</si>
  <si>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</si>
  <si>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</si>
  <si>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</si>
  <si>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</si>
  <si>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</si>
  <si>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</si>
  <si>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</si>
  <si>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</si>
  <si>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</si>
  <si>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</si>
  <si>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</si>
  <si>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</si>
  <si>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</si>
  <si>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</si>
  <si>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</si>
  <si>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</si>
  <si>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</si>
  <si>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</si>
  <si>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</si>
  <si>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</si>
  <si>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</si>
  <si>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</si>
  <si>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</si>
  <si>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</si>
  <si>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</si>
  <si>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</si>
  <si>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</si>
  <si>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</si>
  <si>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</si>
  <si>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</si>
  <si>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</si>
  <si>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</si>
  <si>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</si>
  <si>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</si>
  <si>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</si>
  <si>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</si>
  <si>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</si>
  <si>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</si>
  <si>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</si>
  <si>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</si>
  <si>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</si>
  <si>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</si>
  <si>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</si>
  <si>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</si>
  <si>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</si>
  <si>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</si>
  <si>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</si>
  <si>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</si>
  <si>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</si>
  <si>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</si>
  <si>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</si>
  <si>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</si>
  <si>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</si>
  <si>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</si>
  <si>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</si>
  <si>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</si>
  <si>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</si>
  <si>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</si>
  <si>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</si>
  <si>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</si>
  <si>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</si>
  <si>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</si>
  <si>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</si>
  <si>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</si>
  <si>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</si>
  <si>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</si>
  <si>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</si>
  <si>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</si>
  <si>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</si>
  <si>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</si>
  <si>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</si>
  <si>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</si>
  <si>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</si>
  <si>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</si>
  <si>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</si>
  <si>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</si>
  <si>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</si>
  <si>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</si>
  <si>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</si>
  <si>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</si>
  <si>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</si>
  <si>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</si>
  <si>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</si>
  <si>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</si>
  <si>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</si>
  <si>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</si>
  <si>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</si>
  <si>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</si>
  <si>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</si>
  <si>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</si>
  <si>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</si>
  <si>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</si>
  <si>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</si>
  <si>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</si>
  <si>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</si>
  <si>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</si>
  <si>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</si>
  <si>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</si>
  <si>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</si>
  <si>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</si>
  <si>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</si>
  <si>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</si>
  <si>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</si>
  <si>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</si>
  <si>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</si>
  <si>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</si>
  <si>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</si>
  <si>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</si>
  <si>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</si>
  <si>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</si>
  <si>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</si>
  <si>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</si>
  <si>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</si>
  <si>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</si>
  <si>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</si>
  <si>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</si>
  <si>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</si>
  <si>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</si>
  <si>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</si>
  <si>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</si>
  <si>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</si>
  <si>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</si>
  <si>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</si>
  <si>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</si>
  <si>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</si>
  <si>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</si>
  <si>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</si>
  <si>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</si>
  <si>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</si>
  <si>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</si>
  <si>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</si>
  <si>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</si>
  <si>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</si>
  <si>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</si>
  <si>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</si>
  <si>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</si>
  <si>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</si>
  <si>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</si>
  <si>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</si>
  <si>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</si>
  <si>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</si>
  <si>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</si>
  <si>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</si>
  <si>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</si>
  <si>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</si>
  <si>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</si>
  <si>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</si>
  <si>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</si>
  <si>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</si>
  <si>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</si>
  <si>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</si>
  <si>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</si>
  <si>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</si>
  <si>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</si>
  <si>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</si>
  <si>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</si>
  <si>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</si>
  <si>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</si>
  <si>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</si>
  <si>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</si>
  <si>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</si>
  <si>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</si>
  <si>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</si>
  <si>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</si>
  <si>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</si>
  <si>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</si>
  <si>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</si>
  <si>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</si>
  <si>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</si>
  <si>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</si>
  <si>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</si>
  <si>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</si>
  <si>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</si>
  <si>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</si>
  <si>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</si>
  <si>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</si>
  <si>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</si>
  <si>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</si>
  <si>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</si>
  <si>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</si>
  <si>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</si>
  <si>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</si>
  <si>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</si>
  <si>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</si>
  <si>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</si>
  <si>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</si>
  <si>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</si>
  <si>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</si>
  <si>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</si>
  <si>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</si>
  <si>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</si>
  <si>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</si>
  <si>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</si>
  <si>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</si>
  <si>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</si>
  <si>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</si>
  <si>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</si>
  <si>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</si>
  <si>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</si>
  <si>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</si>
  <si>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</si>
  <si>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</si>
  <si>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</si>
  <si>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</si>
  <si>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</si>
  <si>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</si>
  <si>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</si>
  <si>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</si>
  <si>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</si>
  <si>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</si>
  <si>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</si>
  <si>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</si>
  <si>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</si>
  <si>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</si>
  <si>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</si>
  <si>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</si>
  <si>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</si>
  <si>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</si>
  <si>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</si>
  <si>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</si>
  <si>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</si>
  <si>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</si>
  <si>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</si>
  <si>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</si>
  <si>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</si>
  <si>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</si>
  <si>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</si>
  <si>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</si>
  <si>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</si>
  <si>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</si>
  <si>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</si>
  <si>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</si>
  <si>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</si>
  <si>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</si>
  <si>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</si>
  <si>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</si>
  <si>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</si>
  <si>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</si>
  <si>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</si>
  <si>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</si>
  <si>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</si>
  <si>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</si>
  <si>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</si>
  <si>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</si>
  <si>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</si>
  <si>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</si>
  <si>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</si>
  <si>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</si>
  <si>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</si>
  <si>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</si>
  <si>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</si>
  <si>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</si>
  <si>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</si>
  <si>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</si>
  <si>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</si>
  <si>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</si>
  <si>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</si>
  <si>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</si>
  <si>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</si>
  <si>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</si>
  <si>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</si>
  <si>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</si>
  <si>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</si>
  <si>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</si>
  <si>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</si>
  <si>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</si>
  <si>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</si>
  <si>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</si>
  <si>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</si>
  <si>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</si>
  <si>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</si>
  <si>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</si>
  <si>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</si>
  <si>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</si>
  <si>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</si>
  <si>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</si>
  <si>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</si>
  <si>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</si>
  <si>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</si>
  <si>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</si>
  <si>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</si>
  <si>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</si>
  <si>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</si>
  <si>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</si>
  <si>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</si>
  <si>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</si>
  <si>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</si>
  <si>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</si>
  <si>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</si>
  <si>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</si>
  <si>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</si>
  <si>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</si>
  <si>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</si>
  <si>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</si>
  <si>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</si>
  <si>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</si>
  <si>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</si>
  <si>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</si>
  <si>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</si>
  <si>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</si>
  <si>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</si>
  <si>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</si>
  <si>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</si>
  <si>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</si>
  <si>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</si>
  <si>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</si>
  <si>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</si>
  <si>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</si>
  <si>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</si>
  <si>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</si>
  <si>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</si>
  <si>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</si>
  <si>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</si>
  <si>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</si>
  <si>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</si>
  <si>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</si>
  <si>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</si>
  <si>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</si>
  <si>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</si>
  <si>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</si>
  <si>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</si>
  <si>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</si>
  <si>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</si>
  <si>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</si>
  <si>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</si>
  <si>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</si>
  <si>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</si>
  <si>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</si>
  <si>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</si>
  <si>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</si>
  <si>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</si>
  <si>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</si>
  <si>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</si>
  <si>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</si>
  <si>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</si>
  <si>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</si>
  <si>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</si>
  <si>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</si>
  <si>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</si>
  <si>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</si>
  <si>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</si>
  <si>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</si>
  <si>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</si>
  <si>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</si>
  <si>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</si>
  <si>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</si>
  <si>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</si>
  <si>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</si>
  <si>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</si>
  <si>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</si>
  <si>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</si>
  <si>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</si>
  <si>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</si>
  <si>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</si>
  <si>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</si>
  <si>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</si>
  <si>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</si>
  <si>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</si>
  <si>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</si>
  <si>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</si>
  <si>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</si>
  <si>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</si>
  <si>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</si>
  <si>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</si>
  <si>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</si>
  <si>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</si>
  <si>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</si>
  <si>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</si>
  <si>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</si>
  <si>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</si>
  <si>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</si>
  <si>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</si>
  <si>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</si>
  <si>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</si>
  <si>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</si>
  <si>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</si>
  <si>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</si>
  <si>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</si>
  <si>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</si>
  <si>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</si>
  <si>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</si>
  <si>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</si>
  <si>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</si>
  <si>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</si>
  <si>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</si>
  <si>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</si>
  <si>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</si>
  <si>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</si>
  <si>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</si>
  <si>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</si>
  <si>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</si>
  <si>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</si>
  <si>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</si>
  <si>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</si>
  <si>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</si>
  <si>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</si>
  <si>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</si>
  <si>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</si>
  <si>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</si>
  <si>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</si>
  <si>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</si>
  <si>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</si>
  <si>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</si>
  <si>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</si>
  <si>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</si>
  <si>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</si>
  <si>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</si>
  <si>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</si>
  <si>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</si>
  <si>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</si>
  <si>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</si>
  <si>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</si>
  <si>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</si>
  <si>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</si>
  <si>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</si>
  <si>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</si>
  <si>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</si>
  <si>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</si>
  <si>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</si>
  <si>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</si>
  <si>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</si>
  <si>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</si>
  <si>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</si>
  <si>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</si>
  <si>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</si>
  <si>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</si>
  <si>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</si>
  <si>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</si>
  <si>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</si>
  <si>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</si>
  <si>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</si>
  <si>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</si>
  <si>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</si>
  <si>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</si>
  <si>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</si>
  <si>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</si>
  <si>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</si>
  <si>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</si>
  <si>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</si>
  <si>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</si>
  <si>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</si>
  <si>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</si>
  <si>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</si>
  <si>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</si>
  <si>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</si>
  <si>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</si>
  <si>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</si>
  <si>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</si>
  <si>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</si>
  <si>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</si>
  <si>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</si>
  <si>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</si>
  <si>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</si>
  <si>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</si>
  <si>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</si>
  <si>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</si>
  <si>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</si>
  <si>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</si>
  <si>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</si>
  <si>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</si>
  <si>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</si>
  <si>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</si>
  <si>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</si>
  <si>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</si>
  <si>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</si>
  <si>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</si>
  <si>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</si>
  <si>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</si>
  <si>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</si>
  <si>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</si>
  <si>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</si>
  <si>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</si>
  <si>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</si>
  <si>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</si>
  <si>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</si>
  <si>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</si>
  <si>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</si>
  <si>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</si>
  <si>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</si>
  <si>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</si>
  <si>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</si>
  <si>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</si>
  <si>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</si>
  <si>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</si>
  <si>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</si>
  <si>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</si>
  <si>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</si>
  <si>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</si>
  <si>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</si>
  <si>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</si>
  <si>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</si>
  <si>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</si>
  <si>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</si>
  <si>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</si>
  <si>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</si>
  <si>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</si>
  <si>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</si>
  <si>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</si>
  <si>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</si>
  <si>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</si>
  <si>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</si>
  <si>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</si>
  <si>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</si>
  <si>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</si>
  <si>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</si>
  <si>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</si>
  <si>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</si>
  <si>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</si>
  <si>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</si>
  <si>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</si>
  <si>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</si>
  <si>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</si>
  <si>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</si>
  <si>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</si>
  <si>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</si>
  <si>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</si>
  <si>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</si>
  <si>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</si>
  <si>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</si>
  <si>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</si>
  <si>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</si>
  <si>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</si>
  <si>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</si>
  <si>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</si>
  <si>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</si>
  <si>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</si>
  <si>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</si>
  <si>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</si>
  <si>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</si>
  <si>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</si>
  <si>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</si>
  <si>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</si>
  <si>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</si>
  <si>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</si>
  <si>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</si>
  <si>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</si>
  <si>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</si>
  <si>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</si>
  <si>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</si>
  <si>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</si>
  <si>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</si>
  <si>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</si>
  <si>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</si>
  <si>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</si>
  <si>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</si>
  <si>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</si>
  <si>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</si>
  <si>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</si>
  <si>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</si>
  <si>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</si>
  <si>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</si>
  <si>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</si>
  <si>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</si>
  <si>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</si>
  <si>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</si>
  <si>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</si>
  <si>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</si>
  <si>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</si>
  <si>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</si>
  <si>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</si>
  <si>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</si>
  <si>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</si>
  <si>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</si>
  <si>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</si>
  <si>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</si>
  <si>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</si>
  <si>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</si>
  <si>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</si>
  <si>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</si>
  <si>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</si>
  <si>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</si>
  <si>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</si>
  <si>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</si>
  <si>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</si>
  <si>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</si>
  <si>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</si>
  <si>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</si>
  <si>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</si>
  <si>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</si>
  <si>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</si>
  <si>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</si>
  <si>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</si>
  <si>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</si>
  <si>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</si>
  <si>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</si>
  <si>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</si>
  <si>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</si>
  <si>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</si>
  <si>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</si>
  <si>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</si>
  <si>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</si>
  <si>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</si>
  <si>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</si>
  <si>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</si>
  <si>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</si>
  <si>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</si>
  <si>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</si>
  <si>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</si>
  <si>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</si>
  <si>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</si>
  <si>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</si>
  <si>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</si>
  <si>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</si>
  <si>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</si>
  <si>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</si>
  <si>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</si>
  <si>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</si>
  <si>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</si>
  <si>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</si>
  <si>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</si>
  <si>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</si>
  <si>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</si>
  <si>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</si>
  <si>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</si>
  <si>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</si>
  <si>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</si>
  <si>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</si>
  <si>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</si>
  <si>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</si>
  <si>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</si>
  <si>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</si>
  <si>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</si>
  <si>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</si>
  <si>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</si>
  <si>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</si>
  <si>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</si>
  <si>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</si>
  <si>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</si>
  <si>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</si>
  <si>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</si>
  <si>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</si>
  <si>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</si>
  <si>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</si>
  <si>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</si>
  <si>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</si>
  <si>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</si>
  <si>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</si>
  <si>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</si>
  <si>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</si>
  <si>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</si>
  <si>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</si>
  <si>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</si>
  <si>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</si>
  <si>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</si>
  <si>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</si>
  <si>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</si>
  <si>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</si>
  <si>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</si>
  <si>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</si>
  <si>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</si>
  <si>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</si>
  <si>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</si>
  <si>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</si>
  <si>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</si>
  <si>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</si>
  <si>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</si>
  <si>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</si>
  <si>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</si>
  <si>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</si>
  <si>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</si>
  <si>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</si>
  <si>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</si>
  <si>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</si>
  <si>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</si>
  <si>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</si>
  <si>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</si>
  <si>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</si>
  <si>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</si>
  <si>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</si>
  <si>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</si>
  <si>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</si>
  <si>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</si>
  <si>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</si>
  <si>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</si>
  <si>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</si>
  <si>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</si>
  <si>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</si>
  <si>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</si>
  <si>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</si>
  <si>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</si>
  <si>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</si>
  <si>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</si>
  <si>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</si>
  <si>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</si>
  <si>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</si>
  <si>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</si>
  <si>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</si>
  <si>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</si>
  <si>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</si>
  <si>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</si>
  <si>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</si>
  <si>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</si>
  <si>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</si>
  <si>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</si>
  <si>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</si>
  <si>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</si>
  <si>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</si>
  <si>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</si>
  <si>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</si>
  <si>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</si>
  <si>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</si>
  <si>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</si>
  <si>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</si>
  <si>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</si>
  <si>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</si>
  <si>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</si>
  <si>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</si>
  <si>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</si>
  <si>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</si>
  <si>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</si>
  <si>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</si>
  <si>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</si>
  <si>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</si>
  <si>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</si>
  <si>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</si>
  <si>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</si>
  <si>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</si>
  <si>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</si>
  <si>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</si>
  <si>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</si>
  <si>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</si>
  <si>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</si>
  <si>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</si>
  <si>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</si>
  <si>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</si>
  <si>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</si>
  <si>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</si>
  <si>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</si>
  <si>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</si>
  <si>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</si>
  <si>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</si>
  <si>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</si>
  <si>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</si>
  <si>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</si>
  <si>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</si>
  <si>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</si>
  <si>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</si>
  <si>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</si>
  <si>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</si>
  <si>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</si>
  <si>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</si>
  <si>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</si>
  <si>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</si>
  <si>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</si>
  <si>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</si>
  <si>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</si>
  <si>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</si>
  <si>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</si>
  <si>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</si>
  <si>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</si>
  <si>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</si>
  <si>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</si>
  <si>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</si>
  <si>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</si>
  <si>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</si>
  <si>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</si>
  <si>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</si>
  <si>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</si>
  <si>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</si>
  <si>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</si>
  <si>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</si>
  <si>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</si>
  <si>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</si>
  <si>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</si>
  <si>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</si>
  <si>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</si>
  <si>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</si>
  <si>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</si>
  <si>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</si>
  <si>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</si>
  <si>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</si>
  <si>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</si>
  <si>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</si>
  <si>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</si>
  <si>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</si>
  <si>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</si>
  <si>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</si>
  <si>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</si>
  <si>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</si>
  <si>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</si>
  <si>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</si>
  <si>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</si>
  <si>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</si>
  <si>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</si>
  <si>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</si>
  <si>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</si>
  <si>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</si>
  <si>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</si>
  <si>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</si>
  <si>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</si>
  <si>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</si>
  <si>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</si>
  <si>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</si>
  <si>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</si>
  <si>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</si>
  <si>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</si>
  <si>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</si>
  <si>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</si>
  <si>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</si>
  <si>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</si>
  <si>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</si>
  <si>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</si>
  <si>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</si>
  <si>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</si>
  <si>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</si>
  <si>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</si>
  <si>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</si>
  <si>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</si>
  <si>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</si>
  <si>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</si>
  <si>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</si>
  <si>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</si>
  <si>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</si>
  <si>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</si>
  <si>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</si>
  <si>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</si>
  <si>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</si>
  <si>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</si>
  <si>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</si>
  <si>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</si>
  <si>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</si>
  <si>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</si>
  <si>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</si>
  <si>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</si>
  <si>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</si>
  <si>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</si>
  <si>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</si>
  <si>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</si>
  <si>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</si>
  <si>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</si>
  <si>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</si>
  <si>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</si>
  <si>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</si>
  <si>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</si>
  <si>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</si>
  <si>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</si>
  <si>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</si>
  <si>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</si>
  <si>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</si>
  <si>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</si>
  <si>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</si>
  <si>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</si>
  <si>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</si>
  <si>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</si>
  <si>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</si>
  <si>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</si>
  <si>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</si>
  <si>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</si>
  <si>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</si>
  <si>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</si>
  <si>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</si>
  <si>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</si>
  <si>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</si>
  <si>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</si>
  <si>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</si>
  <si>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</si>
  <si>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</si>
  <si>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</si>
  <si>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</si>
  <si>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</si>
  <si>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</si>
  <si>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</si>
  <si>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</si>
  <si>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</si>
  <si>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</si>
  <si>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</si>
  <si>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</si>
  <si>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</si>
  <si>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</si>
  <si>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</si>
  <si>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</si>
  <si>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</si>
  <si>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</si>
  <si>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</si>
  <si>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</si>
  <si>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</si>
  <si>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</si>
  <si>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</si>
  <si>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</si>
  <si>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</si>
  <si>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</si>
  <si>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</si>
  <si>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</si>
  <si>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</si>
  <si>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</si>
  <si>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</si>
  <si>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</si>
  <si>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</si>
  <si>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</si>
  <si>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</si>
  <si>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</si>
  <si>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</si>
  <si>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</si>
  <si>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</si>
  <si>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</si>
  <si>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</si>
  <si>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</si>
  <si>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</si>
  <si>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</si>
  <si>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</si>
  <si>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</si>
  <si>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</si>
  <si>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</si>
  <si>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</si>
  <si>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</si>
  <si>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</si>
  <si>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</si>
  <si>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</si>
  <si>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</si>
  <si>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</si>
  <si>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</si>
  <si>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</si>
  <si>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</si>
  <si>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</si>
  <si>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</si>
  <si>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</si>
  <si>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</si>
  <si>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</si>
  <si>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</si>
  <si>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</si>
  <si>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</si>
  <si>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</si>
  <si>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</si>
  <si>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</si>
  <si>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</si>
  <si>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</si>
  <si>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</si>
  <si>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</si>
  <si>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</si>
  <si>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</si>
  <si>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</si>
  <si>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</si>
  <si>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</si>
  <si>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</si>
  <si>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</si>
  <si>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</si>
  <si>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</si>
  <si>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</si>
  <si>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</si>
  <si>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</si>
  <si>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</si>
  <si>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</si>
  <si>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</si>
  <si>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</si>
  <si>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</si>
  <si>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</si>
  <si>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</si>
  <si>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</si>
  <si>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</si>
  <si>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</si>
  <si>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</si>
  <si>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</si>
  <si>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</si>
  <si>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</si>
  <si>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</si>
  <si>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</si>
  <si>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</si>
  <si>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</si>
  <si>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</si>
  <si>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</si>
  <si>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</si>
  <si>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</si>
  <si>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</si>
  <si>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</si>
  <si>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</si>
  <si>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</si>
  <si>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</si>
  <si>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</si>
  <si>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</si>
  <si>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</si>
  <si>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</si>
  <si>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</si>
  <si>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</si>
  <si>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</si>
  <si>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</si>
  <si>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</si>
  <si>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</si>
  <si>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</si>
  <si>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</si>
  <si>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</si>
  <si>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</si>
  <si>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</si>
  <si>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</si>
  <si>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</si>
  <si>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</si>
  <si>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</si>
  <si>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</si>
  <si>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</si>
  <si>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</si>
  <si>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</si>
  <si>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</si>
  <si>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</si>
  <si>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</si>
  <si>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</si>
  <si>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</si>
  <si>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</si>
  <si>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</si>
  <si>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</si>
  <si>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</si>
  <si>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</si>
  <si>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</si>
  <si>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</si>
  <si>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</si>
  <si>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</si>
  <si>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</si>
  <si>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</si>
  <si>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</si>
  <si>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</si>
  <si>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</si>
  <si>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</si>
  <si>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</si>
  <si>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</si>
  <si>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</si>
  <si>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</si>
  <si>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</si>
  <si>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</si>
  <si>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</si>
  <si>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</si>
  <si>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</si>
  <si>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</si>
  <si>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</si>
  <si>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</si>
  <si>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</si>
  <si>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</si>
  <si>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</si>
  <si>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</si>
  <si>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</si>
  <si>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</si>
  <si>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</si>
  <si>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</si>
  <si>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</si>
  <si>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</si>
  <si>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</si>
  <si>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</si>
  <si>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</si>
  <si>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</si>
  <si>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</si>
  <si>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</si>
  <si>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</si>
  <si>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</si>
  <si>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</si>
  <si>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</si>
  <si>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</si>
  <si>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</si>
  <si>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</si>
  <si>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</si>
  <si>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</si>
  <si>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</si>
  <si>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</si>
  <si>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</si>
  <si>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</si>
  <si>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</si>
  <si>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</si>
  <si>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</si>
  <si>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</si>
  <si>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</si>
  <si>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</si>
  <si>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</si>
  <si>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</si>
  <si>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</si>
  <si>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</si>
  <si>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</si>
  <si>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</si>
  <si>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</si>
  <si>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</si>
  <si>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</si>
  <si>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</si>
  <si>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</si>
  <si>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</si>
  <si>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</si>
  <si>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</si>
  <si>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</si>
  <si>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</si>
  <si>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</si>
  <si>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</si>
  <si>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</si>
  <si>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</si>
  <si>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</si>
  <si>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</si>
  <si>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</si>
  <si>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</si>
  <si>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</si>
  <si>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</si>
  <si>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</si>
  <si>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</si>
  <si>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</si>
  <si>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</si>
  <si>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</si>
  <si>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</si>
  <si>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</si>
  <si>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</si>
  <si>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</si>
  <si>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</si>
  <si>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</si>
  <si>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</si>
  <si>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</si>
  <si>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</si>
  <si>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</si>
  <si>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</si>
  <si>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</si>
  <si>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</si>
  <si>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</si>
  <si>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</si>
  <si>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</si>
  <si>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</si>
  <si>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</si>
  <si>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</si>
  <si>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</si>
  <si>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</si>
  <si>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</si>
  <si>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</si>
  <si>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</si>
  <si>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</si>
  <si>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</si>
  <si>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</si>
  <si>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</si>
  <si>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</si>
  <si>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</si>
  <si>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</si>
  <si>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</si>
  <si>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</si>
  <si>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</si>
  <si>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</si>
  <si>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</si>
  <si>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</si>
  <si>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</si>
  <si>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</si>
  <si>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</si>
  <si>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</si>
  <si>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</si>
  <si>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</si>
  <si>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</si>
  <si>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</si>
  <si>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</si>
  <si>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</si>
  <si>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</si>
  <si>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</si>
  <si>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</si>
  <si>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</si>
  <si>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</si>
  <si>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</si>
  <si>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</si>
  <si>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</si>
  <si>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</si>
  <si>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</si>
  <si>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</si>
  <si>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</si>
  <si>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</si>
  <si>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</si>
  <si>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</si>
  <si>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</si>
  <si>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</si>
  <si>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</si>
  <si>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</si>
  <si>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</si>
  <si>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</si>
  <si>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</si>
  <si>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</si>
  <si>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</si>
  <si>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</si>
  <si>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</si>
  <si>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</si>
  <si>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</si>
  <si>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</si>
  <si>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</si>
  <si>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</si>
  <si>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</si>
  <si>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</si>
  <si>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</si>
  <si>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</si>
  <si>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</si>
  <si>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</si>
  <si>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</si>
  <si>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</si>
  <si>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</si>
  <si>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</si>
  <si>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</si>
  <si>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</si>
  <si>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</si>
  <si>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</si>
  <si>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</si>
  <si>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</si>
  <si>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</si>
  <si>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</si>
  <si>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</si>
  <si>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</si>
  <si>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</si>
  <si>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</si>
  <si>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</si>
  <si>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</si>
  <si>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</si>
  <si>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</si>
  <si>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</si>
  <si>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</si>
  <si>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</si>
  <si>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</si>
  <si>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</si>
  <si>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</si>
  <si>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</si>
  <si>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</si>
  <si>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</si>
  <si>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</si>
  <si>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</si>
  <si>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</si>
  <si>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</si>
  <si>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</si>
  <si>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</si>
  <si>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</si>
  <si>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</si>
  <si>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</si>
  <si>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</si>
  <si>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</si>
  <si>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</si>
  <si>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</si>
  <si>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</si>
  <si>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</si>
  <si>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</si>
  <si>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</si>
  <si>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</si>
  <si>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</si>
  <si>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</si>
  <si>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</si>
  <si>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</si>
  <si>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</si>
  <si>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</si>
  <si>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</si>
  <si>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</si>
  <si>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</si>
  <si>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</si>
  <si>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</si>
  <si>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</si>
  <si>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</si>
  <si>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</si>
  <si>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</si>
  <si>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</si>
  <si>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</si>
  <si>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</si>
  <si>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</si>
  <si>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</si>
  <si>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</si>
  <si>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</si>
  <si>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</si>
  <si>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</si>
  <si>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</si>
  <si>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</si>
  <si>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</si>
  <si>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</si>
  <si>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</si>
  <si>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</si>
  <si>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</si>
  <si>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</si>
  <si>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</si>
  <si>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</si>
  <si>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</si>
  <si>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</si>
  <si>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</si>
  <si>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</si>
  <si>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</si>
  <si>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</si>
  <si>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</si>
  <si>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</si>
  <si>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</si>
  <si>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</si>
  <si>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</si>
  <si>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</si>
  <si>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</si>
  <si>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</si>
  <si>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</si>
  <si>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</si>
  <si>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</si>
  <si>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</si>
  <si>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</si>
  <si>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</si>
  <si>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</si>
  <si>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</si>
  <si>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</si>
  <si>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</si>
  <si>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</si>
  <si>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</si>
  <si>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</si>
  <si>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</si>
  <si>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</si>
  <si>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</si>
  <si>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</si>
  <si>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</si>
  <si>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</si>
  <si>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</si>
  <si>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</si>
  <si>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</si>
  <si>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</si>
  <si>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</si>
  <si>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</si>
  <si>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</si>
  <si>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</si>
  <si>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</si>
  <si>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</si>
  <si>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</si>
  <si>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</si>
  <si>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</si>
  <si>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</si>
  <si>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</si>
  <si>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</si>
  <si>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</si>
  <si>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</si>
  <si>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</si>
  <si>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</si>
  <si>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</si>
  <si>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</si>
  <si>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</si>
  <si>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</si>
  <si>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</si>
  <si>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</si>
  <si>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</si>
  <si>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</si>
  <si>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</si>
  <si>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</si>
  <si>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</si>
  <si>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</si>
  <si>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</si>
  <si>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</si>
  <si>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</si>
  <si>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</si>
  <si>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</si>
  <si>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</si>
  <si>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</si>
  <si>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</si>
  <si>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</si>
  <si>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</si>
  <si>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</si>
  <si>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</si>
  <si>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</si>
  <si>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</si>
  <si>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</si>
  <si>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</si>
  <si>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</si>
  <si>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</si>
  <si>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</si>
  <si>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</si>
  <si>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</si>
  <si>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</si>
  <si>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</si>
  <si>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</si>
  <si>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</si>
  <si>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</si>
  <si>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</si>
  <si>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</si>
  <si>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</si>
  <si>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</si>
  <si>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</si>
  <si>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</si>
  <si>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</si>
  <si>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</si>
  <si>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</si>
  <si>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</si>
  <si>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</si>
  <si>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</si>
  <si>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</si>
  <si>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</si>
  <si>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</si>
  <si>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</si>
  <si>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</si>
  <si>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</si>
  <si>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</si>
  <si>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</si>
  <si>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</si>
  <si>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</si>
  <si>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</si>
  <si>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</si>
  <si>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</si>
  <si>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</si>
  <si>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</si>
  <si>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</si>
  <si>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</si>
  <si>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</si>
  <si>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</si>
  <si>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</si>
  <si>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</si>
  <si>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</si>
  <si>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</si>
  <si>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</si>
  <si>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</si>
  <si>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</si>
  <si>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</si>
  <si>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</si>
  <si>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</si>
  <si>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</si>
  <si>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</si>
  <si>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</si>
  <si>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</si>
  <si>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</si>
  <si>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</si>
  <si>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</si>
  <si>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</si>
  <si>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</si>
  <si>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</si>
  <si>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</si>
  <si>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</si>
  <si>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</si>
  <si>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</si>
  <si>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</si>
  <si>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</si>
  <si>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</si>
  <si>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</si>
  <si>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</si>
  <si>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</si>
  <si>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</si>
  <si>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</si>
  <si>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</si>
  <si>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</si>
  <si>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</si>
  <si>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</si>
  <si>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</si>
  <si>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</si>
  <si>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</si>
  <si>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</si>
  <si>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</si>
  <si>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</si>
  <si>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</si>
  <si>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</si>
  <si>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</si>
  <si>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</si>
  <si>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</si>
  <si>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</si>
  <si>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</si>
  <si>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</si>
  <si>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</si>
  <si>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</si>
  <si>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</si>
  <si>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</si>
  <si>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</si>
  <si>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</si>
  <si>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</si>
  <si>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</si>
  <si>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</si>
  <si>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</si>
  <si>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</si>
  <si>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</si>
  <si>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</si>
  <si>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</si>
  <si>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</si>
  <si>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</si>
  <si>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</si>
  <si>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</si>
  <si>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</si>
  <si>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</si>
  <si>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</si>
  <si>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</si>
  <si>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</si>
  <si>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</si>
  <si>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</si>
  <si>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</si>
  <si>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</si>
  <si>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</si>
  <si>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</si>
  <si>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</si>
  <si>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</si>
  <si>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</si>
  <si>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</si>
  <si>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</si>
  <si>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</si>
  <si>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</si>
  <si>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</si>
  <si>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</si>
  <si>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</si>
  <si>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</si>
  <si>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</si>
  <si>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</si>
  <si>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</si>
  <si>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</si>
  <si>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</si>
  <si>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</si>
  <si>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</si>
  <si>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</si>
  <si>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</si>
  <si>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</si>
  <si>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</si>
  <si>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</si>
  <si>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</si>
  <si>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</si>
  <si>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</si>
  <si>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</si>
  <si>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</si>
  <si>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</si>
  <si>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</si>
  <si>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</si>
  <si>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</si>
  <si>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</si>
  <si>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</si>
  <si>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</si>
  <si>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</si>
  <si>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</si>
  <si>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</si>
  <si>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</si>
  <si>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</si>
  <si>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</si>
  <si>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</si>
  <si>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</si>
  <si>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</si>
  <si>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</si>
  <si>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</si>
  <si>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</si>
  <si>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</si>
  <si>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</si>
  <si>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</si>
  <si>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</si>
  <si>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</si>
  <si>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</si>
  <si>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</si>
  <si>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</si>
  <si>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</si>
  <si>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</si>
  <si>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</si>
  <si>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</si>
  <si>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</si>
  <si>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</si>
  <si>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</si>
  <si>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</si>
  <si>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</si>
  <si>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</si>
  <si>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</si>
  <si>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</si>
  <si>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</si>
  <si>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</si>
  <si>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</si>
  <si>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</si>
  <si>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</si>
  <si>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</si>
  <si>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</si>
  <si>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</si>
  <si>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</si>
  <si>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</si>
  <si>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</si>
  <si>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</si>
  <si>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</si>
  <si>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</si>
  <si>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</si>
  <si>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</si>
  <si>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</si>
  <si>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</si>
  <si>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</si>
  <si>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</si>
  <si>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</si>
  <si>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</si>
  <si>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</si>
  <si>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</si>
  <si>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</si>
  <si>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</si>
  <si>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</si>
  <si>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</si>
  <si>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</si>
  <si>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</si>
  <si>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</si>
  <si>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</si>
  <si>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</si>
  <si>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</si>
  <si>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</si>
  <si>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</si>
  <si>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</si>
  <si>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</si>
  <si>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</si>
  <si>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</si>
  <si>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</si>
  <si>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</si>
  <si>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</si>
  <si>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</si>
  <si>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</si>
  <si>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</si>
  <si>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</si>
  <si>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</si>
  <si>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</si>
  <si>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</si>
  <si>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</si>
  <si>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</si>
  <si>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</si>
  <si>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</si>
  <si>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</si>
  <si>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</si>
  <si>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</si>
  <si>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</si>
  <si>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</si>
  <si>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</si>
  <si>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</si>
  <si>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</si>
  <si>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</si>
  <si>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</si>
  <si>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</si>
  <si>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</si>
  <si>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</si>
  <si>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</si>
  <si>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</si>
  <si>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</si>
  <si>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</si>
  <si>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</si>
  <si>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</si>
  <si>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</si>
  <si>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</si>
  <si>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</si>
  <si>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</si>
  <si>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</si>
  <si>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</si>
  <si>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</si>
  <si>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</si>
  <si>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</si>
  <si>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</si>
  <si>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</si>
  <si>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</si>
  <si>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</si>
  <si>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</si>
  <si>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</si>
  <si>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</si>
  <si>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</si>
  <si>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</si>
  <si>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</si>
  <si>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</si>
  <si>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</si>
  <si>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</si>
  <si>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</si>
  <si>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</si>
  <si>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</si>
  <si>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</si>
  <si>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</si>
  <si>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</si>
  <si>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</si>
  <si>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</si>
  <si>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</si>
  <si>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</si>
  <si>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</si>
  <si>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</si>
  <si>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</si>
  <si>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</si>
  <si>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</si>
  <si>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</si>
  <si>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</si>
  <si>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</si>
  <si>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</si>
  <si>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</si>
  <si>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</si>
  <si>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</si>
  <si>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</si>
  <si>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</si>
  <si>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</si>
  <si>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</si>
  <si>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</si>
  <si>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</si>
  <si>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</si>
  <si>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</si>
  <si>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</si>
  <si>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</si>
  <si>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</si>
  <si>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</si>
  <si>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</si>
  <si>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</si>
  <si>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</si>
  <si>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</si>
  <si>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</si>
  <si>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</si>
  <si>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</si>
  <si>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</si>
  <si>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</si>
  <si>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</si>
  <si>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</si>
  <si>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</si>
  <si>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</si>
  <si>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</si>
  <si>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</si>
  <si>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</si>
  <si>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</si>
  <si>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</si>
  <si>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</si>
  <si>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</si>
  <si>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</si>
  <si>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</si>
  <si>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</si>
  <si>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</si>
  <si>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</si>
  <si>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</si>
  <si>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</si>
  <si>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</si>
  <si>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</si>
  <si>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</si>
  <si>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</si>
  <si>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</si>
  <si>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</si>
  <si>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</si>
  <si>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</si>
  <si>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</si>
  <si>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</si>
  <si>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</si>
  <si>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</si>
  <si>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</si>
  <si>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</si>
  <si>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</si>
  <si>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</si>
  <si>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</si>
  <si>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</si>
  <si>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</si>
  <si>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</si>
  <si>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</si>
  <si>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</si>
  <si>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</si>
  <si>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</si>
  <si>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</si>
  <si>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</si>
  <si>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</si>
  <si>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</si>
  <si>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</si>
  <si>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</si>
  <si>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</si>
  <si>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</si>
  <si>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</si>
  <si>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</si>
  <si>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</si>
  <si>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</si>
  <si>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</si>
  <si>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</si>
  <si>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</si>
  <si>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</si>
  <si>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</si>
  <si>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</si>
  <si>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</si>
  <si>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</si>
  <si>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</si>
  <si>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</si>
  <si>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</si>
  <si>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</si>
  <si>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</si>
  <si>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</si>
  <si>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</si>
  <si>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</si>
  <si>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</si>
  <si>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</si>
  <si>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</si>
  <si>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</si>
  <si>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</si>
  <si>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</si>
  <si>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</si>
  <si>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</si>
  <si>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</si>
  <si>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</si>
  <si>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</si>
  <si>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</si>
  <si>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</si>
  <si>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</si>
  <si>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</si>
  <si>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</si>
  <si>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</si>
  <si>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</si>
  <si>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</si>
  <si>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</si>
  <si>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</si>
  <si>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</si>
  <si>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</si>
  <si>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</si>
  <si>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</si>
  <si>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</si>
  <si>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</si>
  <si>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</si>
  <si>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</si>
  <si>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</si>
  <si>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</si>
  <si>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</si>
  <si>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</si>
  <si>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</si>
  <si>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</si>
  <si>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</si>
  <si>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</si>
  <si>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</si>
  <si>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</si>
  <si>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</si>
  <si>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</si>
  <si>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</si>
  <si>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</si>
  <si>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</si>
  <si>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</si>
  <si>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</si>
  <si>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</si>
  <si>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</si>
  <si>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</si>
  <si>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</si>
  <si>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</si>
  <si>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</si>
  <si>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</si>
  <si>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</si>
  <si>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</si>
  <si>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</si>
  <si>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</si>
  <si>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</si>
  <si>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</si>
  <si>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</si>
  <si>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</si>
  <si>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</si>
  <si>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</si>
  <si>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</si>
  <si>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</si>
  <si>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</si>
  <si>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</si>
  <si>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</si>
  <si>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</si>
  <si>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</si>
  <si>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</si>
  <si>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</si>
  <si>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</si>
  <si>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</si>
  <si>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</si>
  <si>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</si>
  <si>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</si>
  <si>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</si>
  <si>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</si>
  <si>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</si>
  <si>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</si>
  <si>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</si>
  <si>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</si>
  <si>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</si>
  <si>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</si>
  <si>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</si>
  <si>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</si>
  <si>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</si>
  <si>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</si>
  <si>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</si>
  <si>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</si>
  <si>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</si>
  <si>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</si>
  <si>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</si>
  <si>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</si>
  <si>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</si>
  <si>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</si>
  <si>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</si>
  <si>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</si>
  <si>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</si>
  <si>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</si>
  <si>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</si>
  <si>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</si>
  <si>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</si>
  <si>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</si>
  <si>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</si>
  <si>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</si>
  <si>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</si>
  <si>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</si>
  <si>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</si>
  <si>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</si>
  <si>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</si>
  <si>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</si>
  <si>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</si>
  <si>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</si>
  <si>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</si>
  <si>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</si>
  <si>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</si>
  <si>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</si>
  <si>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</si>
  <si>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</si>
  <si>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</si>
  <si>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</si>
  <si>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</si>
  <si>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</si>
  <si>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</si>
  <si>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</si>
  <si>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</si>
  <si>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</si>
  <si>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</si>
  <si>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</si>
  <si>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</si>
  <si>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</si>
  <si>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</si>
  <si>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</si>
  <si>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</si>
  <si>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</si>
  <si>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</si>
  <si>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</si>
  <si>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</si>
  <si>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</si>
  <si>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</si>
  <si>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</si>
  <si>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</si>
  <si>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</si>
  <si>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</si>
  <si>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</si>
  <si>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</si>
  <si>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</si>
  <si>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</si>
  <si>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</si>
  <si>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</si>
  <si>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</si>
  <si>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</si>
  <si>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</si>
  <si>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</si>
  <si>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</si>
  <si>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</si>
  <si>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</si>
  <si>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</si>
  <si>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</si>
  <si>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</si>
  <si>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</si>
  <si>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</si>
  <si>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</si>
  <si>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</si>
  <si>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</si>
  <si>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</si>
  <si>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</si>
  <si>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</si>
  <si>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</si>
  <si>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</si>
  <si>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</si>
  <si>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</si>
  <si>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</si>
  <si>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</si>
  <si>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</si>
  <si>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</si>
  <si>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</si>
  <si>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</si>
  <si>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</si>
  <si>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</si>
  <si>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</si>
  <si>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</si>
  <si>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</si>
  <si>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</si>
  <si>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</si>
  <si>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</si>
  <si>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</si>
  <si>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</si>
  <si>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</si>
  <si>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</si>
  <si>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</si>
  <si>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</si>
  <si>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</si>
  <si>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</si>
  <si>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</si>
  <si>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</si>
  <si>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</si>
  <si>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</si>
  <si>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</si>
  <si>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</si>
  <si>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</si>
  <si>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</si>
  <si>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</si>
  <si>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</si>
  <si>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</si>
  <si>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</si>
  <si>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</si>
  <si>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</si>
  <si>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</si>
  <si>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</si>
  <si>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</si>
  <si>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</si>
  <si>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</si>
  <si>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</si>
  <si>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</si>
  <si>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</si>
  <si>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</si>
  <si>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</si>
  <si>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</si>
  <si>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</si>
  <si>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</si>
  <si>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</si>
  <si>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</si>
  <si>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</si>
  <si>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</si>
  <si>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</si>
  <si>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</si>
  <si>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</si>
  <si>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</si>
  <si>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</si>
  <si>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</si>
  <si>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</si>
  <si>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</si>
  <si>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</si>
  <si>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</si>
  <si>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</si>
  <si>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</si>
  <si>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</si>
  <si>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</si>
  <si>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</si>
  <si>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</si>
  <si>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</si>
  <si>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</si>
  <si>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</si>
  <si>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</si>
  <si>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</si>
  <si>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</si>
  <si>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</si>
  <si>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</si>
  <si>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</si>
  <si>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</si>
  <si>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</si>
  <si>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</si>
  <si>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</si>
  <si>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</si>
  <si>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</si>
  <si>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</si>
  <si>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</si>
  <si>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</si>
  <si>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</si>
  <si>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</si>
  <si>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</si>
  <si>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</si>
  <si>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</si>
  <si>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</si>
  <si>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</si>
  <si>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</si>
  <si>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</si>
  <si>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</si>
  <si>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</si>
  <si>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</si>
  <si>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</si>
  <si>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</si>
  <si>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</si>
  <si>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</si>
  <si>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</si>
  <si>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</si>
  <si>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</si>
  <si>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</si>
  <si>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</si>
  <si>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</si>
  <si>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</si>
  <si>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</si>
  <si>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</si>
  <si>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</si>
  <si>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</si>
  <si>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</si>
  <si>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</si>
  <si>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</si>
  <si>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</si>
  <si>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</si>
  <si>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</si>
  <si>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</si>
  <si>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</si>
  <si>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</si>
  <si>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</si>
  <si>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</si>
  <si>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</si>
  <si>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</si>
  <si>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</si>
  <si>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</si>
  <si>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</si>
  <si>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</si>
  <si>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</si>
  <si>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</si>
  <si>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</si>
  <si>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</si>
  <si>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</si>
  <si>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</si>
  <si>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</si>
  <si>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</si>
  <si>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</si>
  <si>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</si>
  <si>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</si>
  <si>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</si>
  <si>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</si>
  <si>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</si>
  <si>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</si>
  <si>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</si>
  <si>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</si>
  <si>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</si>
  <si>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</si>
  <si>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</si>
  <si>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</si>
  <si>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</si>
  <si>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</si>
  <si>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</si>
  <si>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</si>
  <si>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</si>
  <si>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</si>
  <si>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</si>
  <si>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</si>
  <si>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</si>
  <si>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</si>
  <si>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</si>
  <si>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</si>
  <si>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</si>
  <si>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</si>
  <si>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</si>
  <si>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</si>
  <si>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</si>
  <si>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</si>
  <si>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</si>
  <si>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</si>
  <si>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</si>
  <si>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</si>
  <si>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</si>
  <si>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</si>
  <si>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</si>
  <si>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</si>
  <si>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</si>
  <si>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</si>
  <si>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</si>
  <si>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</si>
  <si>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</si>
  <si>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</si>
  <si>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</si>
  <si>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</si>
  <si>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</si>
  <si>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</si>
  <si>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</si>
  <si>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</si>
  <si>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</si>
  <si>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</si>
  <si>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</si>
  <si>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</si>
  <si>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</si>
  <si>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</si>
  <si>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</si>
  <si>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</si>
  <si>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</si>
  <si>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</si>
  <si>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</si>
  <si>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</si>
  <si>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</si>
  <si>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</si>
  <si>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</si>
  <si>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</si>
  <si>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</si>
  <si>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</si>
  <si>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</si>
  <si>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</si>
  <si>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</si>
  <si>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</si>
  <si>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</si>
  <si>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</si>
  <si>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</si>
  <si>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</si>
  <si>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</si>
  <si>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</si>
  <si>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</si>
  <si>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</si>
  <si>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</si>
  <si>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</si>
  <si>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</si>
  <si>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</si>
  <si>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</si>
  <si>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</si>
  <si>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</si>
  <si>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</si>
  <si>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</si>
  <si>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</si>
  <si>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</si>
  <si>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</si>
  <si>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</si>
  <si>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</si>
  <si>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</si>
  <si>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</si>
  <si>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</si>
  <si>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</si>
  <si>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</si>
  <si>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</si>
  <si>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</si>
  <si>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</si>
  <si>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</si>
  <si>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</si>
  <si>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</si>
  <si>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</si>
  <si>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</si>
  <si>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</si>
  <si>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</si>
  <si>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</si>
  <si>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</si>
  <si>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</si>
  <si>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</si>
  <si>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</si>
  <si>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</si>
  <si>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</si>
  <si>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</si>
  <si>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</si>
  <si>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</si>
  <si>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</si>
  <si>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</si>
  <si>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</si>
  <si>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</si>
  <si>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</si>
  <si>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</si>
  <si>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</si>
  <si>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</si>
  <si>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</si>
  <si>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</si>
  <si>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</si>
  <si>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</si>
  <si>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</si>
  <si>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</si>
  <si>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</si>
  <si>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</si>
  <si>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</si>
  <si>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</si>
  <si>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</si>
  <si>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</si>
  <si>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</si>
  <si>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</si>
  <si>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</si>
  <si>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</si>
  <si>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</si>
  <si>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</si>
  <si>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</si>
  <si>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</si>
  <si>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</si>
  <si>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</si>
  <si>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</si>
  <si>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</si>
  <si>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</si>
  <si>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</si>
  <si>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</si>
  <si>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</si>
  <si>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</si>
  <si>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</si>
  <si>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</si>
  <si>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</si>
  <si>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</si>
  <si>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</si>
  <si>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</si>
  <si>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</si>
  <si>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</si>
  <si>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</si>
  <si>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</si>
  <si>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</si>
  <si>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</si>
  <si>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</si>
  <si>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</si>
  <si>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</si>
  <si>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</si>
  <si>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</si>
  <si>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</si>
  <si>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</si>
  <si>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</si>
  <si>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</si>
  <si>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</si>
  <si>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</si>
  <si>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</si>
  <si>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</si>
  <si>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</si>
  <si>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</si>
  <si>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</si>
  <si>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</si>
  <si>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</si>
  <si>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</si>
  <si>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</si>
  <si>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</si>
  <si>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</si>
  <si>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</si>
  <si>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</si>
  <si>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</si>
  <si>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</si>
  <si>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</si>
  <si>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</si>
  <si>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</si>
  <si>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</si>
  <si>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</si>
  <si>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</si>
  <si>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</si>
  <si>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</si>
  <si>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</si>
  <si>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</si>
  <si>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</si>
  <si>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</si>
  <si>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</si>
  <si>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</si>
  <si>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</si>
  <si>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</si>
  <si>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</si>
  <si>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</si>
  <si>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</si>
  <si>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</si>
  <si>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</si>
  <si>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</si>
  <si>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</si>
  <si>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</si>
  <si>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</si>
  <si>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</si>
  <si>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</si>
  <si>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</si>
  <si>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</si>
  <si>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</si>
  <si>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</si>
  <si>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</si>
  <si>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</si>
  <si>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</si>
  <si>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</si>
  <si>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</si>
  <si>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</si>
  <si>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</si>
  <si>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</si>
  <si>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</si>
  <si>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</si>
  <si>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</si>
  <si>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</si>
  <si>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</si>
  <si>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</si>
  <si>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</si>
  <si>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</si>
  <si>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</si>
  <si>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</si>
  <si>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</si>
  <si>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</si>
  <si>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</si>
  <si>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</si>
  <si>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</si>
  <si>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</si>
  <si>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</si>
  <si>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</si>
  <si>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</si>
  <si>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</si>
  <si>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</si>
  <si>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</si>
  <si>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</si>
  <si>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</si>
  <si>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</si>
  <si>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</si>
  <si>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</si>
  <si>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</si>
  <si>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</si>
  <si>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</si>
  <si>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</si>
  <si>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</si>
  <si>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</si>
  <si>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</si>
  <si>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</si>
  <si>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</si>
  <si>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</si>
  <si>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</si>
  <si>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</si>
  <si>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</si>
  <si>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</si>
  <si>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</si>
  <si>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</si>
  <si>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</si>
  <si>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</si>
  <si>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</si>
  <si>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</si>
  <si>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</si>
  <si>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</si>
  <si>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</si>
  <si>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</si>
  <si>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</si>
  <si>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</si>
  <si>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</si>
  <si>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</si>
  <si>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</si>
  <si>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</si>
  <si>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</si>
  <si>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</si>
  <si>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</si>
  <si>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</si>
  <si>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</si>
  <si>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</si>
  <si>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</si>
  <si>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</si>
  <si>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</si>
  <si>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</si>
  <si>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</si>
  <si>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</si>
  <si>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</si>
  <si>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</si>
  <si>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</si>
  <si>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</si>
  <si>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</si>
  <si>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</si>
  <si>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</si>
  <si>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</si>
  <si>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</si>
  <si>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</si>
  <si>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</si>
  <si>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</si>
  <si>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</si>
  <si>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</si>
  <si>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</si>
  <si>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</si>
  <si>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</si>
  <si>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</si>
  <si>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</si>
  <si>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</si>
  <si>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</si>
  <si>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</si>
  <si>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</si>
  <si>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</si>
  <si>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</si>
  <si>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</si>
  <si>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</si>
  <si>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</si>
  <si>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</si>
  <si>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</si>
  <si>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</si>
  <si>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</si>
  <si>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</si>
  <si>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</si>
  <si>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</si>
  <si>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</si>
  <si>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</si>
  <si>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</si>
  <si>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</si>
  <si>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</si>
  <si>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</si>
  <si>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</si>
  <si>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</si>
  <si>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</si>
  <si>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</si>
  <si>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</si>
  <si>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</si>
  <si>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</si>
  <si>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</si>
  <si>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</si>
  <si>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</si>
  <si>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</si>
  <si>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</si>
  <si>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</si>
  <si>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</si>
  <si>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</si>
  <si>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</si>
  <si>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</si>
  <si>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</si>
  <si>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</si>
  <si>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</si>
  <si>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</si>
  <si>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</si>
  <si>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</si>
  <si>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</si>
  <si>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</si>
  <si>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</si>
  <si>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</si>
  <si>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</si>
  <si>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</si>
  <si>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</si>
  <si>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</si>
  <si>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</si>
  <si>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</si>
  <si>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</si>
  <si>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</si>
  <si>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</si>
  <si>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</si>
  <si>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</si>
  <si>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</si>
  <si>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</si>
  <si>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</si>
  <si>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</si>
  <si>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</si>
  <si>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</si>
  <si>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</si>
  <si>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</si>
  <si>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</si>
  <si>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</si>
  <si>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</si>
  <si>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</si>
  <si>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</si>
  <si>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</si>
  <si>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</si>
  <si>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</si>
  <si>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</si>
  <si>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</si>
  <si>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</si>
  <si>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</si>
  <si>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</si>
  <si>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</si>
  <si>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</si>
  <si>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</si>
  <si>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</si>
  <si>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</si>
  <si>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</si>
  <si>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</si>
  <si>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</si>
  <si>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</si>
  <si>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</si>
  <si>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</si>
  <si>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</si>
  <si>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</si>
  <si>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</si>
  <si>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</si>
  <si>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</si>
  <si>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</si>
  <si>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</si>
  <si>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</si>
  <si>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</si>
  <si>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</si>
  <si>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</si>
  <si>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</si>
  <si>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</si>
  <si>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</si>
  <si>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</si>
  <si>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</si>
  <si>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</si>
  <si>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</si>
  <si>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</si>
  <si>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</si>
  <si>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</si>
  <si>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</si>
  <si>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</si>
  <si>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</si>
  <si>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</si>
  <si>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</si>
  <si>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</si>
  <si>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</si>
  <si>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</si>
  <si>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</si>
  <si>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</si>
  <si>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</si>
  <si>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</si>
  <si>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</si>
  <si>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</si>
  <si>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</si>
  <si>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</si>
  <si>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</si>
  <si>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</si>
  <si>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</si>
  <si>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</si>
  <si>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</si>
  <si>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</si>
  <si>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</si>
  <si>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</si>
  <si>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</si>
  <si>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</si>
  <si>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</si>
  <si>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</si>
  <si>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</si>
  <si>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</si>
  <si>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</si>
  <si>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</si>
  <si>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</si>
  <si>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</si>
  <si>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</si>
  <si>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</si>
  <si>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</si>
  <si>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</si>
  <si>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</si>
  <si>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</si>
  <si>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</si>
  <si>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</si>
  <si>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</si>
  <si>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</si>
  <si>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</si>
  <si>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</si>
  <si>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</si>
  <si>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</si>
  <si>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</si>
  <si>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</si>
  <si>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</si>
  <si>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</si>
  <si>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</si>
  <si>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</si>
  <si>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</si>
  <si>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</si>
  <si>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</si>
  <si>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</si>
  <si>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</si>
  <si>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</si>
  <si>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</si>
  <si>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</si>
  <si>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</si>
  <si>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</si>
  <si>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</si>
  <si>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</si>
  <si>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</si>
  <si>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</si>
  <si>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</si>
  <si>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</si>
  <si>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</si>
  <si>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</si>
  <si>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</si>
  <si>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</si>
  <si>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</si>
  <si>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</si>
  <si>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</si>
  <si>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</si>
  <si>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</si>
  <si>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</si>
  <si>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</si>
  <si>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</si>
  <si>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</si>
  <si>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</si>
  <si>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</si>
  <si>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</si>
  <si>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</si>
  <si>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</si>
  <si>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</si>
  <si>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</si>
  <si>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</si>
  <si>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</si>
  <si>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</si>
  <si>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</si>
  <si>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</si>
  <si>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</si>
  <si>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</si>
  <si>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</si>
  <si>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</si>
  <si>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</si>
  <si>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</si>
  <si>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</si>
  <si>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</si>
  <si>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</si>
  <si>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</si>
  <si>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</si>
  <si>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</si>
  <si>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</si>
  <si>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</si>
  <si>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</si>
  <si>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</si>
  <si>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</si>
  <si>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</si>
  <si>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</si>
  <si>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</si>
  <si>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</si>
  <si>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</si>
  <si>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</si>
  <si>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</si>
  <si>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</si>
  <si>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</si>
  <si>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</si>
  <si>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</si>
  <si>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</si>
  <si>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</si>
  <si>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</si>
  <si>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</si>
  <si>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</si>
  <si>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</si>
  <si>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</si>
  <si>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</si>
  <si>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</si>
  <si>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</si>
  <si>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</si>
  <si>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</si>
  <si>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</si>
  <si>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</si>
  <si>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</si>
  <si>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</si>
  <si>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</si>
  <si>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</si>
  <si>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</si>
  <si>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</si>
  <si>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</si>
  <si>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</si>
  <si>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</si>
  <si>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</si>
  <si>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</si>
  <si>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</si>
  <si>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</si>
  <si>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</si>
  <si>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</si>
  <si>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</si>
  <si>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</si>
  <si>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</si>
  <si>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</si>
  <si>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</si>
  <si>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</si>
  <si>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</si>
  <si>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</si>
  <si>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</si>
  <si>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</si>
  <si>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</si>
  <si>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</si>
  <si>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</si>
  <si>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</si>
  <si>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</si>
  <si>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</si>
  <si>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</si>
  <si>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</si>
  <si>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</si>
  <si>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</si>
  <si>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</si>
  <si>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</si>
  <si>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</si>
  <si>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</si>
  <si>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</si>
  <si>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</si>
  <si>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</si>
  <si>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</si>
  <si>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</si>
  <si>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</si>
  <si>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</si>
  <si>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</si>
  <si>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</si>
  <si>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</si>
  <si>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</si>
  <si>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</si>
  <si>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</si>
  <si>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</si>
  <si>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</si>
  <si>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</si>
  <si>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</si>
  <si>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</si>
  <si>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</si>
  <si>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</si>
  <si>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</si>
  <si>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</si>
  <si>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</si>
  <si>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</si>
  <si>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</si>
  <si>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</si>
  <si>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</si>
  <si>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</si>
  <si>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</si>
  <si>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</si>
  <si>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</si>
  <si>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</si>
  <si>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</si>
  <si>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</si>
  <si>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</si>
  <si>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</si>
  <si>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</si>
  <si>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</si>
  <si>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</si>
  <si>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</si>
  <si>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</si>
  <si>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</si>
  <si>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</si>
  <si>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</si>
  <si>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</si>
  <si>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</si>
  <si>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</si>
  <si>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</si>
  <si>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</si>
  <si>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</si>
  <si>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</si>
  <si>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</si>
  <si>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</si>
  <si>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</si>
  <si>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</si>
  <si>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</si>
  <si>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</si>
  <si>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</si>
  <si>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</si>
  <si>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</si>
  <si>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</si>
  <si>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</si>
  <si>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</si>
  <si>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</si>
  <si>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</si>
  <si>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</si>
  <si>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</si>
  <si>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</si>
  <si>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</si>
  <si>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</si>
  <si>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</si>
  <si>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</si>
  <si>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</si>
  <si>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</si>
  <si>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</si>
  <si>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</si>
  <si>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</si>
  <si>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</si>
  <si>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</si>
  <si>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</si>
  <si>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</si>
  <si>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</si>
  <si>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</si>
  <si>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</si>
  <si>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</si>
  <si>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</si>
  <si>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</si>
  <si>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</si>
  <si>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</si>
  <si>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</si>
  <si>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</si>
  <si>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</si>
  <si>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</si>
  <si>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</si>
  <si>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</si>
  <si>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</si>
  <si>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</si>
  <si>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</si>
  <si>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</si>
  <si>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</si>
  <si>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</si>
  <si>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</si>
  <si>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</si>
  <si>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</si>
  <si>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</si>
  <si>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</si>
  <si>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</si>
  <si>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</si>
  <si>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</si>
  <si>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</si>
  <si>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</si>
  <si>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</si>
  <si>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</si>
  <si>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</si>
  <si>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</si>
  <si>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</si>
  <si>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</si>
  <si>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</si>
  <si>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</si>
  <si>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</si>
  <si>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</si>
  <si>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</si>
  <si>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</si>
  <si>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</si>
  <si>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</si>
  <si>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</si>
  <si>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</si>
  <si>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</si>
  <si>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</si>
  <si>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</si>
  <si>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</si>
  <si>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</si>
  <si>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</si>
  <si>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</si>
  <si>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</si>
  <si>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</si>
  <si>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</si>
  <si>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</si>
  <si>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</si>
  <si>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</si>
  <si>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</si>
  <si>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</si>
  <si>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</si>
  <si>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</si>
  <si>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</si>
  <si>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</si>
  <si>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</si>
  <si>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</si>
  <si>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</si>
  <si>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</si>
  <si>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</si>
  <si>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</si>
  <si>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</si>
  <si>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</si>
  <si>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</si>
  <si>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</si>
  <si>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</si>
  <si>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</si>
  <si>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</si>
  <si>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</si>
  <si>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</si>
  <si>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</si>
  <si>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</si>
  <si>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</si>
  <si>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</si>
  <si>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</si>
  <si>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</si>
  <si>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</si>
  <si>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</si>
  <si>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</si>
  <si>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</si>
  <si>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</si>
  <si>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</si>
  <si>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</si>
  <si>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</si>
  <si>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</si>
  <si>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</si>
  <si>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</si>
  <si>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</si>
  <si>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</si>
  <si>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</si>
  <si>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</si>
  <si>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</si>
  <si>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</si>
  <si>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</si>
  <si>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</si>
  <si>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</si>
  <si>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</si>
  <si>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</si>
  <si>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</si>
  <si>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</si>
  <si>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</si>
  <si>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</si>
  <si>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</si>
  <si>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</si>
  <si>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</si>
  <si>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</si>
  <si>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</si>
  <si>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</si>
  <si>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</si>
  <si>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</si>
  <si>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</si>
  <si>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</si>
  <si>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</si>
  <si>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</si>
  <si>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</si>
  <si>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</si>
  <si>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</si>
  <si>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</si>
  <si>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</si>
  <si>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</si>
  <si>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</si>
  <si>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</si>
  <si>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</si>
  <si>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</si>
  <si>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</si>
  <si>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</si>
  <si>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</si>
  <si>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</si>
  <si>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</si>
  <si>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</si>
  <si>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</si>
  <si>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</si>
  <si>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</si>
  <si>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</si>
  <si>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</si>
  <si>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</si>
  <si>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</si>
  <si>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</si>
  <si>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</si>
  <si>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</si>
  <si>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</si>
  <si>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</si>
  <si>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</si>
  <si>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</si>
  <si>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</si>
  <si>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</si>
  <si>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</si>
  <si>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</si>
  <si>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</si>
  <si>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</si>
  <si>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</si>
  <si>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</si>
  <si>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</si>
  <si>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</si>
  <si>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</si>
  <si>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</si>
  <si>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</si>
  <si>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</si>
  <si>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</si>
  <si>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</si>
  <si>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</si>
  <si>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</si>
  <si>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</si>
  <si>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</si>
  <si>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</si>
  <si>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</si>
  <si>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</si>
  <si>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</si>
  <si>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</si>
  <si>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</si>
  <si>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</si>
  <si>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</si>
  <si>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</si>
  <si>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</si>
  <si>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</si>
  <si>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</si>
  <si>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</si>
  <si>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</si>
  <si>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</si>
  <si>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</si>
  <si>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</si>
  <si>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</si>
  <si>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</si>
  <si>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</si>
  <si>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</si>
  <si>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</si>
  <si>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</si>
  <si>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</si>
  <si>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</si>
  <si>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</si>
  <si>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</si>
  <si>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</si>
  <si>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</si>
  <si>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</si>
  <si>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</si>
  <si>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</si>
  <si>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</si>
  <si>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</si>
  <si>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</si>
  <si>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</si>
  <si>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</si>
  <si>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</si>
  <si>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</si>
  <si>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</si>
  <si>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</si>
  <si>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</si>
  <si>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</si>
  <si>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</si>
  <si>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</si>
  <si>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</si>
  <si>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</si>
  <si>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</si>
  <si>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</si>
  <si>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</si>
  <si>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</si>
  <si>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</si>
  <si>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</si>
  <si>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</si>
  <si>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</si>
  <si>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</si>
  <si>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</si>
  <si>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</si>
  <si>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</si>
  <si>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</si>
  <si>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</si>
  <si>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</si>
  <si>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</si>
  <si>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</si>
  <si>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</si>
  <si>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</si>
  <si>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</si>
  <si>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</si>
  <si>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</si>
  <si>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</si>
  <si>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</si>
  <si>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</si>
  <si>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</si>
  <si>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</si>
  <si>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</si>
  <si>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</si>
  <si>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</si>
  <si>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</si>
  <si>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</si>
  <si>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</si>
  <si>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</si>
  <si>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</si>
  <si>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</si>
  <si>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</si>
  <si>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</si>
  <si>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</si>
  <si>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</si>
  <si>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</si>
  <si>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</si>
  <si>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</si>
  <si>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</si>
  <si>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</si>
  <si>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</si>
  <si>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</si>
  <si>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</si>
  <si>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</si>
  <si>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</si>
  <si>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</si>
  <si>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</si>
  <si>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</si>
  <si>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</si>
  <si>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</si>
  <si>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</si>
  <si>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</si>
  <si>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</si>
  <si>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</si>
  <si>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</si>
  <si>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</si>
  <si>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</si>
  <si>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</si>
  <si>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</si>
  <si>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</si>
  <si>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</si>
  <si>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</si>
  <si>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</si>
  <si>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</si>
  <si>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</si>
  <si>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</si>
  <si>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</si>
  <si>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</si>
  <si>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</si>
  <si>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</si>
  <si>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</si>
  <si>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</si>
  <si>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</si>
  <si>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</si>
  <si>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</si>
  <si>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</si>
  <si>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</si>
  <si>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</si>
  <si>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</si>
  <si>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</si>
  <si>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</si>
  <si>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</si>
  <si>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</si>
  <si>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</si>
  <si>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</si>
  <si>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</si>
  <si>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</si>
  <si>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</si>
  <si>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</si>
  <si>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</si>
  <si>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</si>
  <si>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</si>
  <si>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</si>
  <si>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</si>
  <si>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</si>
  <si>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</si>
  <si>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</si>
  <si>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</si>
  <si>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</si>
  <si>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</si>
  <si>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</si>
  <si>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</si>
  <si>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</si>
  <si>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</si>
  <si>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</si>
  <si>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</si>
  <si>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</si>
  <si>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</si>
  <si>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</si>
  <si>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</si>
  <si>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</si>
  <si>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</si>
  <si>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</si>
  <si>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</si>
  <si>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</si>
  <si>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</si>
  <si>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</si>
  <si>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</si>
  <si>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</si>
  <si>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</si>
  <si>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</si>
  <si>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</si>
  <si>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</si>
  <si>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</si>
  <si>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</si>
  <si>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</si>
  <si>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</si>
  <si>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</si>
  <si>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</si>
  <si>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</si>
  <si>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</si>
  <si>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</si>
  <si>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</si>
  <si>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</si>
  <si>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</si>
  <si>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</si>
  <si>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</si>
  <si>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</si>
  <si>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</si>
  <si>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</si>
  <si>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</si>
  <si>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</si>
  <si>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</si>
  <si>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</si>
  <si>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</si>
  <si>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</si>
  <si>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</si>
  <si>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</si>
  <si>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</si>
  <si>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</si>
  <si>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</si>
  <si>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</si>
  <si>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</si>
  <si>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</si>
  <si>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</si>
  <si>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</si>
  <si>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</si>
  <si>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</si>
  <si>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</si>
  <si>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</si>
  <si>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</si>
  <si>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</si>
  <si>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</si>
  <si>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</si>
  <si>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</si>
  <si>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</si>
  <si>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</si>
  <si>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</si>
  <si>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</si>
  <si>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</si>
  <si>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</si>
  <si>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</si>
  <si>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</si>
  <si>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</si>
  <si>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</si>
  <si>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</si>
  <si>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</si>
  <si>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</si>
  <si>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</si>
  <si>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</si>
  <si>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</si>
  <si>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</si>
  <si>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</si>
  <si>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</si>
  <si>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</si>
  <si>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</si>
  <si>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</si>
  <si>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</si>
  <si>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</si>
  <si>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</si>
  <si>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</si>
  <si>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</si>
  <si>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</si>
  <si>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</si>
  <si>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</si>
  <si>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</si>
  <si>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</si>
  <si>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</si>
  <si>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</si>
  <si>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</si>
  <si>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</si>
  <si>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</si>
  <si>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</si>
  <si>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</si>
  <si>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</si>
  <si>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</si>
  <si>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</si>
  <si>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</si>
  <si>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</si>
  <si>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</si>
  <si>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</si>
  <si>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</si>
  <si>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</si>
  <si>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</si>
  <si>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</si>
  <si>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</si>
  <si>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</si>
  <si>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</si>
  <si>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</si>
  <si>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</si>
  <si>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</si>
  <si>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</si>
  <si>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</si>
  <si>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</si>
  <si>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</si>
  <si>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</si>
  <si>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</si>
  <si>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</si>
  <si>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</si>
  <si>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</si>
  <si>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</si>
  <si>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</si>
  <si>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</si>
  <si>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</si>
  <si>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</si>
  <si>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</si>
  <si>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</si>
  <si>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</si>
  <si>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</si>
  <si>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</si>
  <si>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</si>
  <si>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</si>
  <si>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</si>
  <si>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</si>
  <si>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</si>
  <si>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</si>
  <si>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</si>
  <si>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</si>
  <si>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</si>
  <si>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</si>
  <si>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</si>
  <si>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</si>
  <si>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</si>
  <si>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</si>
  <si>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</si>
  <si>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</si>
  <si>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</si>
  <si>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</si>
  <si>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</si>
  <si>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</si>
  <si>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</si>
  <si>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</si>
  <si>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</si>
  <si>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</si>
  <si>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</si>
  <si>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</si>
  <si>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</si>
  <si>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</si>
  <si>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</si>
  <si>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</si>
  <si>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</si>
  <si>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</si>
  <si>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</si>
  <si>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</si>
  <si>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</si>
  <si>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</si>
  <si>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</si>
  <si>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</si>
  <si>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</si>
  <si>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</si>
  <si>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</si>
  <si>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</si>
  <si>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</si>
  <si>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</si>
  <si>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</si>
  <si>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</si>
  <si>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</si>
  <si>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</si>
  <si>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</si>
  <si>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</si>
  <si>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</si>
  <si>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</si>
  <si>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</si>
  <si>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</si>
  <si>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</si>
  <si>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</si>
  <si>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</si>
  <si>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</si>
  <si>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</si>
  <si>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</si>
  <si>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</si>
  <si>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</si>
  <si>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</si>
  <si>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</si>
  <si>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</si>
  <si>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</si>
  <si>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</si>
  <si>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</si>
  <si>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</si>
  <si>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</si>
  <si>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</si>
  <si>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</si>
  <si>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</si>
  <si>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</si>
  <si>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</si>
  <si>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</si>
  <si>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</si>
  <si>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</si>
  <si>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</si>
  <si>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</si>
  <si>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</si>
  <si>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</si>
  <si>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</si>
  <si>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</si>
  <si>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</si>
  <si>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</si>
  <si>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</si>
  <si>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</si>
  <si>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</si>
  <si>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</si>
  <si>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</si>
  <si>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</si>
  <si>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</si>
  <si>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</si>
  <si>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</si>
  <si>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</si>
  <si>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</si>
  <si>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</si>
  <si>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</si>
  <si>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</si>
  <si>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</si>
  <si>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</si>
  <si>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</si>
  <si>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</si>
  <si>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</si>
  <si>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</si>
  <si>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</si>
  <si>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</si>
  <si>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</si>
  <si>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</si>
  <si>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</si>
  <si>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</si>
  <si>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</si>
  <si>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</si>
  <si>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</si>
  <si>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</si>
  <si>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</si>
  <si>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</si>
  <si>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</si>
  <si>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</si>
  <si>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</si>
  <si>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</si>
  <si>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</si>
  <si>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</si>
  <si>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</si>
  <si>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</si>
  <si>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</si>
  <si>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</si>
  <si>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</si>
  <si>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</si>
  <si>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</si>
  <si>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</si>
  <si>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</si>
  <si>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</si>
  <si>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</si>
  <si>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</si>
  <si>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</si>
  <si>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</si>
  <si>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</si>
  <si>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</si>
  <si>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</si>
  <si>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</si>
  <si>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</si>
  <si>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</si>
  <si>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</si>
  <si>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</si>
  <si>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</si>
  <si>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</si>
  <si>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</si>
  <si>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</si>
  <si>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</si>
  <si>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</si>
  <si>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</si>
  <si>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</si>
  <si>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</si>
  <si>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</si>
  <si>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</si>
  <si>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</si>
  <si>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</si>
  <si>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</si>
  <si>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</si>
  <si>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</si>
  <si>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</si>
  <si>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</si>
  <si>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</si>
  <si>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</si>
  <si>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</si>
  <si>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</si>
  <si>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</si>
  <si>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</si>
  <si>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</si>
  <si>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</si>
  <si>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</si>
  <si>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</si>
  <si>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</si>
  <si>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</si>
  <si>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</si>
  <si>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</si>
  <si>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</si>
  <si>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</si>
  <si>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</si>
  <si>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</si>
  <si>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</si>
  <si>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</si>
  <si>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</si>
  <si>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</si>
  <si>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</si>
  <si>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</si>
  <si>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</si>
  <si>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</si>
  <si>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</si>
  <si>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</si>
  <si>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</si>
  <si>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</si>
  <si>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</si>
  <si>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</si>
  <si>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</si>
  <si>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</si>
  <si>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</si>
  <si>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</si>
  <si>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</si>
  <si>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</si>
  <si>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</si>
  <si>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</si>
  <si>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</si>
  <si>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</si>
  <si>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</si>
  <si>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</si>
  <si>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</si>
  <si>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</si>
  <si>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</si>
  <si>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</si>
  <si>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</si>
  <si>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</si>
  <si>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</si>
  <si>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</si>
  <si>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</si>
  <si>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</si>
  <si>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</si>
  <si>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</si>
  <si>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</si>
  <si>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</si>
  <si>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</si>
  <si>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</si>
  <si>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</si>
  <si>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</si>
  <si>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</si>
  <si>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</si>
  <si>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</si>
  <si>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</si>
  <si>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</si>
  <si>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</si>
  <si>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</si>
  <si>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</si>
  <si>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</si>
  <si>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</si>
  <si>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</si>
  <si>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</si>
  <si>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</si>
  <si>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</si>
  <si>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</si>
  <si>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</si>
  <si>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</si>
  <si>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</si>
  <si>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</si>
  <si>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</si>
  <si>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</si>
  <si>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</si>
  <si>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</si>
  <si>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</si>
  <si>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</si>
  <si>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</si>
  <si>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</si>
  <si>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</si>
  <si>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</si>
  <si>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</si>
  <si>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</si>
  <si>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</si>
  <si>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</si>
  <si>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</si>
  <si>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</si>
  <si>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</si>
  <si>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</si>
  <si>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</si>
  <si>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</si>
  <si>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</si>
  <si>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</si>
  <si>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</si>
  <si>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</si>
  <si>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</si>
  <si>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</si>
  <si>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</si>
  <si>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</si>
  <si>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</si>
  <si>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</si>
  <si>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</si>
  <si>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</si>
  <si>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</si>
  <si>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</si>
  <si>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</si>
  <si>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</si>
  <si>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</si>
  <si>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</si>
  <si>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</si>
  <si>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</si>
  <si>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</si>
  <si>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</si>
  <si>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</si>
  <si>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</si>
  <si>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</si>
  <si>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</si>
  <si>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</si>
  <si>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</si>
  <si>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</si>
  <si>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</si>
  <si>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</si>
  <si>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</si>
  <si>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</si>
  <si>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</si>
  <si>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</si>
  <si>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</si>
  <si>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</si>
  <si>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</si>
  <si>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</si>
  <si>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</si>
  <si>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</si>
  <si>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</si>
  <si>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</si>
  <si>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</si>
  <si>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</si>
  <si>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</si>
  <si>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</si>
  <si>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</si>
  <si>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</si>
  <si>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</si>
  <si>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</si>
  <si>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</si>
  <si>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</si>
  <si>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</si>
  <si>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</si>
  <si>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</si>
  <si>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</si>
  <si>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</si>
  <si>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</si>
  <si>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</si>
  <si>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</si>
  <si>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</si>
  <si>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</si>
  <si>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</si>
  <si>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</si>
  <si>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</si>
  <si>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</si>
  <si>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</si>
  <si>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</si>
  <si>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</si>
  <si>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</si>
  <si>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</si>
  <si>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</si>
  <si>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</si>
  <si>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</si>
  <si>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</si>
  <si>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</si>
  <si>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</si>
  <si>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</si>
  <si>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</si>
  <si>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</si>
  <si>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</si>
  <si>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</si>
  <si>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</si>
  <si>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</si>
  <si>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</si>
  <si>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</si>
  <si>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</si>
  <si>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</si>
  <si>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</si>
  <si>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</si>
  <si>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</si>
  <si>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</si>
  <si>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</si>
  <si>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</si>
  <si>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</si>
  <si>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</si>
  <si>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</si>
  <si>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</si>
  <si>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</si>
  <si>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</si>
  <si>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</si>
  <si>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</si>
  <si>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</si>
  <si>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</si>
  <si>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</si>
  <si>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</si>
  <si>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</si>
  <si>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</si>
  <si>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</si>
  <si>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</si>
  <si>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</si>
  <si>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</si>
  <si>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</si>
  <si>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</si>
  <si>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</si>
  <si>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</si>
  <si>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</si>
  <si>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</si>
  <si>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</si>
  <si>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</si>
  <si>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</si>
  <si>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</si>
  <si>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</si>
  <si>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</si>
  <si>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</si>
  <si>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</si>
  <si>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</si>
  <si>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</si>
  <si>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</si>
  <si>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</si>
  <si>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</si>
  <si>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</si>
  <si>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</si>
  <si>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</si>
  <si>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</si>
  <si>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</si>
  <si>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</si>
  <si>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</si>
  <si>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</si>
  <si>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</si>
  <si>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</si>
  <si>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</si>
  <si>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</si>
  <si>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</si>
  <si>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</si>
  <si>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</si>
  <si>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</si>
  <si>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</si>
  <si>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</si>
  <si>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</si>
  <si>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</si>
  <si>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</si>
  <si>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</si>
  <si>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</si>
  <si>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</si>
  <si>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</si>
  <si>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</si>
  <si>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</si>
  <si>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</si>
  <si>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</si>
  <si>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</si>
  <si>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</si>
  <si>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</si>
  <si>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</si>
  <si>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</si>
  <si>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</si>
  <si>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</si>
  <si>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</si>
  <si>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</si>
  <si>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</si>
  <si>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</si>
  <si>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</si>
  <si>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</si>
  <si>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</si>
  <si>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</si>
  <si>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</si>
  <si>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</si>
  <si>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</si>
  <si>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</si>
  <si>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</si>
  <si>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</si>
  <si>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</si>
  <si>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</si>
  <si>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</si>
  <si>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</si>
  <si>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</si>
  <si>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</si>
  <si>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</si>
  <si>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</si>
  <si>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</si>
  <si>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</si>
  <si>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</si>
  <si>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</si>
  <si>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</si>
  <si>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</si>
  <si>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</si>
  <si>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</si>
  <si>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</si>
  <si>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</si>
  <si>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</si>
  <si>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</si>
  <si>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</si>
  <si>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</si>
  <si>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</si>
  <si>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</si>
  <si>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</si>
  <si>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</si>
  <si>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</si>
  <si>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</si>
  <si>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</si>
  <si>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</si>
  <si>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</si>
  <si>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</si>
  <si>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</si>
  <si>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</si>
  <si>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</si>
  <si>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</si>
  <si>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</si>
  <si>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</si>
  <si>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</si>
  <si>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</si>
  <si>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</si>
  <si>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</si>
  <si>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</si>
  <si>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</si>
  <si>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</si>
  <si>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</si>
  <si>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</si>
  <si>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</si>
  <si>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</si>
  <si>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</si>
  <si>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</si>
  <si>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</si>
  <si>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</si>
  <si>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</si>
  <si>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</si>
  <si>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</si>
  <si>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</si>
  <si>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</si>
  <si>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</si>
  <si>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</si>
  <si>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</si>
  <si>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</si>
  <si>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</si>
  <si>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</si>
  <si>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</si>
  <si>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</si>
  <si>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</si>
  <si>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</si>
  <si>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</si>
  <si>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</si>
  <si>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</si>
  <si>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</si>
  <si>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</si>
  <si>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</si>
  <si>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</si>
  <si>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</si>
  <si>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</si>
  <si>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</si>
  <si>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</si>
  <si>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</si>
  <si>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</si>
  <si>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</si>
  <si>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</si>
  <si>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</si>
  <si>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</si>
  <si>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</si>
  <si>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</si>
  <si>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</si>
  <si>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</si>
  <si>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</si>
  <si>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</si>
  <si>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</si>
  <si>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</si>
  <si>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</si>
  <si>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</si>
  <si>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</si>
  <si>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</si>
  <si>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</si>
  <si>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</si>
  <si>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</si>
  <si>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</si>
  <si>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</si>
  <si>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</si>
  <si>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</si>
  <si>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</si>
  <si>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</si>
  <si>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</si>
  <si>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</si>
  <si>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</si>
  <si>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</si>
  <si>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</si>
  <si>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</si>
  <si>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</si>
  <si>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</si>
  <si>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</si>
  <si>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</si>
  <si>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</si>
  <si>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</si>
  <si>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</si>
  <si>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</si>
  <si>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</si>
  <si>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</si>
  <si>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</si>
  <si>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</si>
  <si>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</si>
  <si>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</si>
  <si>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</si>
  <si>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</si>
  <si>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</si>
  <si>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</si>
  <si>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</si>
  <si>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</si>
  <si>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</si>
  <si>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</si>
  <si>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</si>
  <si>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</si>
  <si>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</si>
  <si>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</si>
  <si>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</si>
  <si>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</si>
  <si>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</si>
  <si>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</si>
  <si>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</si>
  <si>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</si>
  <si>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</si>
  <si>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</si>
  <si>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</si>
  <si>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</si>
  <si>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</si>
  <si>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</si>
  <si>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</si>
  <si>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</si>
  <si>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</si>
  <si>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</si>
  <si>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</si>
  <si>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</si>
  <si>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</si>
  <si>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</si>
  <si>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</si>
  <si>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</si>
  <si>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</si>
  <si>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</si>
  <si>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</si>
  <si>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</si>
  <si>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</si>
  <si>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</si>
  <si>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</si>
  <si>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</si>
  <si>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</si>
  <si>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</si>
  <si>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</si>
  <si>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</si>
  <si>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</si>
  <si>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</si>
  <si>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</si>
  <si>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</si>
  <si>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</si>
  <si>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</si>
  <si>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</si>
  <si>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</si>
  <si>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</si>
  <si>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</si>
  <si>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</si>
  <si>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</si>
  <si>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</si>
  <si>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</si>
  <si>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</si>
  <si>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</si>
  <si>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</si>
  <si>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</si>
  <si>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</si>
  <si>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</si>
  <si>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</si>
  <si>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</si>
  <si>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</si>
  <si>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</si>
  <si>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</si>
  <si>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</si>
  <si>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</si>
  <si>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</si>
  <si>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</si>
  <si>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</si>
  <si>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</si>
  <si>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</si>
  <si>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</si>
  <si>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</si>
  <si>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</si>
  <si>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</si>
  <si>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</si>
  <si>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</si>
  <si>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</si>
  <si>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</si>
  <si>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</si>
  <si>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</si>
  <si>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</si>
  <si>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</si>
  <si>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</si>
  <si>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</si>
  <si>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</si>
  <si>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</si>
  <si>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</si>
  <si>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</si>
  <si>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</si>
  <si>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</si>
  <si>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</si>
  <si>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</si>
  <si>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</si>
  <si>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</si>
  <si>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</si>
  <si>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</si>
  <si>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</si>
  <si>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</si>
  <si>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</si>
  <si>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</si>
  <si>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</si>
  <si>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</si>
  <si>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</si>
  <si>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</si>
  <si>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</si>
  <si>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</si>
  <si>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</si>
  <si>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</si>
  <si>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</si>
  <si>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</si>
  <si>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</si>
  <si>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</si>
  <si>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</si>
  <si>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</si>
  <si>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</si>
  <si>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</si>
  <si>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</si>
  <si>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</si>
  <si>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</si>
  <si>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</si>
  <si>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</si>
  <si>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</si>
  <si>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</si>
  <si>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</si>
  <si>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</si>
  <si>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</si>
  <si>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</si>
  <si>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</si>
  <si>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</si>
  <si>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</si>
  <si>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</si>
  <si>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</si>
  <si>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</si>
  <si>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</si>
  <si>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</si>
  <si>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</si>
  <si>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</si>
  <si>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</si>
  <si>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</si>
  <si>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</si>
  <si>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</si>
  <si>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</si>
  <si>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</si>
  <si>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</si>
  <si>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</si>
  <si>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</si>
  <si>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</si>
  <si>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</si>
  <si>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</si>
  <si>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</si>
  <si>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</si>
  <si>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</si>
  <si>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</si>
  <si>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</si>
  <si>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</si>
  <si>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</si>
  <si>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</si>
  <si>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</si>
  <si>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</si>
  <si>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</si>
  <si>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</si>
  <si>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</si>
  <si>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</si>
  <si>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</si>
  <si>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</si>
  <si>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</si>
  <si>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</si>
  <si>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</si>
  <si>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</si>
  <si>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</si>
  <si>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</si>
  <si>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</si>
  <si>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</si>
  <si>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</si>
  <si>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</si>
  <si>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</si>
  <si>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</si>
  <si>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</si>
  <si>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</si>
  <si>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</si>
  <si>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</si>
  <si>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</si>
  <si>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</si>
  <si>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</si>
  <si>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</si>
  <si>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</si>
  <si>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</si>
  <si>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</si>
  <si>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</si>
  <si>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</si>
  <si>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</si>
  <si>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</si>
  <si>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</si>
  <si>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</si>
  <si>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</si>
  <si>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</si>
  <si>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</si>
  <si>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</si>
  <si>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</si>
  <si>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</si>
  <si>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</si>
  <si>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</si>
  <si>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</si>
  <si>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</si>
  <si>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</si>
  <si>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</si>
  <si>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</si>
  <si>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</si>
  <si>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</si>
  <si>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</si>
  <si>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</si>
  <si>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</si>
  <si>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</si>
  <si>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</si>
  <si>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</si>
  <si>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</si>
  <si>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</si>
  <si>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</si>
  <si>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</si>
  <si>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</si>
  <si>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</si>
  <si>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</si>
  <si>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</si>
  <si>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</si>
  <si>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</si>
  <si>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</si>
  <si>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</si>
  <si>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</si>
  <si>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</si>
  <si>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</si>
  <si>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</si>
  <si>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</si>
  <si>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</si>
  <si>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</si>
  <si>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</si>
  <si>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</si>
  <si>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</si>
  <si>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</si>
  <si>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</si>
  <si>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</si>
  <si>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</si>
  <si>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</si>
  <si>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</si>
  <si>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</si>
  <si>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</si>
  <si>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</si>
  <si>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</si>
  <si>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</si>
  <si>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</si>
  <si>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</si>
  <si>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</si>
  <si>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</si>
  <si>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</si>
  <si>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</si>
  <si>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</si>
  <si>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</si>
  <si>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</si>
  <si>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</si>
  <si>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</si>
  <si>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</si>
  <si>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</si>
  <si>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</si>
  <si>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</si>
  <si>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</si>
  <si>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</si>
  <si>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</si>
  <si>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</si>
  <si>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</si>
  <si>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</si>
  <si>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</si>
  <si>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</si>
  <si>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</si>
  <si>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</si>
  <si>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</si>
  <si>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</si>
  <si>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</si>
  <si>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</si>
  <si>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</si>
  <si>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</si>
  <si>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</si>
  <si>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</si>
  <si>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</si>
  <si>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</si>
  <si>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</si>
  <si>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</si>
  <si>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</si>
  <si>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</si>
  <si>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</si>
  <si>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</si>
  <si>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</si>
  <si>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</si>
  <si>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</si>
  <si>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</si>
  <si>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</si>
  <si>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</si>
  <si>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</si>
  <si>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</si>
  <si>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</si>
  <si>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</si>
  <si>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</si>
  <si>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</si>
  <si>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</si>
  <si>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</si>
  <si>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</si>
  <si>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</si>
  <si>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</si>
  <si>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</si>
  <si>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</si>
  <si>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</si>
  <si>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</si>
  <si>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</si>
  <si>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</si>
  <si>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</si>
  <si>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</si>
  <si>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</si>
  <si>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</si>
  <si>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</si>
  <si>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</si>
  <si>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</si>
  <si>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</si>
  <si>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</si>
  <si>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</si>
  <si>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</si>
  <si>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</si>
  <si>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</si>
  <si>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</si>
  <si>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</si>
  <si>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</si>
  <si>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</si>
  <si>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</si>
  <si>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</si>
  <si>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</si>
  <si>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</si>
  <si>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</si>
  <si>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</si>
  <si>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</si>
  <si>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</si>
  <si>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</si>
  <si>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</si>
  <si>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</si>
  <si>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</si>
  <si>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</si>
  <si>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</si>
  <si>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</si>
  <si>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</si>
  <si>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</si>
  <si>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</si>
  <si>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</si>
  <si>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</si>
  <si>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</si>
  <si>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</si>
  <si>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</si>
  <si>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</si>
  <si>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</si>
  <si>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</si>
  <si>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</si>
  <si>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</si>
  <si>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</si>
  <si>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</si>
  <si>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</si>
  <si>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</si>
  <si>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</si>
  <si>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</si>
  <si>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</si>
  <si>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</si>
  <si>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</si>
  <si>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</si>
  <si>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</si>
  <si>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</si>
  <si>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</si>
  <si>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</si>
  <si>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</si>
  <si>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</si>
  <si>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</si>
  <si>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</si>
  <si>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</si>
  <si>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</si>
  <si>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</si>
  <si>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</si>
  <si>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</si>
  <si>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</si>
  <si>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</si>
  <si>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</si>
  <si>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</si>
  <si>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</si>
  <si>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</si>
  <si>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</si>
  <si>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</si>
  <si>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</si>
  <si>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</si>
  <si>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</si>
  <si>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</si>
  <si>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</si>
  <si>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</si>
  <si>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</si>
  <si>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</si>
  <si>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</si>
  <si>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</si>
  <si>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</si>
  <si>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</si>
  <si>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</si>
  <si>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</si>
  <si>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</si>
  <si>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</si>
  <si>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</si>
  <si>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</si>
  <si>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</si>
  <si>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</si>
  <si>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</si>
  <si>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</si>
  <si>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</si>
  <si>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</si>
  <si>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</si>
  <si>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</si>
  <si>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</si>
  <si>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</si>
  <si>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</si>
  <si>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</si>
  <si>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</si>
  <si>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</si>
  <si>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</si>
  <si>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</si>
  <si>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</si>
  <si>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</si>
  <si>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</si>
  <si>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</si>
  <si>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</si>
  <si>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</si>
  <si>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</si>
  <si>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</si>
  <si>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</si>
  <si>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</si>
  <si>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</si>
  <si>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</si>
  <si>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</si>
  <si>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</si>
  <si>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</si>
  <si>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</si>
  <si>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</si>
  <si>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</si>
  <si>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</si>
  <si>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</si>
  <si>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</si>
  <si>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</si>
  <si>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</si>
  <si>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</si>
  <si>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</si>
  <si>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</si>
  <si>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</si>
  <si>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</si>
  <si>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</si>
  <si>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</si>
  <si>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</si>
  <si>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</si>
  <si>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</si>
  <si>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</si>
  <si>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</si>
  <si>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</si>
  <si>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</si>
  <si>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</si>
  <si>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</si>
  <si>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</si>
  <si>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</si>
  <si>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</si>
  <si>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</si>
  <si>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</si>
  <si>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</si>
  <si>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</si>
  <si>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</si>
  <si>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</si>
  <si>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</si>
  <si>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</si>
  <si>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</si>
  <si>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</si>
  <si>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</si>
  <si>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</si>
  <si>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</si>
  <si>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</si>
  <si>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</si>
  <si>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</si>
  <si>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</si>
  <si>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</si>
  <si>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</si>
  <si>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</si>
  <si>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</si>
  <si>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</si>
  <si>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</si>
  <si>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</si>
  <si>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</si>
  <si>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</si>
  <si>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</si>
  <si>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</si>
  <si>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</si>
  <si>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</si>
  <si>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</si>
  <si>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</si>
  <si>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</si>
  <si>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</si>
  <si>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</si>
  <si>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</si>
  <si>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</si>
  <si>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</si>
  <si>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</si>
  <si>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</si>
  <si>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</si>
  <si>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</si>
  <si>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</si>
  <si>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</si>
  <si>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</si>
  <si>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</si>
  <si>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</si>
  <si>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</si>
  <si>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</si>
  <si>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</si>
  <si>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</si>
  <si>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</si>
  <si>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</si>
  <si>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</si>
  <si>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</si>
  <si>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</si>
  <si>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</si>
  <si>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</si>
  <si>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</si>
  <si>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</si>
  <si>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</si>
  <si>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</si>
  <si>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</si>
  <si>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</si>
  <si>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</si>
  <si>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</si>
  <si>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</si>
  <si>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</si>
  <si>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</si>
  <si>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</si>
  <si>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</si>
  <si>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</si>
  <si>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</si>
  <si>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</si>
  <si>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</si>
  <si>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</si>
  <si>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</si>
  <si>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</si>
  <si>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</si>
  <si>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</si>
  <si>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</si>
  <si>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</si>
  <si>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</si>
  <si>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</si>
  <si>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</si>
  <si>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</si>
  <si>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</si>
  <si>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</si>
  <si>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</si>
  <si>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</si>
  <si>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</si>
  <si>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</si>
  <si>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</si>
  <si>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</si>
  <si>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</si>
  <si>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</si>
  <si>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</si>
  <si>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</si>
  <si>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</si>
  <si>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</si>
  <si>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</si>
  <si>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</si>
  <si>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</si>
  <si>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</si>
  <si>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</si>
  <si>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</si>
  <si>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</si>
  <si>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</si>
  <si>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</si>
  <si>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</si>
  <si>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</si>
  <si>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</si>
  <si>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</si>
  <si>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</si>
  <si>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</si>
  <si>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</si>
  <si>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</si>
  <si>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</si>
  <si>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</si>
  <si>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</si>
  <si>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</si>
  <si>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</si>
  <si>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</si>
  <si>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</si>
  <si>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</si>
  <si>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</si>
  <si>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</si>
  <si>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</si>
  <si>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</si>
  <si>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</si>
  <si>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</si>
  <si>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</si>
  <si>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</si>
  <si>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</si>
  <si>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</si>
  <si>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</si>
  <si>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</si>
  <si>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</si>
  <si>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</si>
  <si>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</si>
  <si>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</si>
  <si>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</si>
  <si>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</si>
  <si>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</si>
  <si>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</si>
  <si>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</si>
  <si>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</si>
  <si>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</si>
  <si>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</si>
  <si>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</si>
  <si>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</si>
  <si>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</si>
  <si>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</si>
  <si>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</si>
  <si>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</si>
  <si>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</si>
  <si>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</si>
  <si>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</si>
  <si>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</si>
  <si>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</si>
  <si>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</si>
  <si>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</si>
  <si>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</si>
  <si>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</si>
  <si>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</si>
  <si>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</si>
  <si>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</si>
  <si>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</si>
  <si>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</si>
  <si>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</si>
  <si>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</si>
  <si>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</si>
  <si>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</si>
  <si>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</si>
  <si>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</si>
  <si>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</si>
  <si>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</si>
  <si>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</si>
  <si>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</si>
  <si>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</si>
  <si>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</si>
  <si>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</si>
  <si>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</si>
  <si>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</si>
  <si>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</si>
  <si>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</si>
  <si>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</si>
  <si>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</si>
  <si>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</si>
  <si>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</si>
  <si>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</si>
  <si>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</si>
  <si>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</si>
  <si>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</si>
  <si>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</si>
  <si>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</si>
  <si>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</si>
  <si>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</si>
  <si>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</si>
  <si>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</si>
  <si>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</si>
  <si>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</si>
  <si>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</si>
  <si>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</si>
  <si>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</si>
  <si>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</si>
  <si>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</si>
  <si>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</si>
  <si>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</si>
  <si>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</si>
  <si>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</si>
  <si>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</si>
  <si>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</si>
  <si>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</si>
  <si>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</si>
  <si>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</si>
  <si>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</si>
  <si>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</si>
  <si>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</si>
  <si>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</si>
  <si>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</si>
  <si>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</si>
  <si>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</si>
  <si>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</si>
  <si>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</si>
  <si>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</si>
  <si>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</si>
  <si>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</si>
  <si>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</si>
  <si>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</si>
  <si>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</si>
  <si>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</si>
  <si>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</si>
  <si>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</si>
  <si>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</si>
  <si>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</si>
  <si>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</si>
  <si>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</si>
  <si>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</si>
  <si>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</si>
  <si>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</si>
  <si>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</si>
  <si>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</si>
  <si>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</si>
  <si>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</si>
  <si>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</si>
  <si>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</si>
  <si>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</si>
  <si>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</si>
  <si>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</si>
  <si>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</si>
  <si>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</si>
  <si>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</si>
  <si>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</si>
  <si>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</si>
  <si>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</si>
  <si>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</si>
  <si>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</si>
  <si>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</si>
  <si>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</si>
  <si>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</si>
  <si>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</si>
  <si>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</si>
  <si>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</si>
  <si>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</si>
  <si>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</si>
  <si>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</si>
  <si>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</si>
  <si>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</si>
  <si>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</si>
  <si>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</si>
  <si>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</si>
  <si>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</si>
  <si>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</si>
  <si>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</si>
  <si>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</si>
  <si>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</si>
  <si>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</si>
  <si>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</si>
  <si>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</si>
  <si>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</si>
  <si>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</si>
  <si>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</si>
  <si>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</si>
  <si>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</si>
  <si>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</si>
  <si>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</si>
  <si>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</si>
  <si>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</si>
  <si>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</si>
  <si>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</si>
  <si>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</si>
  <si>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</si>
  <si>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</si>
  <si>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</si>
  <si>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</si>
  <si>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</si>
  <si>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</si>
  <si>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</si>
  <si>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</si>
  <si>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</si>
  <si>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</si>
  <si>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</si>
  <si>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</si>
  <si>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</si>
  <si>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</si>
  <si>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</si>
  <si>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</si>
  <si>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</si>
  <si>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</si>
  <si>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</si>
  <si>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</si>
  <si>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</si>
  <si>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</si>
  <si>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</si>
  <si>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</si>
  <si>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</si>
  <si>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</si>
  <si>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</si>
  <si>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</si>
  <si>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</si>
  <si>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</si>
  <si>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</si>
  <si>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</si>
  <si>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</si>
  <si>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</si>
  <si>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</si>
  <si>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</si>
  <si>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</si>
  <si>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</si>
  <si>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</si>
  <si>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</si>
  <si>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</si>
  <si>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</si>
  <si>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</si>
  <si>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</si>
  <si>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</si>
  <si>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</si>
  <si>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</si>
  <si>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</si>
  <si>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</si>
  <si>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</si>
  <si>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</si>
  <si>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</si>
  <si>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</si>
  <si>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</si>
  <si>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</si>
  <si>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</si>
  <si>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</si>
  <si>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</si>
  <si>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</si>
  <si>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</si>
  <si>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</si>
  <si>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</si>
  <si>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</si>
  <si>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</si>
  <si>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</si>
  <si>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</si>
  <si>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</si>
  <si>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</si>
  <si>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</si>
  <si>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</si>
  <si>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</si>
  <si>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</si>
  <si>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</si>
  <si>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</si>
  <si>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</si>
  <si>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</si>
  <si>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</si>
  <si>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</si>
  <si>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</si>
  <si>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</si>
  <si>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</si>
  <si>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</si>
  <si>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</si>
  <si>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</si>
  <si>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</si>
  <si>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</si>
  <si>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</si>
  <si>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</si>
  <si>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</si>
  <si>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</si>
  <si>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</si>
  <si>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</si>
  <si>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</si>
  <si>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</si>
  <si>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</si>
  <si>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</si>
  <si>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</si>
  <si>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</si>
  <si>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</si>
  <si>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</si>
  <si>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</si>
  <si>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</si>
  <si>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</si>
  <si>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</si>
  <si>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</si>
  <si>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</si>
  <si>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</si>
  <si>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</si>
  <si>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</si>
  <si>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</si>
  <si>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</si>
  <si>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</si>
  <si>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</si>
  <si>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</si>
  <si>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</si>
  <si>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</si>
  <si>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</si>
  <si>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</si>
  <si>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</si>
  <si>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</si>
  <si>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</si>
  <si>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</si>
  <si>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</si>
  <si>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</si>
  <si>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</si>
  <si>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</si>
  <si>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</si>
  <si>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</si>
  <si>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</si>
  <si>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</si>
  <si>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</si>
  <si>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</si>
  <si>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</si>
  <si>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</si>
  <si>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</si>
  <si>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</si>
  <si>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</si>
  <si>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</si>
  <si>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</si>
  <si>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</si>
  <si>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</si>
  <si>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</si>
  <si>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</si>
  <si>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</si>
  <si>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</si>
  <si>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</si>
  <si>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</si>
  <si>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</si>
  <si>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</si>
  <si>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</si>
  <si>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</si>
  <si>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</si>
  <si>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</si>
  <si>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</si>
  <si>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</si>
  <si>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</si>
  <si>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</si>
  <si>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</si>
  <si>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</si>
  <si>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</si>
  <si>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</si>
  <si>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</si>
  <si>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</si>
  <si>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</si>
  <si>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</si>
  <si>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</si>
  <si>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</si>
  <si>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</si>
  <si>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</si>
  <si>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</si>
  <si>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</si>
  <si>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</si>
  <si>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</si>
  <si>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</si>
  <si>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</si>
  <si>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</si>
  <si>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</si>
  <si>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</si>
  <si>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</si>
  <si>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</si>
  <si>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</si>
  <si>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</si>
  <si>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</si>
  <si>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</si>
  <si>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</si>
  <si>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</si>
  <si>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</si>
  <si>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</si>
  <si>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</si>
  <si>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</si>
  <si>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</si>
  <si>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</si>
  <si>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</si>
  <si>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</si>
  <si>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</si>
  <si>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</si>
  <si>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</si>
  <si>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</si>
  <si>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</si>
  <si>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</si>
  <si>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</si>
  <si>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</si>
  <si>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</si>
  <si>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</si>
  <si>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</si>
  <si>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</si>
  <si>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</si>
  <si>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</si>
  <si>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</si>
  <si>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</si>
  <si>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</si>
  <si>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</si>
  <si>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</si>
  <si>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</si>
  <si>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</si>
  <si>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</si>
  <si>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</si>
  <si>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</si>
  <si>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</si>
  <si>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</si>
  <si>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</si>
  <si>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</si>
  <si>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</si>
  <si>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</si>
  <si>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</si>
  <si>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</si>
  <si>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</si>
  <si>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</si>
  <si>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</si>
  <si>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</si>
  <si>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</si>
  <si>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</si>
  <si>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</si>
  <si>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</si>
  <si>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</si>
  <si>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</si>
  <si>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</si>
  <si>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</si>
  <si>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</si>
  <si>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</si>
  <si>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</si>
  <si>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</si>
  <si>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</si>
  <si>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</si>
  <si>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</si>
  <si>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</si>
  <si>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</si>
  <si>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</si>
  <si>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</si>
  <si>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</si>
  <si>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</si>
  <si>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</si>
  <si>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</si>
  <si>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</si>
  <si>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</si>
  <si>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</si>
  <si>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</si>
  <si>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</si>
  <si>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</si>
  <si>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</si>
  <si>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</si>
  <si>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</si>
  <si>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</si>
  <si>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</si>
  <si>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</si>
  <si>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</si>
  <si>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</si>
  <si>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</si>
  <si>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</si>
  <si>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</si>
  <si>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</si>
  <si>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</si>
  <si>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</si>
  <si>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</si>
  <si>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</si>
  <si>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</si>
  <si>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</si>
  <si>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</si>
  <si>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</si>
  <si>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</si>
  <si>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</si>
  <si>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</si>
  <si>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</si>
  <si>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</si>
  <si>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</si>
  <si>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</si>
  <si>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</si>
  <si>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</si>
  <si>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</si>
  <si>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</si>
  <si>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</si>
  <si>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</si>
  <si>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</si>
  <si>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</si>
  <si>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</si>
  <si>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</si>
  <si>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</si>
  <si>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</si>
  <si>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</si>
  <si>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</si>
  <si>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</si>
  <si>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</si>
  <si>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</si>
  <si>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</si>
  <si>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</si>
  <si>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</si>
  <si>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</si>
  <si>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</si>
  <si>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</si>
  <si>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</si>
  <si>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</si>
  <si>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</si>
  <si>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</si>
  <si>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</si>
  <si>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</si>
  <si>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</si>
  <si>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</si>
  <si>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</si>
  <si>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</si>
  <si>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</si>
  <si>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</si>
  <si>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</si>
  <si>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</si>
  <si>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</si>
  <si>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</si>
  <si>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</si>
  <si>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</si>
  <si>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</si>
  <si>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</si>
  <si>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</si>
  <si>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</si>
  <si>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</si>
  <si>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</si>
  <si>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</si>
  <si>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</si>
  <si>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</si>
  <si>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</si>
  <si>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</si>
  <si>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</si>
  <si>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</si>
  <si>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</si>
  <si>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</si>
  <si>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</si>
  <si>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</si>
  <si>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</si>
  <si>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</si>
  <si>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</si>
  <si>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</si>
  <si>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</si>
  <si>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</si>
  <si>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</si>
  <si>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</si>
  <si>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</si>
  <si>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</si>
  <si>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</si>
  <si>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</si>
  <si>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</si>
  <si>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</si>
  <si>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</si>
  <si>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</si>
  <si>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</si>
  <si>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</si>
  <si>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</si>
  <si>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</si>
  <si>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</si>
  <si>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</si>
  <si>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</si>
  <si>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</si>
  <si>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</si>
  <si>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</si>
  <si>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</si>
  <si>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</si>
  <si>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</si>
  <si>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</si>
  <si>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</si>
  <si>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</si>
  <si>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</si>
  <si>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</si>
  <si>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</si>
  <si>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</si>
  <si>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</si>
  <si>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</si>
  <si>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</si>
  <si>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</si>
  <si>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</si>
  <si>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</si>
  <si>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</si>
  <si>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</si>
  <si>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</si>
  <si>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</si>
  <si>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</si>
  <si>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</si>
  <si>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</si>
  <si>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</si>
  <si>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</si>
  <si>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</si>
  <si>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</si>
  <si>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</si>
  <si>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</si>
  <si>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</si>
  <si>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</si>
  <si>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</si>
  <si>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</si>
  <si>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</si>
  <si>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</si>
  <si>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</si>
  <si>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</si>
  <si>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</si>
  <si>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</si>
  <si>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</si>
  <si>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</si>
  <si>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</si>
  <si>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</si>
  <si>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</si>
  <si>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</si>
  <si>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</si>
  <si>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</si>
  <si>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</si>
  <si>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</si>
  <si>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</si>
  <si>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</si>
  <si>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</si>
  <si>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</si>
  <si>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</si>
  <si>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</si>
  <si>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</si>
  <si>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</si>
  <si>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</si>
  <si>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</si>
  <si>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</si>
  <si>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</si>
  <si>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</si>
  <si>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</si>
  <si>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</si>
  <si>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</si>
  <si>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</si>
  <si>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</si>
  <si>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</si>
  <si>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</si>
  <si>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</si>
  <si>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</si>
  <si>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</si>
  <si>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</si>
  <si>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</si>
  <si>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</si>
  <si>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</si>
  <si>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</si>
  <si>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</si>
  <si>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</si>
  <si>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</si>
  <si>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</si>
  <si>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</si>
  <si>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</si>
  <si>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</si>
  <si>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</si>
  <si>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</si>
  <si>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</si>
  <si>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</si>
  <si>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</si>
  <si>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</si>
  <si>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</si>
  <si>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</si>
  <si>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</si>
  <si>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</si>
  <si>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</si>
  <si>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</si>
  <si>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</si>
  <si>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</si>
  <si>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</si>
  <si>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</si>
  <si>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</si>
  <si>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</si>
  <si>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</si>
  <si>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</si>
  <si>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</si>
  <si>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</si>
  <si>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</si>
  <si>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</si>
  <si>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</si>
  <si>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</si>
  <si>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</si>
  <si>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</si>
  <si>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</si>
  <si>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</si>
  <si>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</si>
  <si>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</si>
  <si>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</si>
  <si>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</si>
  <si>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</si>
  <si>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</si>
  <si>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</si>
  <si>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</si>
  <si>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</si>
  <si>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</si>
  <si>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</si>
  <si>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</si>
  <si>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</si>
  <si>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</si>
  <si>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</si>
  <si>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</si>
  <si>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</si>
  <si>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</si>
  <si>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</si>
  <si>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</si>
  <si>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</si>
  <si>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</si>
  <si>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</si>
  <si>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</si>
  <si>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</si>
  <si>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</si>
  <si>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</si>
  <si>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</si>
  <si>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</si>
  <si>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</si>
  <si>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</si>
  <si>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</si>
  <si>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</si>
  <si>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</si>
  <si>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</si>
  <si>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</si>
  <si>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</si>
  <si>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</si>
  <si>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</si>
  <si>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</si>
  <si>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</si>
  <si>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</si>
  <si>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</si>
  <si>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</si>
  <si>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</si>
  <si>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</si>
  <si>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</si>
  <si>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</si>
  <si>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</si>
  <si>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</si>
  <si>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</si>
  <si>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</si>
  <si>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</si>
  <si>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</si>
  <si>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</si>
  <si>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</si>
  <si>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</si>
  <si>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</si>
  <si>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</si>
  <si>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</si>
  <si>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</si>
  <si>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</si>
  <si>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</si>
  <si>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</si>
  <si>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</si>
  <si>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</si>
  <si>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</si>
  <si>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</si>
  <si>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</si>
  <si>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</si>
  <si>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</si>
  <si>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</si>
  <si>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</si>
  <si>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</si>
  <si>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</si>
  <si>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</si>
  <si>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</si>
  <si>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</si>
  <si>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</si>
  <si>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</si>
  <si>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</si>
  <si>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</si>
  <si>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</si>
  <si>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</si>
  <si>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</si>
  <si>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</si>
  <si>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</si>
  <si>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</si>
  <si>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</si>
  <si>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</si>
  <si>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</si>
  <si>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</si>
  <si>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</si>
  <si>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</si>
  <si>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</si>
  <si>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</si>
  <si>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</si>
  <si>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</si>
  <si>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</si>
  <si>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</si>
  <si>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</si>
  <si>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</si>
  <si>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</si>
  <si>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</si>
  <si>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</si>
  <si>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</si>
  <si>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</si>
  <si>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</si>
  <si>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</si>
  <si>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</si>
  <si>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</si>
  <si>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</si>
  <si>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</si>
  <si>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</si>
  <si>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</si>
  <si>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</si>
  <si>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</si>
  <si>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</si>
  <si>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</si>
  <si>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</si>
  <si>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</si>
  <si>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</si>
  <si>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</si>
  <si>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</si>
  <si>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</si>
  <si>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</si>
  <si>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</si>
  <si>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</si>
  <si>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</si>
  <si>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</si>
  <si>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</si>
  <si>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</si>
  <si>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</si>
  <si>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</si>
  <si>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</si>
  <si>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</si>
  <si>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</si>
  <si>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</si>
  <si>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</si>
  <si>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</si>
  <si>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</si>
  <si>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</si>
  <si>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</si>
  <si>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</si>
  <si>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</si>
  <si>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</si>
  <si>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</si>
  <si>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</si>
  <si>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</si>
  <si>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</si>
  <si>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</si>
  <si>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</si>
  <si>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</si>
  <si>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</si>
  <si>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</si>
  <si>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</si>
  <si>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</si>
  <si>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</si>
  <si>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</si>
  <si>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</si>
  <si>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</si>
  <si>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</si>
  <si>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</si>
  <si>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</si>
  <si>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</si>
  <si>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</si>
  <si>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</si>
  <si>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</si>
  <si>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</si>
  <si>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</si>
  <si>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</si>
  <si>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</si>
  <si>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</si>
  <si>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</si>
  <si>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</si>
  <si>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</si>
  <si>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</si>
  <si>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</si>
  <si>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</si>
  <si>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</si>
  <si>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</si>
  <si>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</si>
  <si>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</si>
  <si>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</si>
  <si>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</si>
  <si>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</si>
  <si>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</si>
  <si>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</si>
  <si>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</si>
  <si>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</si>
  <si>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</si>
  <si>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</si>
  <si>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</si>
  <si>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</si>
  <si>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</si>
  <si>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</si>
  <si>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</si>
  <si>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</si>
  <si>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</si>
  <si>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</si>
  <si>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</si>
  <si>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</si>
  <si>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</si>
  <si>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</si>
  <si>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</si>
  <si>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</si>
  <si>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</si>
  <si>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</si>
  <si>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</si>
  <si>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</si>
  <si>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</si>
  <si>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</si>
  <si>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</si>
  <si>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</si>
  <si>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</si>
  <si>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</si>
  <si>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</si>
  <si>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</si>
  <si>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</si>
  <si>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</si>
  <si>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</si>
  <si>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</si>
  <si>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</si>
  <si>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</si>
  <si>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</si>
  <si>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</si>
  <si>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</si>
  <si>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</si>
  <si>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</si>
  <si>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</si>
  <si>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</si>
  <si>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</si>
  <si>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</si>
  <si>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</si>
  <si>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</si>
  <si>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</si>
  <si>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</si>
  <si>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</si>
  <si>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</si>
  <si>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</si>
  <si>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</si>
  <si>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</si>
  <si>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</si>
  <si>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</si>
  <si>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</si>
  <si>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</si>
  <si>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</si>
  <si>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</si>
  <si>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</si>
  <si>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</si>
  <si>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</si>
  <si>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</si>
  <si>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</si>
  <si>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</si>
  <si>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</si>
  <si>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</si>
  <si>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</si>
  <si>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</si>
  <si>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</si>
  <si>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</si>
  <si>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</si>
  <si>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</si>
  <si>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</si>
  <si>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</si>
  <si>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</si>
  <si>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</si>
  <si>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</si>
  <si>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</si>
  <si>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</si>
  <si>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</si>
  <si>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</si>
  <si>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</si>
  <si>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</si>
  <si>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</si>
  <si>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</si>
  <si>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</si>
  <si>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</si>
  <si>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</si>
  <si>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</si>
  <si>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</si>
  <si>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</si>
  <si>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</si>
  <si>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</si>
  <si>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</si>
  <si>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</si>
  <si>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</si>
  <si>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</si>
  <si>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</si>
  <si>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</si>
  <si>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</si>
  <si>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</si>
  <si>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</si>
  <si>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</si>
  <si>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</si>
  <si>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</si>
  <si>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</si>
  <si>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</si>
  <si>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</si>
  <si>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</si>
  <si>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</si>
  <si>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</si>
  <si>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</si>
  <si>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</si>
  <si>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</si>
  <si>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</si>
  <si>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</si>
  <si>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</si>
  <si>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</si>
  <si>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</si>
  <si>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</si>
  <si>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</si>
  <si>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</si>
  <si>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</si>
  <si>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</si>
  <si>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</si>
  <si>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</si>
  <si>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</si>
  <si>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</si>
  <si>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</si>
  <si>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</si>
  <si>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</si>
  <si>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</si>
  <si>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</si>
  <si>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</si>
  <si>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</si>
  <si>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</si>
  <si>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</si>
  <si>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</si>
  <si>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</si>
  <si>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</si>
  <si>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</si>
  <si>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</si>
  <si>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</si>
  <si>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</si>
  <si>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</si>
  <si>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</si>
  <si>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</si>
  <si>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</si>
  <si>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</si>
  <si>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</si>
  <si>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</si>
  <si>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</si>
  <si>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</si>
  <si>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</si>
  <si>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</si>
  <si>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</si>
  <si>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</si>
  <si>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</si>
  <si>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</si>
  <si>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</si>
  <si>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</si>
  <si>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</si>
  <si>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</si>
  <si>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</si>
  <si>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</si>
  <si>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</si>
  <si>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</si>
  <si>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</si>
  <si>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</si>
  <si>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</si>
  <si>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</si>
  <si>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</si>
  <si>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</si>
  <si>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</si>
  <si>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</si>
  <si>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</si>
  <si>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</si>
  <si>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</si>
  <si>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</si>
  <si>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</si>
  <si>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</si>
  <si>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</si>
  <si>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</si>
  <si>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</si>
  <si>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</si>
  <si>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</si>
  <si>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</si>
  <si>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</si>
  <si>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</si>
  <si>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</si>
  <si>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</si>
  <si>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</si>
  <si>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</si>
  <si>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</si>
  <si>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</si>
  <si>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</si>
  <si>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</si>
  <si>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</si>
  <si>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</si>
  <si>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</si>
  <si>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</si>
  <si>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</si>
  <si>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</si>
  <si>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</si>
  <si>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</si>
  <si>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</si>
  <si>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</si>
  <si>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</si>
  <si>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</si>
  <si>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</si>
  <si>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</si>
  <si>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</si>
  <si>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</si>
  <si>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</si>
  <si>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</si>
  <si>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</si>
  <si>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</si>
  <si>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</si>
  <si>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</si>
  <si>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</si>
  <si>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</si>
  <si>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</si>
  <si>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</si>
  <si>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</si>
  <si>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</si>
  <si>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</si>
  <si>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</si>
  <si>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</si>
  <si>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</si>
  <si>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</si>
  <si>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</si>
  <si>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</si>
  <si>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</si>
  <si>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</si>
  <si>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</si>
  <si>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</si>
  <si>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</si>
  <si>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</si>
  <si>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</si>
  <si>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</si>
  <si>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</si>
  <si>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</si>
  <si>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</si>
  <si>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</si>
  <si>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</si>
  <si>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</si>
  <si>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</si>
  <si>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</si>
  <si>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</si>
  <si>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</si>
  <si>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</si>
  <si>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</si>
  <si>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</si>
  <si>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</si>
  <si>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</si>
  <si>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</si>
  <si>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</si>
  <si>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</si>
  <si>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</si>
  <si>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</si>
  <si>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</si>
  <si>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</si>
  <si>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</si>
  <si>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</si>
  <si>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</si>
  <si>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</si>
  <si>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</si>
  <si>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</si>
  <si>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</si>
  <si>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</si>
  <si>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</si>
  <si>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</si>
  <si>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</si>
  <si>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</si>
  <si>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</si>
  <si>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</si>
  <si>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</si>
  <si>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</si>
  <si>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</si>
  <si>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</si>
  <si>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</si>
  <si>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</si>
  <si>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</si>
  <si>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</si>
  <si>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</si>
  <si>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</si>
  <si>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</si>
  <si>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</si>
  <si>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</si>
  <si>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</si>
  <si>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</si>
  <si>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</si>
  <si>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</si>
  <si>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</si>
  <si>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</si>
  <si>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</si>
  <si>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</si>
  <si>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</si>
  <si>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</si>
  <si>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</si>
  <si>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</si>
  <si>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</si>
  <si>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</si>
  <si>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</si>
  <si>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</si>
  <si>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</si>
  <si>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</si>
  <si>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</si>
  <si>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</si>
  <si>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</si>
  <si>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</si>
  <si>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</si>
  <si>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</si>
  <si>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</si>
  <si>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</si>
  <si>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</si>
  <si>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</si>
  <si>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</si>
  <si>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</si>
  <si>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</si>
  <si>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</si>
  <si>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</si>
  <si>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</si>
  <si>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</si>
  <si>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</si>
  <si>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</si>
  <si>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</si>
  <si>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</si>
  <si>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</si>
  <si>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</si>
  <si>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</si>
  <si>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</si>
  <si>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</si>
  <si>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</si>
  <si>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</si>
  <si>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</si>
  <si>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</si>
  <si>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</si>
  <si>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</si>
  <si>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</si>
  <si>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</si>
  <si>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</si>
  <si>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</si>
  <si>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</si>
  <si>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</si>
  <si>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</si>
  <si>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</si>
  <si>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</si>
  <si>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</si>
  <si>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</si>
  <si>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</si>
  <si>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</si>
  <si>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</si>
  <si>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</si>
  <si>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</si>
  <si>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</si>
  <si>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</si>
  <si>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</si>
  <si>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</si>
  <si>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</si>
  <si>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</si>
  <si>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</si>
  <si>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</si>
  <si>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</si>
  <si>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</si>
  <si>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</si>
  <si>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</si>
  <si>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</si>
  <si>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</si>
  <si>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</si>
  <si>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</si>
  <si>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</si>
  <si>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</si>
  <si>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</si>
  <si>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</si>
  <si>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</si>
  <si>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</si>
  <si>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</si>
  <si>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</si>
  <si>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</si>
  <si>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</si>
  <si>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</si>
  <si>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</si>
  <si>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</si>
  <si>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</si>
  <si>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</si>
  <si>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</si>
  <si>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</si>
  <si>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</si>
  <si>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</si>
  <si>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</si>
  <si>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</si>
  <si>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</si>
  <si>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</si>
  <si>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</si>
  <si>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</si>
  <si>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</si>
  <si>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</si>
  <si>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</si>
  <si>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</si>
  <si>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</si>
  <si>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</si>
  <si>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</si>
  <si>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</si>
  <si>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</si>
  <si>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</si>
  <si>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</si>
  <si>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</si>
  <si>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</si>
  <si>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</si>
  <si>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</si>
  <si>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</si>
  <si>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</si>
  <si>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</si>
  <si>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</si>
  <si>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</si>
  <si>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</si>
  <si>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</si>
  <si>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</si>
  <si>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</si>
  <si>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</si>
  <si>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</si>
  <si>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</si>
  <si>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</si>
  <si>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</si>
  <si>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</si>
  <si>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</si>
  <si>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</si>
  <si>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</si>
  <si>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</si>
  <si>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</si>
  <si>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</si>
  <si>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</si>
  <si>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</si>
  <si>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</si>
  <si>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</si>
  <si>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</si>
  <si>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</si>
  <si>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</si>
  <si>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</si>
  <si>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</si>
  <si>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</si>
  <si>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</si>
  <si>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</si>
  <si>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</si>
  <si>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</si>
  <si>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</si>
  <si>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</si>
  <si>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</si>
  <si>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</si>
  <si>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</si>
  <si>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</si>
  <si>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</si>
  <si>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</si>
  <si>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</si>
  <si>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</si>
  <si>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</si>
  <si>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</si>
  <si>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</si>
  <si>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</si>
  <si>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</si>
  <si>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</si>
  <si>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</si>
  <si>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</si>
  <si>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</si>
  <si>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</si>
  <si>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</si>
  <si>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</si>
  <si>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</si>
  <si>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</si>
  <si>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</si>
  <si>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</si>
  <si>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</si>
  <si>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</si>
  <si>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</si>
  <si>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</si>
  <si>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</si>
  <si>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</si>
  <si>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</si>
  <si>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</si>
  <si>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</si>
  <si>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</si>
  <si>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</si>
  <si>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</si>
  <si>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</si>
  <si>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</si>
  <si>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</si>
  <si>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</si>
  <si>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</si>
  <si>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</si>
  <si>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</si>
  <si>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</si>
  <si>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</si>
  <si>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</si>
  <si>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</si>
  <si>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</si>
  <si>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</si>
  <si>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</si>
  <si>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</si>
  <si>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</si>
  <si>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</si>
  <si>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</si>
  <si>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</si>
  <si>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</si>
  <si>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</si>
  <si>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</si>
  <si>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</si>
  <si>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</si>
  <si>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</si>
  <si>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</si>
  <si>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</si>
  <si>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</si>
  <si>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</si>
  <si>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</si>
  <si>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</si>
  <si>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</si>
  <si>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</si>
  <si>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</si>
  <si>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</si>
  <si>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</si>
  <si>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</si>
  <si>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</si>
  <si>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</si>
  <si>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</si>
  <si>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</si>
  <si>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</si>
  <si>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</si>
  <si>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</si>
  <si>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</si>
  <si>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</si>
  <si>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</si>
  <si>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</si>
  <si>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</si>
  <si>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</si>
  <si>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</si>
  <si>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</si>
  <si>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</si>
  <si>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</si>
  <si>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</si>
  <si>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</si>
  <si>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</si>
  <si>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</si>
  <si>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</si>
  <si>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</si>
  <si>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</si>
  <si>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</si>
  <si>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</si>
  <si>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</si>
  <si>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</si>
  <si>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</si>
  <si>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</si>
  <si>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</si>
  <si>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</si>
  <si>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</si>
  <si>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</si>
  <si>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</si>
  <si>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</si>
  <si>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</si>
  <si>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</si>
  <si>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</si>
  <si>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</si>
  <si>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</si>
  <si>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</si>
  <si>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</si>
  <si>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</si>
  <si>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</si>
  <si>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</si>
  <si>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</si>
  <si>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</si>
  <si>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</si>
  <si>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</si>
  <si>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</si>
  <si>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</si>
  <si>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</si>
  <si>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</si>
  <si>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</si>
  <si>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</si>
  <si>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</si>
  <si>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</si>
  <si>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</si>
  <si>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</si>
  <si>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</si>
  <si>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</si>
  <si>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</si>
  <si>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</si>
  <si>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</si>
  <si>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</si>
  <si>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</si>
  <si>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</si>
  <si>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</si>
  <si>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</si>
  <si>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</si>
  <si>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</si>
  <si>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</si>
  <si>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</si>
  <si>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</si>
  <si>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</si>
  <si>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</si>
  <si>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</si>
  <si>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</si>
  <si>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</si>
  <si>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</si>
  <si>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</si>
  <si>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</si>
  <si>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</si>
  <si>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</si>
  <si>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</si>
  <si>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</si>
  <si>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</si>
  <si>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</si>
  <si>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</si>
  <si>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</si>
  <si>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</si>
  <si>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</si>
  <si>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</si>
  <si>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</si>
  <si>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</si>
  <si>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</si>
  <si>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</si>
  <si>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</si>
  <si>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</si>
  <si>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</si>
  <si>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</si>
  <si>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</si>
  <si>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</si>
  <si>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</si>
  <si>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</si>
  <si>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</si>
  <si>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</si>
  <si>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</si>
  <si>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</si>
  <si>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</si>
  <si>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</si>
  <si>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</si>
  <si>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</si>
  <si>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</si>
  <si>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</si>
  <si>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</si>
  <si>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</si>
  <si>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</si>
  <si>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</si>
  <si>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</si>
  <si>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</si>
  <si>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</si>
  <si>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</si>
  <si>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</si>
  <si>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</si>
  <si>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</si>
  <si>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</si>
  <si>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</si>
  <si>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</si>
  <si>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</si>
  <si>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</si>
  <si>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</si>
  <si>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</si>
  <si>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</si>
  <si>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</si>
  <si>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</si>
  <si>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</si>
  <si>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</si>
  <si>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</si>
  <si>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</si>
  <si>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</si>
  <si>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</si>
  <si>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</si>
  <si>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</si>
  <si>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</si>
  <si>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</si>
  <si>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</si>
  <si>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</si>
  <si>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</si>
  <si>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</si>
  <si>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</si>
  <si>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</si>
  <si>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</si>
  <si>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</si>
  <si>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</si>
  <si>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</si>
  <si>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</si>
  <si>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</si>
  <si>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</si>
  <si>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</si>
  <si>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</si>
  <si>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</si>
  <si>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</si>
  <si>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</si>
  <si>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</si>
  <si>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</si>
  <si>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</si>
  <si>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</si>
  <si>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</si>
  <si>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</si>
  <si>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</si>
  <si>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</si>
  <si>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</si>
  <si>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</si>
  <si>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</si>
  <si>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</si>
  <si>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</si>
  <si>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</si>
  <si>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</si>
  <si>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</si>
  <si>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</si>
  <si>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</si>
  <si>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</si>
  <si>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</si>
  <si>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</si>
  <si>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</si>
  <si>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</si>
  <si>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</si>
  <si>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</si>
  <si>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</si>
  <si>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</si>
  <si>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</si>
  <si>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</si>
  <si>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</si>
  <si>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</si>
  <si>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</si>
  <si>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</si>
  <si>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</si>
  <si>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</si>
  <si>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</si>
  <si>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</si>
  <si>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</si>
  <si>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</si>
  <si>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</si>
  <si>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</si>
  <si>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</si>
  <si>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</si>
  <si>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</si>
  <si>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</si>
  <si>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</si>
  <si>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</si>
  <si>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</si>
  <si>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</si>
  <si>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</si>
  <si>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</si>
  <si>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</si>
  <si>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</si>
  <si>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</si>
  <si>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</si>
  <si>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</si>
  <si>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</si>
  <si>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</si>
  <si>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</si>
  <si>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</si>
  <si>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</si>
  <si>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</si>
  <si>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</si>
  <si>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</si>
  <si>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</si>
  <si>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</si>
  <si>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</si>
  <si>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</si>
  <si>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</si>
  <si>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</si>
  <si>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</si>
  <si>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</si>
  <si>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</si>
  <si>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</si>
  <si>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</si>
  <si>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</si>
  <si>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</si>
  <si>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</si>
  <si>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</si>
  <si>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</si>
  <si>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</si>
  <si>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</si>
  <si>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</si>
  <si>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</si>
  <si>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</si>
  <si>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</si>
  <si>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</si>
  <si>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</si>
  <si>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</si>
  <si>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</si>
  <si>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</si>
  <si>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</si>
  <si>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</si>
  <si>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</si>
  <si>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</si>
  <si>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</si>
  <si>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</si>
  <si>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</si>
  <si>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</si>
  <si>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</si>
  <si>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</si>
  <si>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</si>
  <si>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</si>
  <si>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</si>
  <si>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</si>
  <si>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</si>
  <si>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</si>
  <si>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</si>
  <si>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</si>
  <si>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</si>
  <si>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</si>
  <si>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</si>
  <si>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</si>
  <si>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</si>
  <si>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</si>
  <si>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</si>
  <si>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</si>
  <si>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</si>
  <si>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</si>
  <si>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</si>
  <si>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</si>
  <si>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</si>
  <si>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</si>
  <si>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</si>
  <si>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</si>
  <si>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</si>
  <si>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</si>
  <si>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</si>
  <si>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</si>
  <si>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</si>
  <si>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</si>
  <si>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</si>
  <si>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</si>
  <si>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</si>
  <si>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</si>
  <si>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</si>
  <si>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</si>
  <si>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</si>
  <si>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</si>
  <si>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</si>
  <si>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</si>
  <si>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</si>
  <si>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</si>
  <si>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</si>
  <si>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</si>
  <si>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</si>
  <si>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</si>
  <si>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</si>
  <si>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</si>
  <si>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</si>
  <si>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</si>
  <si>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</si>
  <si>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</si>
  <si>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</si>
  <si>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</si>
  <si>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</si>
  <si>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</si>
  <si>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</si>
  <si>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</si>
  <si>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</si>
  <si>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</si>
  <si>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</si>
  <si>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</si>
  <si>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</si>
  <si>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</si>
  <si>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</si>
  <si>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</si>
  <si>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</si>
  <si>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</si>
  <si>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</si>
  <si>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</si>
  <si>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</si>
  <si>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</si>
  <si>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</si>
  <si>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</si>
  <si>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</si>
  <si>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</si>
  <si>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</si>
  <si>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</si>
  <si>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</si>
  <si>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</si>
  <si>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</si>
  <si>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</si>
  <si>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</si>
  <si>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</si>
  <si>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</si>
  <si>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</si>
  <si>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</si>
  <si>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</si>
  <si>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</si>
  <si>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</si>
  <si>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</si>
  <si>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</si>
  <si>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</si>
  <si>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</si>
  <si>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</si>
  <si>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</si>
  <si>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</si>
  <si>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</si>
  <si>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</si>
  <si>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</si>
  <si>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</si>
  <si>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</si>
  <si>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</si>
  <si>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</si>
  <si>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</si>
  <si>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</si>
  <si>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</si>
  <si>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</si>
  <si>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</si>
  <si>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</si>
  <si>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</si>
  <si>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</si>
  <si>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</si>
  <si>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</si>
  <si>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</si>
  <si>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</si>
  <si>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</si>
  <si>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</si>
  <si>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</si>
  <si>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</si>
  <si>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</si>
  <si>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</si>
  <si>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</si>
  <si>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</si>
  <si>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</si>
  <si>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</si>
  <si>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</si>
  <si>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</si>
  <si>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</si>
  <si>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</si>
  <si>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</si>
  <si>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</si>
  <si>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</si>
  <si>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</si>
  <si>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</si>
  <si>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</si>
  <si>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</si>
  <si>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</si>
  <si>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</si>
  <si>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</si>
  <si>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</si>
  <si>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</si>
  <si>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</si>
  <si>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</si>
  <si>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</si>
  <si>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</si>
  <si>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</si>
  <si>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</si>
  <si>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</si>
  <si>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</si>
  <si>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</si>
  <si>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</si>
  <si>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</si>
  <si>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</si>
  <si>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</si>
  <si>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</si>
  <si>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</si>
  <si>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</si>
  <si>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</si>
  <si>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</si>
  <si>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</si>
  <si>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</si>
  <si>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</si>
  <si>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</si>
  <si>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</si>
  <si>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</si>
  <si>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</si>
  <si>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</si>
  <si>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</si>
  <si>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</si>
  <si>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</si>
  <si>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</si>
  <si>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</si>
  <si>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</si>
  <si>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</si>
  <si>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</si>
  <si>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</si>
  <si>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</si>
  <si>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</si>
  <si>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</si>
  <si>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</si>
  <si>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</si>
  <si>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</si>
  <si>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</si>
  <si>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</si>
  <si>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</si>
  <si>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</si>
  <si>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</si>
  <si>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</si>
  <si>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</si>
  <si>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</si>
  <si>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</si>
  <si>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</si>
  <si>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</si>
  <si>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</si>
  <si>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</si>
  <si>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</si>
  <si>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</si>
  <si>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</si>
  <si>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</si>
  <si>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</si>
  <si>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</si>
  <si>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</si>
  <si>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</si>
  <si>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</si>
  <si>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</si>
  <si>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</si>
  <si>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</si>
  <si>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</si>
  <si>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</si>
  <si>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</si>
  <si>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</si>
  <si>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</si>
  <si>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</si>
  <si>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</si>
  <si>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</si>
  <si>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</si>
  <si>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</si>
  <si>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</si>
  <si>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</si>
  <si>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</si>
  <si>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</si>
  <si>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</si>
  <si>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</si>
  <si>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</si>
  <si>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</si>
  <si>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</si>
  <si>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</si>
  <si>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</si>
  <si>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</si>
  <si>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</si>
  <si>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</si>
  <si>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</si>
  <si>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</si>
  <si>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</si>
  <si>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</si>
  <si>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</si>
  <si>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</si>
  <si>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</si>
  <si>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</si>
  <si>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</si>
  <si>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</si>
  <si>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</si>
  <si>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</si>
  <si>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</si>
  <si>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</si>
  <si>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</si>
  <si>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</si>
  <si>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</si>
  <si>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</si>
  <si>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</si>
  <si>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</si>
  <si>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</si>
  <si>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</si>
  <si>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</si>
  <si>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</si>
  <si>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</si>
  <si>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</si>
  <si>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</si>
  <si>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</si>
  <si>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</si>
  <si>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</si>
  <si>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</si>
  <si>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</si>
  <si>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</si>
  <si>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</si>
  <si>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</si>
  <si>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</si>
  <si>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</si>
  <si>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</si>
  <si>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</si>
  <si>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</si>
  <si>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</si>
  <si>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</si>
  <si>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</si>
  <si>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</si>
  <si>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</si>
  <si>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</si>
  <si>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</si>
  <si>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</si>
  <si>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</si>
  <si>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</si>
  <si>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</si>
  <si>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</si>
  <si>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</si>
  <si>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</si>
  <si>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</si>
  <si>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</si>
  <si>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</si>
  <si>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</si>
  <si>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</si>
  <si>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</si>
  <si>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</si>
  <si>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</si>
  <si>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</si>
  <si>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</si>
  <si>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</si>
  <si>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</si>
  <si>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</si>
  <si>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</si>
  <si>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</si>
  <si>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</si>
  <si>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</si>
  <si>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</si>
  <si>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</si>
  <si>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</si>
  <si>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</si>
  <si>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</si>
  <si>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</si>
  <si>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</si>
  <si>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</si>
  <si>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</si>
  <si>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</si>
  <si>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</si>
  <si>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</si>
  <si>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</si>
  <si>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</si>
  <si>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</si>
  <si>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</si>
  <si>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</si>
  <si>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</si>
  <si>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</si>
  <si>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</si>
  <si>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</si>
  <si>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</si>
  <si>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</si>
  <si>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</si>
  <si>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</si>
  <si>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</si>
  <si>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</si>
  <si>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</si>
  <si>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</si>
  <si>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</si>
  <si>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</si>
  <si>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</si>
  <si>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</si>
  <si>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</si>
  <si>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</si>
  <si>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</si>
  <si>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</si>
  <si>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</si>
  <si>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</si>
  <si>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</si>
  <si>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</si>
  <si>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</si>
  <si>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</si>
  <si>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</si>
  <si>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</si>
  <si>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</si>
  <si>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</si>
  <si>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</si>
  <si>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</si>
  <si>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</si>
  <si>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</si>
  <si>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</si>
  <si>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</si>
  <si>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</si>
  <si>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</si>
  <si>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</si>
  <si>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</si>
  <si>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</si>
  <si>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</si>
  <si>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</si>
  <si>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</si>
  <si>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</si>
  <si>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</si>
  <si>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</si>
  <si>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</si>
  <si>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</si>
  <si>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</si>
  <si>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</si>
  <si>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</si>
  <si>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</si>
  <si>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</si>
  <si>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</si>
  <si>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</si>
  <si>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</si>
  <si>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</si>
  <si>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</si>
  <si>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</si>
  <si>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</si>
  <si>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</si>
  <si>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</si>
  <si>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</si>
  <si>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</si>
  <si>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</si>
  <si>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</si>
  <si>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</si>
  <si>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</si>
  <si>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</si>
  <si>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</si>
  <si>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</si>
  <si>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</si>
  <si>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</si>
  <si>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</si>
  <si>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</si>
  <si>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</si>
  <si>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</si>
  <si>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</si>
  <si>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</si>
  <si>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</si>
  <si>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</si>
  <si>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</si>
  <si>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</si>
  <si>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</si>
  <si>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</si>
  <si>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</si>
  <si>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</si>
  <si>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</si>
  <si>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</si>
  <si>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</si>
  <si>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</si>
  <si>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</si>
  <si>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</si>
  <si>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</si>
  <si>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</si>
  <si>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</si>
  <si>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</si>
  <si>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</si>
  <si>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</si>
  <si>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</si>
  <si>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</si>
  <si>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</si>
  <si>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</si>
  <si>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</si>
  <si>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</si>
  <si>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</si>
  <si>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</si>
  <si>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</si>
  <si>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</si>
  <si>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</si>
  <si>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</si>
  <si>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</si>
  <si>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</si>
  <si>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</si>
  <si>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</si>
  <si>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</si>
  <si>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</si>
  <si>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</si>
  <si>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</si>
  <si>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</si>
  <si>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</si>
  <si>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</si>
  <si>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</si>
  <si>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</si>
  <si>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</si>
  <si>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</si>
  <si>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</si>
  <si>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</si>
  <si>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</si>
  <si>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</si>
  <si>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</si>
  <si>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</si>
  <si>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</si>
  <si>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</si>
  <si>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</si>
  <si>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</si>
  <si>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</si>
  <si>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</si>
  <si>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</si>
  <si>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</si>
  <si>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</si>
  <si>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</si>
  <si>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</si>
  <si>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</si>
  <si>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</si>
  <si>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</si>
  <si>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</si>
  <si>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</si>
  <si>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</si>
  <si>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</si>
  <si>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</si>
  <si>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</si>
  <si>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</si>
  <si>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</si>
  <si>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</si>
  <si>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</si>
  <si>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</si>
  <si>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</si>
  <si>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</si>
  <si>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</si>
  <si>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</si>
  <si>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</si>
  <si>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</si>
  <si>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</si>
  <si>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</si>
  <si>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</si>
  <si>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</si>
  <si>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</si>
  <si>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</si>
  <si>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</si>
  <si>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</si>
  <si>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</si>
  <si>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</si>
  <si>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</si>
  <si>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</si>
  <si>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</si>
  <si>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</si>
  <si>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</si>
  <si>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</si>
  <si>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</si>
  <si>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</si>
  <si>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</si>
  <si>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</si>
  <si>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</si>
  <si>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</si>
  <si>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</si>
  <si>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</si>
  <si>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</si>
  <si>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</si>
  <si>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</si>
  <si>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</si>
  <si>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</si>
  <si>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</si>
  <si>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</si>
  <si>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</si>
  <si>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</si>
  <si>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</si>
  <si>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</si>
  <si>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</si>
  <si>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</si>
  <si>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</si>
  <si>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</si>
  <si>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</si>
  <si>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</si>
  <si>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</si>
  <si>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</si>
  <si>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</si>
  <si>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</si>
  <si>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</si>
  <si>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</si>
  <si>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</si>
  <si>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</si>
  <si>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</si>
  <si>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</si>
  <si>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</si>
  <si>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</si>
  <si>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</si>
  <si>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</si>
  <si>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</si>
  <si>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</si>
  <si>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</si>
  <si>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</si>
  <si>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</si>
  <si>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</si>
  <si>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</si>
  <si>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</si>
  <si>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</si>
  <si>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</si>
  <si>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</si>
  <si>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</si>
  <si>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</si>
  <si>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</si>
  <si>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</si>
  <si>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</si>
  <si>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</si>
  <si>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</si>
  <si>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</si>
  <si>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</si>
  <si>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</si>
  <si>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</si>
  <si>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</si>
  <si>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</si>
  <si>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</si>
  <si>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</si>
  <si>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</si>
  <si>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</si>
  <si>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</si>
  <si>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</si>
  <si>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</si>
  <si>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</si>
  <si>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</si>
  <si>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</si>
  <si>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</si>
  <si>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</si>
  <si>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</si>
  <si>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</si>
  <si>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</si>
  <si>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</si>
  <si>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</si>
  <si>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</si>
  <si>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</si>
  <si>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</si>
  <si>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</si>
  <si>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</si>
  <si>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</si>
  <si>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</si>
  <si>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</si>
  <si>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</si>
  <si>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</si>
  <si>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</si>
  <si>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</si>
  <si>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</si>
  <si>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</si>
  <si>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</si>
  <si>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</si>
  <si>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</si>
  <si>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</si>
  <si>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</si>
  <si>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</si>
  <si>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</si>
  <si>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</si>
  <si>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</si>
  <si>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</si>
  <si>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</si>
  <si>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</si>
  <si>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</si>
  <si>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</si>
  <si>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</si>
  <si>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</si>
  <si>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</si>
  <si>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</si>
  <si>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</si>
  <si>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</si>
  <si>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</si>
  <si>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</si>
  <si>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</si>
  <si>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</si>
  <si>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</si>
  <si>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</si>
  <si>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</si>
  <si>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</si>
  <si>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</si>
  <si>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</si>
  <si>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</si>
  <si>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</si>
  <si>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</si>
  <si>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</si>
  <si>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</si>
  <si>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</si>
  <si>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</si>
  <si>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</si>
  <si>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</si>
  <si>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</si>
  <si>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</si>
  <si>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</si>
  <si>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</si>
  <si>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</si>
  <si>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</si>
  <si>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</si>
  <si>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</si>
  <si>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</si>
  <si>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</si>
  <si>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</si>
  <si>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</si>
  <si>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</si>
  <si>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</si>
  <si>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</si>
  <si>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</si>
  <si>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</si>
  <si>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</si>
  <si>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</si>
  <si>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</si>
  <si>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</si>
  <si>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</si>
  <si>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</si>
  <si>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</si>
  <si>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</si>
  <si>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</si>
  <si>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</si>
  <si>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</si>
  <si>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</si>
  <si>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</si>
  <si>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</si>
  <si>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</si>
  <si>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</si>
  <si>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</si>
  <si>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</si>
  <si>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</si>
  <si>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</si>
  <si>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</si>
  <si>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</si>
  <si>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</si>
  <si>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</si>
  <si>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</si>
  <si>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</si>
  <si>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</si>
  <si>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</si>
  <si>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</si>
  <si>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</si>
  <si>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</si>
  <si>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</si>
  <si>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</si>
  <si>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</si>
  <si>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</si>
  <si>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</si>
  <si>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</si>
  <si>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</si>
  <si>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</si>
  <si>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</si>
  <si>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</si>
  <si>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</si>
  <si>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</si>
  <si>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</si>
  <si>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</si>
  <si>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</si>
  <si>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</si>
  <si>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</si>
  <si>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</si>
  <si>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</si>
  <si>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</si>
  <si>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</si>
  <si>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</si>
  <si>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</si>
  <si>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</si>
  <si>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</si>
  <si>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</si>
  <si>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</si>
  <si>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</si>
  <si>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</si>
  <si>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</si>
  <si>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</si>
  <si>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</si>
  <si>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</si>
  <si>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</si>
  <si>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</si>
  <si>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</si>
  <si>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</si>
  <si>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</si>
  <si>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</si>
  <si>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</si>
  <si>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</si>
  <si>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</si>
  <si>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</si>
  <si>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</si>
  <si>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</si>
  <si>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</si>
  <si>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</si>
  <si>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</si>
  <si>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</si>
  <si>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</si>
  <si>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</si>
  <si>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</si>
  <si>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</si>
  <si>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</si>
  <si>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</si>
  <si>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</si>
  <si>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</si>
  <si>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</si>
  <si>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</si>
  <si>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</si>
  <si>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</si>
  <si>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</si>
  <si>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</si>
  <si>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</si>
  <si>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</si>
  <si>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</si>
  <si>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</si>
  <si>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</si>
  <si>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</si>
  <si>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</si>
  <si>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</si>
  <si>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</si>
  <si>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</si>
  <si>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</si>
  <si>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</si>
  <si>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</si>
  <si>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</si>
  <si>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</si>
  <si>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</si>
  <si>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</si>
  <si>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</si>
  <si>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</si>
  <si>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</si>
  <si>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</si>
  <si>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</si>
  <si>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</si>
  <si>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</si>
  <si>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</si>
  <si>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</si>
  <si>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</si>
  <si>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</si>
  <si>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</si>
  <si>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</si>
  <si>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</si>
  <si>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</si>
  <si>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</si>
  <si>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</si>
  <si>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</si>
  <si>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</si>
  <si>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</si>
  <si>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</si>
  <si>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</si>
  <si>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</si>
  <si>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</si>
  <si>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</si>
  <si>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</si>
  <si>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</si>
  <si>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</si>
  <si>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</si>
  <si>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</si>
  <si>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</si>
  <si>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</si>
  <si>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</si>
  <si>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</si>
  <si>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</si>
  <si>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</si>
  <si>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</si>
  <si>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</si>
  <si>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</si>
  <si>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</si>
  <si>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</si>
  <si>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</si>
  <si>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</si>
  <si>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</si>
  <si>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</si>
  <si>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</si>
  <si>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</si>
  <si>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</si>
  <si>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</si>
  <si>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</si>
  <si>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</si>
  <si>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</si>
  <si>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</si>
  <si>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</si>
  <si>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</si>
  <si>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</si>
  <si>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</si>
  <si>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</si>
  <si>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</si>
  <si>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</si>
  <si>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</si>
  <si>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</si>
  <si>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</si>
  <si>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</si>
  <si>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</si>
  <si>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</si>
  <si>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</si>
  <si>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</si>
  <si>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</si>
  <si>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</si>
  <si>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</si>
  <si>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</si>
  <si>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</si>
  <si>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</si>
  <si>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</si>
  <si>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</si>
  <si>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</si>
  <si>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</si>
  <si>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</si>
  <si>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</si>
  <si>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</si>
  <si>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</si>
  <si>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</si>
  <si>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</si>
  <si>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</si>
  <si>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</si>
  <si>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</si>
  <si>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</si>
  <si>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</si>
  <si>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</si>
  <si>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</si>
  <si>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</si>
  <si>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</si>
  <si>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</si>
  <si>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</si>
  <si>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</si>
  <si>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</si>
  <si>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</si>
  <si>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</si>
  <si>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</si>
  <si>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</si>
  <si>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</si>
  <si>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</si>
  <si>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</si>
  <si>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</si>
  <si>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</si>
  <si>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</si>
  <si>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</si>
  <si>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</si>
  <si>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</si>
  <si>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</si>
  <si>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</si>
  <si>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</si>
  <si>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</si>
  <si>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</si>
  <si>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</si>
  <si>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</si>
  <si>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</si>
  <si>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</si>
  <si>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</si>
  <si>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</si>
  <si>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</si>
  <si>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</si>
  <si>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</si>
  <si>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</si>
  <si>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</si>
  <si>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</si>
  <si>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</si>
  <si>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</si>
  <si>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</si>
  <si>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</si>
  <si>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</si>
  <si>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</si>
  <si>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</si>
  <si>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</si>
  <si>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</si>
  <si>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</si>
  <si>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</si>
  <si>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</si>
  <si>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</si>
  <si>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</si>
  <si>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</si>
  <si>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</si>
  <si>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</si>
  <si>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</si>
  <si>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</si>
  <si>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</si>
  <si>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</si>
  <si>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</si>
  <si>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</si>
  <si>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</si>
  <si>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</si>
  <si>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</si>
  <si>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</si>
  <si>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</si>
  <si>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</si>
  <si>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</si>
  <si>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</si>
  <si>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</si>
  <si>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</si>
  <si>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</si>
  <si>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</si>
  <si>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</si>
  <si>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</si>
  <si>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</si>
  <si>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</si>
  <si>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</si>
  <si>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</si>
  <si>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</si>
  <si>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</si>
  <si>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</si>
  <si>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</si>
  <si>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</si>
  <si>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</si>
  <si>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</si>
  <si>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</si>
  <si>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</si>
  <si>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</si>
  <si>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</si>
  <si>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</si>
  <si>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</si>
  <si>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</si>
  <si>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</si>
  <si>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</si>
  <si>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</si>
  <si>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</si>
  <si>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</si>
  <si>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</si>
  <si>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</si>
  <si>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</si>
  <si>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</si>
  <si>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</si>
  <si>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</si>
  <si>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</si>
  <si>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</si>
  <si>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</si>
  <si>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</si>
  <si>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</si>
  <si>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</si>
  <si>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</si>
  <si>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</si>
  <si>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</si>
  <si>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</si>
  <si>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</si>
  <si>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</si>
  <si>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</si>
  <si>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</si>
  <si>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</si>
  <si>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</si>
  <si>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</si>
  <si>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</si>
  <si>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</si>
  <si>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</si>
  <si>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</si>
  <si>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</si>
  <si>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</si>
  <si>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</si>
  <si>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</si>
  <si>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</si>
  <si>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</si>
  <si>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</si>
  <si>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</si>
  <si>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</si>
  <si>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</si>
  <si>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</si>
  <si>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</si>
  <si>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</si>
  <si>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</si>
  <si>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</si>
  <si>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</si>
  <si>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</si>
  <si>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</si>
  <si>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</si>
  <si>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</si>
  <si>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</si>
  <si>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</si>
  <si>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</si>
  <si>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</si>
  <si>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</si>
  <si>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</si>
  <si>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</si>
  <si>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</si>
  <si>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</si>
  <si>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</si>
  <si>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</si>
  <si>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</si>
  <si>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</si>
  <si>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</si>
  <si>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</si>
  <si>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</si>
  <si>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</si>
  <si>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</si>
  <si>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</si>
  <si>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</si>
  <si>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</si>
  <si>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</si>
  <si>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</si>
  <si>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</si>
  <si>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</si>
  <si>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</si>
  <si>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</si>
  <si>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</si>
  <si>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</si>
  <si>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</si>
  <si>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</si>
  <si>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</si>
  <si>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</si>
  <si>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</si>
  <si>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</si>
  <si>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</si>
  <si>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</si>
  <si>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</si>
  <si>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</si>
  <si>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</si>
  <si>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</si>
  <si>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</si>
  <si>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</si>
  <si>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</si>
  <si>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</si>
  <si>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</si>
  <si>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</si>
  <si>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</si>
  <si>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</si>
  <si>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</si>
  <si>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</si>
  <si>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</si>
  <si>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</si>
  <si>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</si>
  <si>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</si>
  <si>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</si>
  <si>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</si>
  <si>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</si>
  <si>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</si>
  <si>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</si>
  <si>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</si>
  <si>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</si>
  <si>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</si>
  <si>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</si>
  <si>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</si>
  <si>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</si>
  <si>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</si>
  <si>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</si>
  <si>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</si>
  <si>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</si>
  <si>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</si>
  <si>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</si>
  <si>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</si>
  <si>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</si>
  <si>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</si>
  <si>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</si>
  <si>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</si>
  <si>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</si>
  <si>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</si>
  <si>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</si>
  <si>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</si>
  <si>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</si>
  <si>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</si>
  <si>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</si>
  <si>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</si>
  <si>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</si>
  <si>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</si>
  <si>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</si>
  <si>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</si>
  <si>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</si>
  <si>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</si>
  <si>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</si>
  <si>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</si>
  <si>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</si>
  <si>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</si>
  <si>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</si>
  <si>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</si>
  <si>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</si>
  <si>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</si>
  <si>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</si>
  <si>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</si>
  <si>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</si>
  <si>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</si>
  <si>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</si>
  <si>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</si>
  <si>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</si>
  <si>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</si>
  <si>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</si>
  <si>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</si>
  <si>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</si>
  <si>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</si>
  <si>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</si>
  <si>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</si>
  <si>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</si>
  <si>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</si>
  <si>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</si>
  <si>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</si>
  <si>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</si>
  <si>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</si>
  <si>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</si>
  <si>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</si>
  <si>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</si>
  <si>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</si>
  <si>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</si>
  <si>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</si>
  <si>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</si>
  <si>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</si>
  <si>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</si>
  <si>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</si>
  <si>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</si>
  <si>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</si>
  <si>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</si>
  <si>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</si>
  <si>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</si>
  <si>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</si>
  <si>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</si>
  <si>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</si>
  <si>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</si>
  <si>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</si>
  <si>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</si>
  <si>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</si>
  <si>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</si>
  <si>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</si>
  <si>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</si>
  <si>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</si>
  <si>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</si>
  <si>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</si>
  <si>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</si>
  <si>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</si>
  <si>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</si>
  <si>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</si>
  <si>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</si>
  <si>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</si>
  <si>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</si>
  <si>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</si>
  <si>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</si>
  <si>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</si>
  <si>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</si>
  <si>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</si>
  <si>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</si>
  <si>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</si>
  <si>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</si>
  <si>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</si>
  <si>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</si>
  <si>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</si>
  <si>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</si>
  <si>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</si>
  <si>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</si>
  <si>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</si>
  <si>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</si>
  <si>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</si>
  <si>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</si>
  <si>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</si>
  <si>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</si>
  <si>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</si>
  <si>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</si>
  <si>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</si>
  <si>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</si>
  <si>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</si>
  <si>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</si>
  <si>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</si>
  <si>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</si>
  <si>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</si>
  <si>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</si>
  <si>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</si>
  <si>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</si>
  <si>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</si>
  <si>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</si>
  <si>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</si>
  <si>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</si>
  <si>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</si>
  <si>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</si>
  <si>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</si>
  <si>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</si>
  <si>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</si>
  <si>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</si>
  <si>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</si>
  <si>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</si>
  <si>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</si>
  <si>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</si>
  <si>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</si>
  <si>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</si>
  <si>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</si>
  <si>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</si>
  <si>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</si>
  <si>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</si>
  <si>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</si>
  <si>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</si>
  <si>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</si>
  <si>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</si>
  <si>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</si>
  <si>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</si>
  <si>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</si>
  <si>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</si>
  <si>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</si>
  <si>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</si>
  <si>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</si>
  <si>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</si>
  <si>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</si>
  <si>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</si>
  <si>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</si>
  <si>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</si>
  <si>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</si>
  <si>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</si>
  <si>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</si>
  <si>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</si>
  <si>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</si>
  <si>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</si>
  <si>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</si>
  <si>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</si>
  <si>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</si>
  <si>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</si>
  <si>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</si>
  <si>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</si>
  <si>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</si>
  <si>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</si>
  <si>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</si>
  <si>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</si>
  <si>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</si>
  <si>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</si>
  <si>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</si>
  <si>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</si>
  <si>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</si>
  <si>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</si>
  <si>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</si>
  <si>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</si>
  <si>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</si>
  <si>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</si>
  <si>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</si>
  <si>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</si>
  <si>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</si>
  <si>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</si>
  <si>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</si>
  <si>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</si>
  <si>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</si>
  <si>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</si>
  <si>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</si>
  <si>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</si>
  <si>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</si>
  <si>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</si>
  <si>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</si>
  <si>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</si>
  <si>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</si>
  <si>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</si>
  <si>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</si>
  <si>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</si>
  <si>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</si>
  <si>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</si>
  <si>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</si>
  <si>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</si>
  <si>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</si>
  <si>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</si>
  <si>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</si>
  <si>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</si>
  <si>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</si>
  <si>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</si>
  <si>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</si>
  <si>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</si>
  <si>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</si>
  <si>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</si>
  <si>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</si>
  <si>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</si>
  <si>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</si>
  <si>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</si>
  <si>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</si>
  <si>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</si>
  <si>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</si>
  <si>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</si>
  <si>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</si>
  <si>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</si>
  <si>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</si>
  <si>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</si>
  <si>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</si>
  <si>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</si>
  <si>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</si>
  <si>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</si>
  <si>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</si>
  <si>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</si>
  <si>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</si>
  <si>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</si>
  <si>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</si>
  <si>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</si>
  <si>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</si>
  <si>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</si>
  <si>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</si>
  <si>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</si>
  <si>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</si>
  <si>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</si>
  <si>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</si>
  <si>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</si>
  <si>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</si>
  <si>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</si>
  <si>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</si>
  <si>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</si>
  <si>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</si>
  <si>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</si>
  <si>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</si>
  <si>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</si>
  <si>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</si>
  <si>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</si>
  <si>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</si>
  <si>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</si>
  <si>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</si>
  <si>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</si>
  <si>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</si>
  <si>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</si>
  <si>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</si>
  <si>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</si>
  <si>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</si>
  <si>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</si>
  <si>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</si>
  <si>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</si>
  <si>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</si>
  <si>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</si>
  <si>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</si>
  <si>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</si>
  <si>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</si>
  <si>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</si>
  <si>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</si>
  <si>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</si>
  <si>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</si>
  <si>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</si>
  <si>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</si>
  <si>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</si>
  <si>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</si>
  <si>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</si>
  <si>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</si>
  <si>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</si>
  <si>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</si>
  <si>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</si>
  <si>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</si>
  <si>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</si>
  <si>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</si>
  <si>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</si>
  <si>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</si>
  <si>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</si>
  <si>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</si>
  <si>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</si>
  <si>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</si>
  <si>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</si>
  <si>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</si>
  <si>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</si>
  <si>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</si>
  <si>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</si>
  <si>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</si>
  <si>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</si>
  <si>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</si>
  <si>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</si>
  <si>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</si>
  <si>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</si>
  <si>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</si>
  <si>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</si>
  <si>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</si>
  <si>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</si>
  <si>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</si>
  <si>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</si>
  <si>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</si>
  <si>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</si>
  <si>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</si>
  <si>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</si>
  <si>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</si>
  <si>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</si>
  <si>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</si>
  <si>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</si>
  <si>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</si>
  <si>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</si>
  <si>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</si>
  <si>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</si>
  <si>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</si>
  <si>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</si>
  <si>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</si>
  <si>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</si>
  <si>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</si>
  <si>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</si>
  <si>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</si>
  <si>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</si>
  <si>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</si>
  <si>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</si>
  <si>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</si>
  <si>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</si>
  <si>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</si>
  <si>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</si>
  <si>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</si>
  <si>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</si>
  <si>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</si>
  <si>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</si>
  <si>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</si>
  <si>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</si>
  <si>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</si>
  <si>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</si>
  <si>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</si>
  <si>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</si>
  <si>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</si>
  <si>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</si>
  <si>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</si>
  <si>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</si>
  <si>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</si>
  <si>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</si>
  <si>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</si>
  <si>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</si>
  <si>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</si>
  <si>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</si>
  <si>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</si>
  <si>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</si>
  <si>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</si>
  <si>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</si>
  <si>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</si>
  <si>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</si>
  <si>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</si>
  <si>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</si>
  <si>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</si>
  <si>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</si>
  <si>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</si>
  <si>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</si>
  <si>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</si>
  <si>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</si>
  <si>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</si>
  <si>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</si>
  <si>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</si>
  <si>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</si>
  <si>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</si>
  <si>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</si>
  <si>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</si>
  <si>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</si>
  <si>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</si>
  <si>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</si>
  <si>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</si>
  <si>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</si>
  <si>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</si>
  <si>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</si>
  <si>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</si>
  <si>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</si>
  <si>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</si>
  <si>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</si>
  <si>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</si>
  <si>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</si>
  <si>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</si>
  <si>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</si>
  <si>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</si>
  <si>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</si>
  <si>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</si>
  <si>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</si>
  <si>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</si>
  <si>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</si>
  <si>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</si>
  <si>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</si>
  <si>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</si>
  <si>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</si>
  <si>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</si>
  <si>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</si>
  <si>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</si>
  <si>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</si>
  <si>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</si>
  <si>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</si>
  <si>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</si>
  <si>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</si>
  <si>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</si>
  <si>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</si>
  <si>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</si>
  <si>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</si>
  <si>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</si>
  <si>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</si>
  <si>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</si>
  <si>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</si>
  <si>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</si>
  <si>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</si>
  <si>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</si>
  <si>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</si>
  <si>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</si>
  <si>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</si>
  <si>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</si>
  <si>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</si>
  <si>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</si>
  <si>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</si>
  <si>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</si>
  <si>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</si>
  <si>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</si>
  <si>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</si>
  <si>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</si>
  <si>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</si>
  <si>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</si>
  <si>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</si>
  <si>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</si>
  <si>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</si>
  <si>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</si>
  <si>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</si>
  <si>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</si>
  <si>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</si>
  <si>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</si>
  <si>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</si>
  <si>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</si>
  <si>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</si>
  <si>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</si>
  <si>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</si>
  <si>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</si>
  <si>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</si>
  <si>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</si>
  <si>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</si>
  <si>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</si>
  <si>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</si>
  <si>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</si>
  <si>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</si>
  <si>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</si>
  <si>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</si>
  <si>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</si>
  <si>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</si>
  <si>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</si>
  <si>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</si>
  <si>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</si>
  <si>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</si>
  <si>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</si>
  <si>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</si>
  <si>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</si>
  <si>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</si>
  <si>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</si>
  <si>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</si>
  <si>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</si>
  <si>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</si>
  <si>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</si>
  <si>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</si>
  <si>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</si>
  <si>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</si>
  <si>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</si>
  <si>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</si>
  <si>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</si>
  <si>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</si>
  <si>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</si>
  <si>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</si>
  <si>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</si>
  <si>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</si>
  <si>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</si>
  <si>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</si>
  <si>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</si>
  <si>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</si>
  <si>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</si>
  <si>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</si>
  <si>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</si>
  <si>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</si>
  <si>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</si>
  <si>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</si>
  <si>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</si>
  <si>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</si>
  <si>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</si>
  <si>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</si>
  <si>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</si>
  <si>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</si>
  <si>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</si>
  <si>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</si>
  <si>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</si>
  <si>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</si>
  <si>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</si>
  <si>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</si>
  <si>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</si>
  <si>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</si>
  <si>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</si>
  <si>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</si>
  <si>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</si>
  <si>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</si>
  <si>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</si>
  <si>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</si>
  <si>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</si>
  <si>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</si>
  <si>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</si>
  <si>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</si>
  <si>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</si>
  <si>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</si>
  <si>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</si>
  <si>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</si>
  <si>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</si>
  <si>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</si>
  <si>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</si>
  <si>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</si>
  <si>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</si>
  <si>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</si>
  <si>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</si>
  <si>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</si>
  <si>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</si>
  <si>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</si>
  <si>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</si>
  <si>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</si>
  <si>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</si>
  <si>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</si>
  <si>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</si>
  <si>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</si>
  <si>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</si>
  <si>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</si>
  <si>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</si>
  <si>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</si>
  <si>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</si>
  <si>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</si>
  <si>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</si>
  <si>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</si>
  <si>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</si>
  <si>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</si>
  <si>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</si>
  <si>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</si>
  <si>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</si>
  <si>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</si>
  <si>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</si>
  <si>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</si>
  <si>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</si>
  <si>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</si>
  <si>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</si>
  <si>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</si>
  <si>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</si>
  <si>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</si>
  <si>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</si>
  <si>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</si>
  <si>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</si>
  <si>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</si>
  <si>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</si>
  <si>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</si>
  <si>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</si>
  <si>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</si>
  <si>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</si>
  <si>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</si>
  <si>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</si>
  <si>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</si>
  <si>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</si>
  <si>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</si>
  <si>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</si>
  <si>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</si>
  <si>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</si>
  <si>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</si>
  <si>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</si>
  <si>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</si>
  <si>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</si>
  <si>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</si>
  <si>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</si>
  <si>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</si>
  <si>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</si>
  <si>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</si>
  <si>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</si>
  <si>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</si>
  <si>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</si>
  <si>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</si>
  <si>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</si>
  <si>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</si>
  <si>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</si>
  <si>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</si>
  <si>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</si>
  <si>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</si>
  <si>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</si>
  <si>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</si>
  <si>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</si>
  <si>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</si>
  <si>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</si>
  <si>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</si>
  <si>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</si>
  <si>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</si>
  <si>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</si>
  <si>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</si>
  <si>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</si>
  <si>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</si>
  <si>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</si>
  <si>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</si>
  <si>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</si>
  <si>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</si>
  <si>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</si>
  <si>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</si>
  <si>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</si>
  <si>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</si>
  <si>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</si>
  <si>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</si>
  <si>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</si>
  <si>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</si>
  <si>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</si>
  <si>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</si>
  <si>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</si>
  <si>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</si>
  <si>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</si>
  <si>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</si>
  <si>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</si>
  <si>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</si>
  <si>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</si>
  <si>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</si>
  <si>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</si>
  <si>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</si>
  <si>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</si>
  <si>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</si>
  <si>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</si>
  <si>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</si>
  <si>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</si>
  <si>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</si>
  <si>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</si>
  <si>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</si>
  <si>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</si>
  <si>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</si>
  <si>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</si>
  <si>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</si>
  <si>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</si>
  <si>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</si>
  <si>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</si>
  <si>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</si>
  <si>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</si>
  <si>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</si>
  <si>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</si>
  <si>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</si>
  <si>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</si>
  <si>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</si>
  <si>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</si>
  <si>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</si>
  <si>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</si>
  <si>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</si>
  <si>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</si>
  <si>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</si>
  <si>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</si>
  <si>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</si>
  <si>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</si>
  <si>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</si>
  <si>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</si>
  <si>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</si>
  <si>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</si>
  <si>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</si>
  <si>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</si>
  <si>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</si>
  <si>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</si>
  <si>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</si>
  <si>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</si>
  <si>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</si>
  <si>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</si>
  <si>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</si>
  <si>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</si>
  <si>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</si>
  <si>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</si>
  <si>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</si>
  <si>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</si>
  <si>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</si>
  <si>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</si>
  <si>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</si>
  <si>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</si>
  <si>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</si>
  <si>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</si>
  <si>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</si>
  <si>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</si>
  <si>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</si>
  <si>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</si>
  <si>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</si>
  <si>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</si>
  <si>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</si>
  <si>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</si>
  <si>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</si>
  <si>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</si>
  <si>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</si>
  <si>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</si>
  <si>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</si>
  <si>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</si>
  <si>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</si>
  <si>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</si>
  <si>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</si>
  <si>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</si>
  <si>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</si>
  <si>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</si>
  <si>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</si>
  <si>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</si>
  <si>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</si>
  <si>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</si>
  <si>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</si>
  <si>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</si>
  <si>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</si>
  <si>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</si>
  <si>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</si>
  <si>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</si>
  <si>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</si>
  <si>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</si>
  <si>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</si>
  <si>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</si>
  <si>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</si>
  <si>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</si>
  <si>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</si>
  <si>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</si>
  <si>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</si>
  <si>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</si>
  <si>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</si>
  <si>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</si>
  <si>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</si>
  <si>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</si>
  <si>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</si>
  <si>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</si>
  <si>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</si>
  <si>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</si>
  <si>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</si>
  <si>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</si>
  <si>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</si>
  <si>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</si>
  <si>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</si>
  <si>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</si>
  <si>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</si>
  <si>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</si>
  <si>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</si>
  <si>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</si>
  <si>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</si>
  <si>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</si>
  <si>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</si>
  <si>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</si>
  <si>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</si>
  <si>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</si>
  <si>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</si>
  <si>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</si>
  <si>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</si>
  <si>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</si>
  <si>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</si>
  <si>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</si>
  <si>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</si>
  <si>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</si>
  <si>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</si>
  <si>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</si>
  <si>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</si>
  <si>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</si>
  <si>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</si>
  <si>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</si>
  <si>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</si>
  <si>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</si>
  <si>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</si>
  <si>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</si>
  <si>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</si>
  <si>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</si>
  <si>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</si>
  <si>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</si>
  <si>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</si>
  <si>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</si>
  <si>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</si>
  <si>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</si>
  <si>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</si>
  <si>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</si>
  <si>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</si>
  <si>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</si>
  <si>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</si>
  <si>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</si>
  <si>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</si>
  <si>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</si>
  <si>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</si>
  <si>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</si>
  <si>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</si>
  <si>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</si>
  <si>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</si>
  <si>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</si>
  <si>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</si>
  <si>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</si>
  <si>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</si>
  <si>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</si>
  <si>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</si>
  <si>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</si>
  <si>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</si>
  <si>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</si>
  <si>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</si>
  <si>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</si>
  <si>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</si>
  <si>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</si>
  <si>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</si>
  <si>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</si>
  <si>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</si>
  <si>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</si>
  <si>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</si>
  <si>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</si>
  <si>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</si>
  <si>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</si>
  <si>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</si>
  <si>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</si>
  <si>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</si>
  <si>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</si>
  <si>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</si>
  <si>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</si>
  <si>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</si>
  <si>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</si>
  <si>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</si>
  <si>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</si>
  <si>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</si>
  <si>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</si>
  <si>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</si>
  <si>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</si>
  <si>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</si>
  <si>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</si>
  <si>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</si>
  <si>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</si>
  <si>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</si>
  <si>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</si>
  <si>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</si>
  <si>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</si>
  <si>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</si>
  <si>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</si>
  <si>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</si>
  <si>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</si>
  <si>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</si>
  <si>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</si>
  <si>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</si>
  <si>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</si>
  <si>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</si>
  <si>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</si>
  <si>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</si>
  <si>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</si>
  <si>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</si>
  <si>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</si>
  <si>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</si>
  <si>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</si>
  <si>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</si>
  <si>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</si>
  <si>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</si>
  <si>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</si>
  <si>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</si>
  <si>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</si>
  <si>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</si>
  <si>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</si>
  <si>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</si>
  <si>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</si>
  <si>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</si>
  <si>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</si>
  <si>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</si>
  <si>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</si>
  <si>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</si>
  <si>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</si>
  <si>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</si>
  <si>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</si>
  <si>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</si>
  <si>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</si>
  <si>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</si>
  <si>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</si>
  <si>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</si>
  <si>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</si>
  <si>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</si>
  <si>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</si>
  <si>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</si>
  <si>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</si>
  <si>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</si>
  <si>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</si>
  <si>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</si>
  <si>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</si>
  <si>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</si>
  <si>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</si>
  <si>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</si>
  <si>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</si>
  <si>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</si>
  <si>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</si>
  <si>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</si>
  <si>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</si>
  <si>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</si>
  <si>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</si>
  <si>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</si>
  <si>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</si>
  <si>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</si>
  <si>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</si>
  <si>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</si>
  <si>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</si>
  <si>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</si>
  <si>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</si>
  <si>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</si>
  <si>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</si>
  <si>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</si>
  <si>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</si>
  <si>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</si>
  <si>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</si>
  <si>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</si>
  <si>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</si>
  <si>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</si>
  <si>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</si>
  <si>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</si>
  <si>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</si>
  <si>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</si>
  <si>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</si>
  <si>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</si>
  <si>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</si>
  <si>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</si>
  <si>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</si>
  <si>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</si>
  <si>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</si>
  <si>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</si>
  <si>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</si>
  <si>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</si>
  <si>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</si>
  <si>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</si>
  <si>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</si>
  <si>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</si>
  <si>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</si>
  <si>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</si>
  <si>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</si>
  <si>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</si>
  <si>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</si>
  <si>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</si>
  <si>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</si>
  <si>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</si>
  <si>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</si>
  <si>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</si>
  <si>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</si>
  <si>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</si>
  <si>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</si>
  <si>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</si>
  <si>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</si>
  <si>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</si>
  <si>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</si>
  <si>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</si>
  <si>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</si>
  <si>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</si>
  <si>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</si>
  <si>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</si>
  <si>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</si>
  <si>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</si>
  <si>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</si>
  <si>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</si>
  <si>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</si>
  <si>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</si>
  <si>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</si>
  <si>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</si>
  <si>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</si>
  <si>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</si>
  <si>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</si>
  <si>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</si>
  <si>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</si>
  <si>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</si>
  <si>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</si>
  <si>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</si>
  <si>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</si>
  <si>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</si>
  <si>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</si>
  <si>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</si>
  <si>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</si>
  <si>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</si>
  <si>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</si>
  <si>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</si>
  <si>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</si>
  <si>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</si>
  <si>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</si>
  <si>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</si>
  <si>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</si>
  <si>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</si>
  <si>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</si>
  <si>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</si>
  <si>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</si>
  <si>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</si>
  <si>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</si>
  <si>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</si>
  <si>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</si>
  <si>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</si>
  <si>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</si>
  <si>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</si>
  <si>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</si>
  <si>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</si>
  <si>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</si>
  <si>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</si>
  <si>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</si>
  <si>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</si>
  <si>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</si>
  <si>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</si>
  <si>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</si>
  <si>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</si>
  <si>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</si>
  <si>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</si>
  <si>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</si>
  <si>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</si>
  <si>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</si>
  <si>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</si>
  <si>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</si>
  <si>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</si>
  <si>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</si>
  <si>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</si>
  <si>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</si>
  <si>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</si>
  <si>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</si>
  <si>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</si>
  <si>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</si>
  <si>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</si>
  <si>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</si>
  <si>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</si>
  <si>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</si>
  <si>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</si>
  <si>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</si>
  <si>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</si>
  <si>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</si>
  <si>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</si>
  <si>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</si>
  <si>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</si>
  <si>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</si>
  <si>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</si>
  <si>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</si>
  <si>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</si>
  <si>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</si>
  <si>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</si>
  <si>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</si>
  <si>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</si>
  <si>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</si>
  <si>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</si>
  <si>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</si>
  <si>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</si>
  <si>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</si>
  <si>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</si>
  <si>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</si>
  <si>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</si>
  <si>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</si>
  <si>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</si>
  <si>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</si>
  <si>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</si>
  <si>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</si>
  <si>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</si>
  <si>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</si>
  <si>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</si>
  <si>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</si>
  <si>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</si>
  <si>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</si>
  <si>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</si>
  <si>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</si>
  <si>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</si>
  <si>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</si>
  <si>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</si>
  <si>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</si>
  <si>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</si>
  <si>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</si>
  <si>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</si>
  <si>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</si>
  <si>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</si>
  <si>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</si>
  <si>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</si>
  <si>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</si>
  <si>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</si>
  <si>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</si>
  <si>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</si>
  <si>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</si>
  <si>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</si>
  <si>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</si>
  <si>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</si>
  <si>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</si>
  <si>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</si>
  <si>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</si>
  <si>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</si>
  <si>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</si>
  <si>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</si>
  <si>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</si>
  <si>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</si>
  <si>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</si>
  <si>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</si>
  <si>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</si>
  <si>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</si>
  <si>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</si>
  <si>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</si>
  <si>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</si>
  <si>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</si>
  <si>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</si>
  <si>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</si>
  <si>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</si>
  <si>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</si>
  <si>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</si>
  <si>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</si>
  <si>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</si>
  <si>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</si>
  <si>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</si>
  <si>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</si>
  <si>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</si>
  <si>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</si>
  <si>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</si>
  <si>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t>
  </si>
  <si>
    <t>sales</t>
  </si>
  <si>
    <t>Sum of Quantity</t>
  </si>
  <si>
    <t>Count of Order ID</t>
  </si>
  <si>
    <t>Sum of Profit Margin</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</si>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</sst>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_-[$$-409]* #,##0.00_ ;_-[$$-409]* \-#,##0.00\ ;_-[$$-409]* &quot;-&quot;??_ ;_-@_ "/>
    <numFmt numFmtId="166" formatCode="&quot;#&quot;\ 0"/>
    <numFmt numFmtId="167" formatCode="[Green]0.00%;[Red]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2" fillId="0" borderId="0" xfId="0" applyNumberFormat="1" applyFont="1"/>
    <xf numFmtId="0" fontId="0" fillId="0" borderId="0" xfId="0" applyNumberFormat="1"/>
  </cellXfs>
  <cellStyles count="2">
    <cellStyle name="Normal" xfId="0" builtinId="0"/>
    <cellStyle name="Percent" xfId="1" builtinId="5"/>
  </cellStyles>
  <dxfs count="127">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ill>
        <patternFill>
          <bgColor theme="1" tint="0.499984740745262"/>
        </patternFill>
      </fill>
    </dxf>
    <dxf>
      <font>
        <color theme="0"/>
      </font>
      <fill>
        <patternFill>
          <bgColor theme="1" tint="0.34998626667073579"/>
        </patternFill>
      </fill>
    </dxf>
    <dxf>
      <fill>
        <patternFill>
          <bgColor theme="2" tint="-0.24994659260841701"/>
        </patternFill>
      </fill>
    </dxf>
    <dxf>
      <fill>
        <patternFill>
          <bgColor theme="1" tint="0.3499862666707357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 Style 1" pivot="0" table="0" count="3" xr9:uid="{3D414B83-5686-4F23-88C9-14C8779D5858}">
      <tableStyleElement type="wholeTable" dxfId="109"/>
      <tableStyleElement type="headerRow" dxfId="108"/>
    </tableStyle>
    <tableStyle name="Slicer Style 1 2" pivot="0" table="0" count="3" xr9:uid="{1FC04131-E74F-4CD7-ACDF-DBA9C0524842}">
      <tableStyleElement type="wholeTable" dxfId="111"/>
      <tableStyleElement type="headerRow" dxfId="110"/>
    </tableStyle>
  </tableStyles>
  <extLst>
    <ext xmlns:x14="http://schemas.microsoft.com/office/spreadsheetml/2009/9/main" uri="{46F421CA-312F-682f-3DD2-61675219B42D}">
      <x14:dxfs count="2">
        <dxf>
          <fill>
            <patternFill>
              <bgColor theme="2" tint="-0.749961851863155"/>
            </patternFill>
          </fill>
          <border diagonalDown="1">
            <left style="thin">
              <color auto="1"/>
            </left>
            <right style="thin">
              <color auto="1"/>
            </right>
            <top style="thin">
              <color auto="1"/>
            </top>
            <bottom style="thin">
              <color auto="1"/>
            </bottom>
            <diagonal style="thin">
              <color auto="1"/>
            </diagonal>
          </border>
        </dxf>
        <dxf>
          <font>
            <color theme="0"/>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1 2">
          <x14:slicerStyleElements>
            <x14:slicerStyleElement type="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C1-45F2-BBB7-C461AB61E801}"/>
              </c:ext>
            </c:extLst>
          </c:dPt>
          <c:dPt>
            <c:idx val="1"/>
            <c:bubble3D val="0"/>
            <c:explosion val="1"/>
            <c:spPr>
              <a:solidFill>
                <a:schemeClr val="accent2"/>
              </a:solidFill>
              <a:ln w="19050">
                <a:solidFill>
                  <a:schemeClr val="lt1"/>
                </a:solidFill>
              </a:ln>
              <a:effectLst/>
            </c:spPr>
            <c:extLst>
              <c:ext xmlns:c16="http://schemas.microsoft.com/office/drawing/2014/chart" uri="{C3380CC4-5D6E-409C-BE32-E72D297353CC}">
                <c16:uniqueId val="{00000002-25A8-4B21-B94B-0D8DE4B096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C1-45F2-BBB7-C461AB61E8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0.36369151345948347</c:v>
                </c:pt>
                <c:pt idx="1">
                  <c:v>0.24603580891140706</c:v>
                </c:pt>
                <c:pt idx="2">
                  <c:v>0.39027267762910955</c:v>
                </c:pt>
              </c:numCache>
            </c:numRef>
          </c:val>
          <c:extLst>
            <c:ext xmlns:c16="http://schemas.microsoft.com/office/drawing/2014/chart" uri="{C3380CC4-5D6E-409C-BE32-E72D297353CC}">
              <c16:uniqueId val="{00000000-25A8-4B21-B94B-0D8DE4B09660}"/>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Storage</c:v>
                </c:pt>
                <c:pt idx="2">
                  <c:v>Tables</c:v>
                </c:pt>
                <c:pt idx="3">
                  <c:v>Chairs</c:v>
                </c:pt>
                <c:pt idx="4">
                  <c:v>Phones</c:v>
                </c:pt>
              </c:strCache>
            </c:strRef>
          </c:cat>
          <c:val>
            <c:numRef>
              <c:f>'Top 5'!$B$4:$B$9</c:f>
              <c:numCache>
                <c:formatCode>General</c:formatCode>
                <c:ptCount val="5"/>
                <c:pt idx="0">
                  <c:v>11241.207999999999</c:v>
                </c:pt>
                <c:pt idx="1">
                  <c:v>11784.698</c:v>
                </c:pt>
                <c:pt idx="2">
                  <c:v>16009.184999999999</c:v>
                </c:pt>
                <c:pt idx="3">
                  <c:v>22022.096000000001</c:v>
                </c:pt>
                <c:pt idx="4">
                  <c:v>23385.848000000005</c:v>
                </c:pt>
              </c:numCache>
            </c:numRef>
          </c:val>
          <c:extLst>
            <c:ext xmlns:c16="http://schemas.microsoft.com/office/drawing/2014/chart" uri="{C3380CC4-5D6E-409C-BE32-E72D297353CC}">
              <c16:uniqueId val="{00000000-C5A2-4F51-BA28-2A69F285D3CF}"/>
            </c:ext>
          </c:extLst>
        </c:ser>
        <c:dLbls>
          <c:showLegendKey val="0"/>
          <c:showVal val="0"/>
          <c:showCatName val="0"/>
          <c:showSerName val="0"/>
          <c:showPercent val="0"/>
          <c:showBubbleSize val="0"/>
        </c:dLbls>
        <c:gapWidth val="182"/>
        <c:axId val="679214495"/>
        <c:axId val="679211135"/>
      </c:barChart>
      <c:catAx>
        <c:axId val="67921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11135"/>
        <c:crosses val="autoZero"/>
        <c:auto val="1"/>
        <c:lblAlgn val="ctr"/>
        <c:lblOffset val="100"/>
        <c:noMultiLvlLbl val="0"/>
      </c:catAx>
      <c:valAx>
        <c:axId val="679211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1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6440.4019999999982</c:v>
                </c:pt>
                <c:pt idx="1">
                  <c:v>3588.9290000000001</c:v>
                </c:pt>
                <c:pt idx="2">
                  <c:v>17750.881999999998</c:v>
                </c:pt>
                <c:pt idx="3">
                  <c:v>10529.918000000005</c:v>
                </c:pt>
                <c:pt idx="4">
                  <c:v>8929.2950000000001</c:v>
                </c:pt>
                <c:pt idx="5">
                  <c:v>8341.0780000000013</c:v>
                </c:pt>
                <c:pt idx="6">
                  <c:v>9190.5529999999999</c:v>
                </c:pt>
                <c:pt idx="7">
                  <c:v>6687.6139999999987</c:v>
                </c:pt>
                <c:pt idx="8">
                  <c:v>11616.378999999999</c:v>
                </c:pt>
                <c:pt idx="9">
                  <c:v>14580.155000000001</c:v>
                </c:pt>
                <c:pt idx="10">
                  <c:v>16381.467999999995</c:v>
                </c:pt>
                <c:pt idx="11">
                  <c:v>22685.104000000003</c:v>
                </c:pt>
              </c:numCache>
            </c:numRef>
          </c:val>
          <c:smooth val="0"/>
          <c:extLst>
            <c:ext xmlns:c16="http://schemas.microsoft.com/office/drawing/2014/chart" uri="{C3380CC4-5D6E-409C-BE32-E72D297353CC}">
              <c16:uniqueId val="{00000000-1229-442B-9609-9B62D13A1F77}"/>
            </c:ext>
          </c:extLst>
        </c:ser>
        <c:dLbls>
          <c:showLegendKey val="0"/>
          <c:showVal val="0"/>
          <c:showCatName val="0"/>
          <c:showSerName val="0"/>
          <c:showPercent val="0"/>
          <c:showBubbleSize val="0"/>
        </c:dLbls>
        <c:smooth val="0"/>
        <c:axId val="593234927"/>
        <c:axId val="593234447"/>
      </c:lineChart>
      <c:catAx>
        <c:axId val="593234927"/>
        <c:scaling>
          <c:orientation val="minMax"/>
        </c:scaling>
        <c:delete val="1"/>
        <c:axPos val="b"/>
        <c:numFmt formatCode="General" sourceLinked="1"/>
        <c:majorTickMark val="none"/>
        <c:minorTickMark val="none"/>
        <c:tickLblPos val="nextTo"/>
        <c:crossAx val="593234447"/>
        <c:crosses val="autoZero"/>
        <c:auto val="1"/>
        <c:lblAlgn val="ctr"/>
        <c:lblOffset val="100"/>
        <c:noMultiLvlLbl val="0"/>
      </c:catAx>
      <c:valAx>
        <c:axId val="593234447"/>
        <c:scaling>
          <c:orientation val="minMax"/>
        </c:scaling>
        <c:delete val="1"/>
        <c:axPos val="l"/>
        <c:numFmt formatCode="General" sourceLinked="1"/>
        <c:majorTickMark val="none"/>
        <c:minorTickMark val="none"/>
        <c:tickLblPos val="nextTo"/>
        <c:crossAx val="59323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1829.8424</c:v>
                </c:pt>
                <c:pt idx="1">
                  <c:v>338.83979999999997</c:v>
                </c:pt>
                <c:pt idx="2">
                  <c:v>2846.2375000000002</c:v>
                </c:pt>
                <c:pt idx="3">
                  <c:v>-3125.1963999999998</c:v>
                </c:pt>
                <c:pt idx="4">
                  <c:v>1979.8503999999998</c:v>
                </c:pt>
                <c:pt idx="5">
                  <c:v>825.24929999999972</c:v>
                </c:pt>
                <c:pt idx="6">
                  <c:v>2104.2723999999998</c:v>
                </c:pt>
                <c:pt idx="7">
                  <c:v>606.43460000000005</c:v>
                </c:pt>
                <c:pt idx="8">
                  <c:v>1708.249</c:v>
                </c:pt>
                <c:pt idx="9">
                  <c:v>1944.1813999999997</c:v>
                </c:pt>
                <c:pt idx="10">
                  <c:v>2109.6276000000003</c:v>
                </c:pt>
                <c:pt idx="11">
                  <c:v>3362.8269999999989</c:v>
                </c:pt>
              </c:numCache>
            </c:numRef>
          </c:val>
          <c:smooth val="0"/>
          <c:extLst>
            <c:ext xmlns:c16="http://schemas.microsoft.com/office/drawing/2014/chart" uri="{C3380CC4-5D6E-409C-BE32-E72D297353CC}">
              <c16:uniqueId val="{00000000-2AC1-4B28-96DC-45E962A2CD70}"/>
            </c:ext>
          </c:extLst>
        </c:ser>
        <c:dLbls>
          <c:showLegendKey val="0"/>
          <c:showVal val="0"/>
          <c:showCatName val="0"/>
          <c:showSerName val="0"/>
          <c:showPercent val="0"/>
          <c:showBubbleSize val="0"/>
        </c:dLbls>
        <c:smooth val="0"/>
        <c:axId val="597560255"/>
        <c:axId val="597561695"/>
      </c:lineChart>
      <c:catAx>
        <c:axId val="597560255"/>
        <c:scaling>
          <c:orientation val="minMax"/>
        </c:scaling>
        <c:delete val="1"/>
        <c:axPos val="b"/>
        <c:numFmt formatCode="General" sourceLinked="1"/>
        <c:majorTickMark val="none"/>
        <c:minorTickMark val="none"/>
        <c:tickLblPos val="nextTo"/>
        <c:crossAx val="597561695"/>
        <c:crosses val="autoZero"/>
        <c:auto val="1"/>
        <c:lblAlgn val="ctr"/>
        <c:lblOffset val="100"/>
        <c:noMultiLvlLbl val="0"/>
      </c:catAx>
      <c:valAx>
        <c:axId val="597561695"/>
        <c:scaling>
          <c:orientation val="minMax"/>
        </c:scaling>
        <c:delete val="1"/>
        <c:axPos val="l"/>
        <c:numFmt formatCode="General" sourceLinked="1"/>
        <c:majorTickMark val="none"/>
        <c:minorTickMark val="none"/>
        <c:tickLblPos val="nextTo"/>
        <c:crossAx val="59756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[Commerce_data.xlsx]Kpi!PivotTable8</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90</c:v>
                </c:pt>
                <c:pt idx="1">
                  <c:v>77</c:v>
                </c:pt>
                <c:pt idx="2">
                  <c:v>188</c:v>
                </c:pt>
                <c:pt idx="3">
                  <c:v>160</c:v>
                </c:pt>
                <c:pt idx="4">
                  <c:v>150</c:v>
                </c:pt>
                <c:pt idx="5">
                  <c:v>141</c:v>
                </c:pt>
                <c:pt idx="6">
                  <c:v>154</c:v>
                </c:pt>
                <c:pt idx="7">
                  <c:v>94</c:v>
                </c:pt>
                <c:pt idx="8">
                  <c:v>225</c:v>
                </c:pt>
                <c:pt idx="9">
                  <c:v>217</c:v>
                </c:pt>
                <c:pt idx="10">
                  <c:v>313</c:v>
                </c:pt>
                <c:pt idx="11">
                  <c:v>350</c:v>
                </c:pt>
              </c:numCache>
            </c:numRef>
          </c:val>
          <c:smooth val="0"/>
          <c:extLst>
            <c:ext xmlns:c16="http://schemas.microsoft.com/office/drawing/2014/chart" uri="{C3380CC4-5D6E-409C-BE32-E72D297353CC}">
              <c16:uniqueId val="{00000000-BA67-4865-92A7-CA594421A836}"/>
            </c:ext>
          </c:extLst>
        </c:ser>
        <c:dLbls>
          <c:showLegendKey val="0"/>
          <c:showVal val="0"/>
          <c:showCatName val="0"/>
          <c:showSerName val="0"/>
          <c:showPercent val="0"/>
          <c:showBubbleSize val="0"/>
        </c:dLbls>
        <c:smooth val="0"/>
        <c:axId val="553916719"/>
        <c:axId val="553913839"/>
      </c:lineChart>
      <c:catAx>
        <c:axId val="553916719"/>
        <c:scaling>
          <c:orientation val="minMax"/>
        </c:scaling>
        <c:delete val="1"/>
        <c:axPos val="b"/>
        <c:numFmt formatCode="General" sourceLinked="1"/>
        <c:majorTickMark val="none"/>
        <c:minorTickMark val="none"/>
        <c:tickLblPos val="nextTo"/>
        <c:crossAx val="553913839"/>
        <c:crosses val="autoZero"/>
        <c:auto val="1"/>
        <c:lblAlgn val="ctr"/>
        <c:lblOffset val="100"/>
        <c:noMultiLvlLbl val="0"/>
      </c:catAx>
      <c:valAx>
        <c:axId val="553913839"/>
        <c:scaling>
          <c:orientation val="minMax"/>
        </c:scaling>
        <c:delete val="1"/>
        <c:axPos val="l"/>
        <c:numFmt formatCode="General" sourceLinked="1"/>
        <c:majorTickMark val="none"/>
        <c:minorTickMark val="none"/>
        <c:tickLblPos val="nextTo"/>
        <c:crossAx val="55391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[Commerce_data.xlsx]Kpi!PivotTable9</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27</c:v>
                </c:pt>
                <c:pt idx="1">
                  <c:v>21</c:v>
                </c:pt>
                <c:pt idx="2">
                  <c:v>41</c:v>
                </c:pt>
                <c:pt idx="3">
                  <c:v>41</c:v>
                </c:pt>
                <c:pt idx="4">
                  <c:v>38</c:v>
                </c:pt>
                <c:pt idx="5">
                  <c:v>39</c:v>
                </c:pt>
                <c:pt idx="6">
                  <c:v>40</c:v>
                </c:pt>
                <c:pt idx="7">
                  <c:v>25</c:v>
                </c:pt>
                <c:pt idx="8">
                  <c:v>73</c:v>
                </c:pt>
                <c:pt idx="9">
                  <c:v>52</c:v>
                </c:pt>
                <c:pt idx="10">
                  <c:v>90</c:v>
                </c:pt>
                <c:pt idx="11">
                  <c:v>84</c:v>
                </c:pt>
              </c:numCache>
            </c:numRef>
          </c:val>
          <c:smooth val="0"/>
          <c:extLst>
            <c:ext xmlns:c16="http://schemas.microsoft.com/office/drawing/2014/chart" uri="{C3380CC4-5D6E-409C-BE32-E72D297353CC}">
              <c16:uniqueId val="{00000001-F559-4AE4-81B8-7C36941583AA}"/>
            </c:ext>
          </c:extLst>
        </c:ser>
        <c:dLbls>
          <c:showLegendKey val="0"/>
          <c:showVal val="0"/>
          <c:showCatName val="0"/>
          <c:showSerName val="0"/>
          <c:showPercent val="0"/>
          <c:showBubbleSize val="0"/>
        </c:dLbls>
        <c:smooth val="0"/>
        <c:axId val="683161263"/>
        <c:axId val="684092879"/>
      </c:lineChart>
      <c:catAx>
        <c:axId val="683161263"/>
        <c:scaling>
          <c:orientation val="minMax"/>
        </c:scaling>
        <c:delete val="1"/>
        <c:axPos val="b"/>
        <c:numFmt formatCode="General" sourceLinked="1"/>
        <c:majorTickMark val="none"/>
        <c:minorTickMark val="none"/>
        <c:tickLblPos val="nextTo"/>
        <c:crossAx val="684092879"/>
        <c:crosses val="autoZero"/>
        <c:auto val="1"/>
        <c:lblAlgn val="ctr"/>
        <c:lblOffset val="100"/>
        <c:noMultiLvlLbl val="0"/>
      </c:catAx>
      <c:valAx>
        <c:axId val="684092879"/>
        <c:scaling>
          <c:orientation val="minMax"/>
        </c:scaling>
        <c:delete val="1"/>
        <c:axPos val="l"/>
        <c:numFmt formatCode="General" sourceLinked="1"/>
        <c:majorTickMark val="none"/>
        <c:minorTickMark val="none"/>
        <c:tickLblPos val="nextTo"/>
        <c:crossAx val="6831612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[Commerce_data.xlsx]Kpi!PivotTable10</c:name>
    <c:fmtId val="2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105691056911"/>
          <c:y val="0.17094017094017094"/>
          <c:w val="0.82113821138211385"/>
          <c:h val="0.6239316239316239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0.28411928323728869</c:v>
                </c:pt>
                <c:pt idx="1">
                  <c:v>9.4412511364811047E-2</c:v>
                </c:pt>
                <c:pt idx="2">
                  <c:v>0.16034344096253925</c:v>
                </c:pt>
                <c:pt idx="3">
                  <c:v>-0.29679209277793028</c:v>
                </c:pt>
                <c:pt idx="4">
                  <c:v>0.22172527618361806</c:v>
                </c:pt>
                <c:pt idx="5">
                  <c:v>9.8937967010978622E-2</c:v>
                </c:pt>
                <c:pt idx="6">
                  <c:v>0.22896036832604086</c:v>
                </c:pt>
                <c:pt idx="7">
                  <c:v>9.0680263543918685E-2</c:v>
                </c:pt>
                <c:pt idx="8">
                  <c:v>0.14705520541297767</c:v>
                </c:pt>
                <c:pt idx="9">
                  <c:v>0.13334435745024656</c:v>
                </c:pt>
                <c:pt idx="10">
                  <c:v>0.12878135219627451</c:v>
                </c:pt>
                <c:pt idx="11">
                  <c:v>0.1482394350054555</c:v>
                </c:pt>
              </c:numCache>
            </c:numRef>
          </c:val>
          <c:smooth val="0"/>
          <c:extLst>
            <c:ext xmlns:c16="http://schemas.microsoft.com/office/drawing/2014/chart" uri="{C3380CC4-5D6E-409C-BE32-E72D297353CC}">
              <c16:uniqueId val="{00000000-B702-4BCE-93A0-CEAD4D360E8C}"/>
            </c:ext>
          </c:extLst>
        </c:ser>
        <c:dLbls>
          <c:showLegendKey val="0"/>
          <c:showVal val="0"/>
          <c:showCatName val="0"/>
          <c:showSerName val="0"/>
          <c:showPercent val="0"/>
          <c:showBubbleSize val="0"/>
        </c:dLbls>
        <c:smooth val="0"/>
        <c:axId val="588782303"/>
        <c:axId val="588783263"/>
      </c:lineChart>
      <c:catAx>
        <c:axId val="588782303"/>
        <c:scaling>
          <c:orientation val="minMax"/>
        </c:scaling>
        <c:delete val="1"/>
        <c:axPos val="b"/>
        <c:numFmt formatCode="General" sourceLinked="1"/>
        <c:majorTickMark val="none"/>
        <c:minorTickMark val="none"/>
        <c:tickLblPos val="nextTo"/>
        <c:crossAx val="588783263"/>
        <c:crosses val="autoZero"/>
        <c:auto val="1"/>
        <c:lblAlgn val="ctr"/>
        <c:lblOffset val="100"/>
        <c:noMultiLvlLbl val="0"/>
      </c:catAx>
      <c:valAx>
        <c:axId val="588783263"/>
        <c:scaling>
          <c:orientation val="minMax"/>
        </c:scaling>
        <c:delete val="1"/>
        <c:axPos val="l"/>
        <c:numFmt formatCode="General" sourceLinked="1"/>
        <c:majorTickMark val="none"/>
        <c:minorTickMark val="none"/>
        <c:tickLblPos val="nextTo"/>
        <c:crossAx val="58878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1829.8424</c:v>
                </c:pt>
                <c:pt idx="1">
                  <c:v>338.83979999999997</c:v>
                </c:pt>
                <c:pt idx="2">
                  <c:v>2846.2375000000002</c:v>
                </c:pt>
                <c:pt idx="3">
                  <c:v>-3125.1963999999998</c:v>
                </c:pt>
                <c:pt idx="4">
                  <c:v>1979.8503999999998</c:v>
                </c:pt>
                <c:pt idx="5">
                  <c:v>825.24929999999972</c:v>
                </c:pt>
                <c:pt idx="6">
                  <c:v>2104.2723999999998</c:v>
                </c:pt>
                <c:pt idx="7">
                  <c:v>606.43460000000005</c:v>
                </c:pt>
                <c:pt idx="8">
                  <c:v>1708.249</c:v>
                </c:pt>
                <c:pt idx="9">
                  <c:v>1944.1813999999997</c:v>
                </c:pt>
                <c:pt idx="10">
                  <c:v>2109.6276000000003</c:v>
                </c:pt>
                <c:pt idx="11">
                  <c:v>3362.8269999999989</c:v>
                </c:pt>
              </c:numCache>
            </c:numRef>
          </c:val>
          <c:extLst>
            <c:ext xmlns:c16="http://schemas.microsoft.com/office/drawing/2014/chart" uri="{C3380CC4-5D6E-409C-BE32-E72D297353CC}">
              <c16:uniqueId val="{00000001-E1E4-4FBC-8874-8261563A3F07}"/>
            </c:ext>
          </c:extLst>
        </c:ser>
        <c:dLbls>
          <c:showLegendKey val="0"/>
          <c:showVal val="0"/>
          <c:showCatName val="0"/>
          <c:showSerName val="0"/>
          <c:showPercent val="0"/>
          <c:showBubbleSize val="0"/>
        </c:dLbls>
        <c:axId val="1648469039"/>
        <c:axId val="16484656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6440.4019999999982</c:v>
                </c:pt>
                <c:pt idx="1">
                  <c:v>3588.9290000000001</c:v>
                </c:pt>
                <c:pt idx="2">
                  <c:v>17750.881999999998</c:v>
                </c:pt>
                <c:pt idx="3">
                  <c:v>10529.918000000005</c:v>
                </c:pt>
                <c:pt idx="4">
                  <c:v>8929.2950000000001</c:v>
                </c:pt>
                <c:pt idx="5">
                  <c:v>8341.0780000000013</c:v>
                </c:pt>
                <c:pt idx="6">
                  <c:v>9190.5529999999999</c:v>
                </c:pt>
                <c:pt idx="7">
                  <c:v>6687.6139999999987</c:v>
                </c:pt>
                <c:pt idx="8">
                  <c:v>11616.378999999999</c:v>
                </c:pt>
                <c:pt idx="9">
                  <c:v>14580.155000000001</c:v>
                </c:pt>
                <c:pt idx="10">
                  <c:v>16381.467999999995</c:v>
                </c:pt>
                <c:pt idx="11">
                  <c:v>22685.104000000003</c:v>
                </c:pt>
              </c:numCache>
            </c:numRef>
          </c:val>
          <c:extLst>
            <c:ext xmlns:c16="http://schemas.microsoft.com/office/drawing/2014/chart" uri="{C3380CC4-5D6E-409C-BE32-E72D297353CC}">
              <c16:uniqueId val="{00000000-E1E4-4FBC-8874-8261563A3F07}"/>
            </c:ext>
          </c:extLst>
        </c:ser>
        <c:dLbls>
          <c:showLegendKey val="0"/>
          <c:showVal val="0"/>
          <c:showCatName val="0"/>
          <c:showSerName val="0"/>
          <c:showPercent val="0"/>
          <c:showBubbleSize val="0"/>
        </c:dLbls>
        <c:gapWidth val="219"/>
        <c:overlap val="-27"/>
        <c:axId val="29470063"/>
        <c:axId val="29471023"/>
      </c:barChart>
      <c:catAx>
        <c:axId val="2947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71023"/>
        <c:crosses val="autoZero"/>
        <c:auto val="1"/>
        <c:lblAlgn val="ctr"/>
        <c:lblOffset val="100"/>
        <c:noMultiLvlLbl val="0"/>
      </c:catAx>
      <c:valAx>
        <c:axId val="29471023"/>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70063"/>
        <c:crosses val="autoZero"/>
        <c:crossBetween val="between"/>
      </c:valAx>
      <c:valAx>
        <c:axId val="16484656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469039"/>
        <c:crosses val="max"/>
        <c:crossBetween val="between"/>
      </c:valAx>
      <c:catAx>
        <c:axId val="1648469039"/>
        <c:scaling>
          <c:orientation val="minMax"/>
        </c:scaling>
        <c:delete val="1"/>
        <c:axPos val="b"/>
        <c:numFmt formatCode="General" sourceLinked="1"/>
        <c:majorTickMark val="out"/>
        <c:minorTickMark val="none"/>
        <c:tickLblPos val="nextTo"/>
        <c:crossAx val="16484656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6440.4019999999982</c:v>
                </c:pt>
                <c:pt idx="1">
                  <c:v>3588.9290000000001</c:v>
                </c:pt>
                <c:pt idx="2">
                  <c:v>17750.881999999998</c:v>
                </c:pt>
                <c:pt idx="3">
                  <c:v>10529.918000000005</c:v>
                </c:pt>
                <c:pt idx="4">
                  <c:v>8929.2950000000001</c:v>
                </c:pt>
                <c:pt idx="5">
                  <c:v>8341.0780000000013</c:v>
                </c:pt>
                <c:pt idx="6">
                  <c:v>9190.5529999999999</c:v>
                </c:pt>
                <c:pt idx="7">
                  <c:v>6687.6139999999987</c:v>
                </c:pt>
                <c:pt idx="8">
                  <c:v>11616.378999999999</c:v>
                </c:pt>
                <c:pt idx="9">
                  <c:v>14580.155000000001</c:v>
                </c:pt>
                <c:pt idx="10">
                  <c:v>16381.467999999995</c:v>
                </c:pt>
                <c:pt idx="11">
                  <c:v>22685.104000000003</c:v>
                </c:pt>
              </c:numCache>
            </c:numRef>
          </c:val>
          <c:smooth val="0"/>
          <c:extLst>
            <c:ext xmlns:c16="http://schemas.microsoft.com/office/drawing/2014/chart" uri="{C3380CC4-5D6E-409C-BE32-E72D297353CC}">
              <c16:uniqueId val="{00000000-F5B4-48C6-9AE5-D5EEB87FB53E}"/>
            </c:ext>
          </c:extLst>
        </c:ser>
        <c:dLbls>
          <c:showLegendKey val="0"/>
          <c:showVal val="0"/>
          <c:showCatName val="0"/>
          <c:showSerName val="0"/>
          <c:showPercent val="0"/>
          <c:showBubbleSize val="0"/>
        </c:dLbls>
        <c:smooth val="0"/>
        <c:axId val="593234927"/>
        <c:axId val="593234447"/>
      </c:lineChart>
      <c:catAx>
        <c:axId val="593234927"/>
        <c:scaling>
          <c:orientation val="minMax"/>
        </c:scaling>
        <c:delete val="1"/>
        <c:axPos val="b"/>
        <c:numFmt formatCode="General" sourceLinked="1"/>
        <c:majorTickMark val="none"/>
        <c:minorTickMark val="none"/>
        <c:tickLblPos val="nextTo"/>
        <c:crossAx val="593234447"/>
        <c:crosses val="autoZero"/>
        <c:auto val="1"/>
        <c:lblAlgn val="ctr"/>
        <c:lblOffset val="100"/>
        <c:noMultiLvlLbl val="0"/>
      </c:catAx>
      <c:valAx>
        <c:axId val="593234447"/>
        <c:scaling>
          <c:orientation val="minMax"/>
        </c:scaling>
        <c:delete val="1"/>
        <c:axPos val="l"/>
        <c:numFmt formatCode="General" sourceLinked="1"/>
        <c:majorTickMark val="none"/>
        <c:minorTickMark val="none"/>
        <c:tickLblPos val="nextTo"/>
        <c:crossAx val="59323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1829.8424</c:v>
                </c:pt>
                <c:pt idx="1">
                  <c:v>338.83979999999997</c:v>
                </c:pt>
                <c:pt idx="2">
                  <c:v>2846.2375000000002</c:v>
                </c:pt>
                <c:pt idx="3">
                  <c:v>-3125.1963999999998</c:v>
                </c:pt>
                <c:pt idx="4">
                  <c:v>1979.8503999999998</c:v>
                </c:pt>
                <c:pt idx="5">
                  <c:v>825.24929999999972</c:v>
                </c:pt>
                <c:pt idx="6">
                  <c:v>2104.2723999999998</c:v>
                </c:pt>
                <c:pt idx="7">
                  <c:v>606.43460000000005</c:v>
                </c:pt>
                <c:pt idx="8">
                  <c:v>1708.249</c:v>
                </c:pt>
                <c:pt idx="9">
                  <c:v>1944.1813999999997</c:v>
                </c:pt>
                <c:pt idx="10">
                  <c:v>2109.6276000000003</c:v>
                </c:pt>
                <c:pt idx="11">
                  <c:v>3362.8269999999989</c:v>
                </c:pt>
              </c:numCache>
            </c:numRef>
          </c:val>
          <c:smooth val="0"/>
          <c:extLst>
            <c:ext xmlns:c16="http://schemas.microsoft.com/office/drawing/2014/chart" uri="{C3380CC4-5D6E-409C-BE32-E72D297353CC}">
              <c16:uniqueId val="{00000000-82CA-412C-AB14-E30ABE010ED4}"/>
            </c:ext>
          </c:extLst>
        </c:ser>
        <c:dLbls>
          <c:showLegendKey val="0"/>
          <c:showVal val="0"/>
          <c:showCatName val="0"/>
          <c:showSerName val="0"/>
          <c:showPercent val="0"/>
          <c:showBubbleSize val="0"/>
        </c:dLbls>
        <c:smooth val="0"/>
        <c:axId val="597560255"/>
        <c:axId val="597561695"/>
      </c:lineChart>
      <c:catAx>
        <c:axId val="597560255"/>
        <c:scaling>
          <c:orientation val="minMax"/>
        </c:scaling>
        <c:delete val="1"/>
        <c:axPos val="b"/>
        <c:numFmt formatCode="General" sourceLinked="1"/>
        <c:majorTickMark val="none"/>
        <c:minorTickMark val="none"/>
        <c:tickLblPos val="nextTo"/>
        <c:crossAx val="597561695"/>
        <c:crosses val="autoZero"/>
        <c:auto val="1"/>
        <c:lblAlgn val="ctr"/>
        <c:lblOffset val="100"/>
        <c:noMultiLvlLbl val="0"/>
      </c:catAx>
      <c:valAx>
        <c:axId val="597561695"/>
        <c:scaling>
          <c:orientation val="minMax"/>
        </c:scaling>
        <c:delete val="1"/>
        <c:axPos val="l"/>
        <c:numFmt formatCode="General" sourceLinked="1"/>
        <c:majorTickMark val="none"/>
        <c:minorTickMark val="none"/>
        <c:tickLblPos val="nextTo"/>
        <c:crossAx val="59756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90</c:v>
                </c:pt>
                <c:pt idx="1">
                  <c:v>77</c:v>
                </c:pt>
                <c:pt idx="2">
                  <c:v>188</c:v>
                </c:pt>
                <c:pt idx="3">
                  <c:v>160</c:v>
                </c:pt>
                <c:pt idx="4">
                  <c:v>150</c:v>
                </c:pt>
                <c:pt idx="5">
                  <c:v>141</c:v>
                </c:pt>
                <c:pt idx="6">
                  <c:v>154</c:v>
                </c:pt>
                <c:pt idx="7">
                  <c:v>94</c:v>
                </c:pt>
                <c:pt idx="8">
                  <c:v>225</c:v>
                </c:pt>
                <c:pt idx="9">
                  <c:v>217</c:v>
                </c:pt>
                <c:pt idx="10">
                  <c:v>313</c:v>
                </c:pt>
                <c:pt idx="11">
                  <c:v>350</c:v>
                </c:pt>
              </c:numCache>
            </c:numRef>
          </c:val>
          <c:smooth val="0"/>
          <c:extLst>
            <c:ext xmlns:c16="http://schemas.microsoft.com/office/drawing/2014/chart" uri="{C3380CC4-5D6E-409C-BE32-E72D297353CC}">
              <c16:uniqueId val="{00000000-647F-41A6-9B63-463D0ECBE5AD}"/>
            </c:ext>
          </c:extLst>
        </c:ser>
        <c:dLbls>
          <c:showLegendKey val="0"/>
          <c:showVal val="0"/>
          <c:showCatName val="0"/>
          <c:showSerName val="0"/>
          <c:showPercent val="0"/>
          <c:showBubbleSize val="0"/>
        </c:dLbls>
        <c:smooth val="0"/>
        <c:axId val="553916719"/>
        <c:axId val="553913839"/>
      </c:lineChart>
      <c:catAx>
        <c:axId val="553916719"/>
        <c:scaling>
          <c:orientation val="minMax"/>
        </c:scaling>
        <c:delete val="1"/>
        <c:axPos val="b"/>
        <c:numFmt formatCode="General" sourceLinked="1"/>
        <c:majorTickMark val="none"/>
        <c:minorTickMark val="none"/>
        <c:tickLblPos val="nextTo"/>
        <c:crossAx val="553913839"/>
        <c:crosses val="autoZero"/>
        <c:auto val="1"/>
        <c:lblAlgn val="ctr"/>
        <c:lblOffset val="100"/>
        <c:noMultiLvlLbl val="0"/>
      </c:catAx>
      <c:valAx>
        <c:axId val="553913839"/>
        <c:scaling>
          <c:orientation val="minMax"/>
        </c:scaling>
        <c:delete val="1"/>
        <c:axPos val="l"/>
        <c:numFmt formatCode="General" sourceLinked="1"/>
        <c:majorTickMark val="none"/>
        <c:minorTickMark val="none"/>
        <c:tickLblPos val="nextTo"/>
        <c:crossAx val="55391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600" b="1">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[Commerce_data.xlsx]Kpi!PivotTable9</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6798795969567E-2"/>
          <c:y val="8.2388995425140193E-2"/>
          <c:w val="0.84906402408060866"/>
          <c:h val="0.6374884201293831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27</c:v>
                </c:pt>
                <c:pt idx="1">
                  <c:v>21</c:v>
                </c:pt>
                <c:pt idx="2">
                  <c:v>41</c:v>
                </c:pt>
                <c:pt idx="3">
                  <c:v>41</c:v>
                </c:pt>
                <c:pt idx="4">
                  <c:v>38</c:v>
                </c:pt>
                <c:pt idx="5">
                  <c:v>39</c:v>
                </c:pt>
                <c:pt idx="6">
                  <c:v>40</c:v>
                </c:pt>
                <c:pt idx="7">
                  <c:v>25</c:v>
                </c:pt>
                <c:pt idx="8">
                  <c:v>73</c:v>
                </c:pt>
                <c:pt idx="9">
                  <c:v>52</c:v>
                </c:pt>
                <c:pt idx="10">
                  <c:v>90</c:v>
                </c:pt>
                <c:pt idx="11">
                  <c:v>84</c:v>
                </c:pt>
              </c:numCache>
            </c:numRef>
          </c:val>
          <c:smooth val="0"/>
          <c:extLst>
            <c:ext xmlns:c16="http://schemas.microsoft.com/office/drawing/2014/chart" uri="{C3380CC4-5D6E-409C-BE32-E72D297353CC}">
              <c16:uniqueId val="{00000000-EB88-440D-A251-4A5519A7D082}"/>
            </c:ext>
          </c:extLst>
        </c:ser>
        <c:dLbls>
          <c:showLegendKey val="0"/>
          <c:showVal val="0"/>
          <c:showCatName val="0"/>
          <c:showSerName val="0"/>
          <c:showPercent val="0"/>
          <c:showBubbleSize val="0"/>
        </c:dLbls>
        <c:smooth val="0"/>
        <c:axId val="683161263"/>
        <c:axId val="684092879"/>
      </c:lineChart>
      <c:catAx>
        <c:axId val="683161263"/>
        <c:scaling>
          <c:orientation val="minMax"/>
        </c:scaling>
        <c:delete val="1"/>
        <c:axPos val="b"/>
        <c:numFmt formatCode="General" sourceLinked="1"/>
        <c:majorTickMark val="none"/>
        <c:minorTickMark val="none"/>
        <c:tickLblPos val="nextTo"/>
        <c:crossAx val="684092879"/>
        <c:crosses val="autoZero"/>
        <c:auto val="1"/>
        <c:lblAlgn val="ctr"/>
        <c:lblOffset val="100"/>
        <c:noMultiLvlLbl val="0"/>
      </c:catAx>
      <c:valAx>
        <c:axId val="684092879"/>
        <c:scaling>
          <c:orientation val="minMax"/>
        </c:scaling>
        <c:delete val="1"/>
        <c:axPos val="l"/>
        <c:numFmt formatCode="General" sourceLinked="1"/>
        <c:majorTickMark val="none"/>
        <c:minorTickMark val="none"/>
        <c:tickLblPos val="nextTo"/>
        <c:crossAx val="68316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[Commerce_data.xlsx]Kpi!PivotTable10</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112604406047"/>
          <c:y val="1.7705491080893351E-2"/>
          <c:w val="0.82113821138211385"/>
          <c:h val="0.6239316239316239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0.28411928323728869</c:v>
                </c:pt>
                <c:pt idx="1">
                  <c:v>9.4412511364811047E-2</c:v>
                </c:pt>
                <c:pt idx="2">
                  <c:v>0.16034344096253925</c:v>
                </c:pt>
                <c:pt idx="3">
                  <c:v>-0.29679209277793028</c:v>
                </c:pt>
                <c:pt idx="4">
                  <c:v>0.22172527618361806</c:v>
                </c:pt>
                <c:pt idx="5">
                  <c:v>9.8937967010978622E-2</c:v>
                </c:pt>
                <c:pt idx="6">
                  <c:v>0.22896036832604086</c:v>
                </c:pt>
                <c:pt idx="7">
                  <c:v>9.0680263543918685E-2</c:v>
                </c:pt>
                <c:pt idx="8">
                  <c:v>0.14705520541297767</c:v>
                </c:pt>
                <c:pt idx="9">
                  <c:v>0.13334435745024656</c:v>
                </c:pt>
                <c:pt idx="10">
                  <c:v>0.12878135219627451</c:v>
                </c:pt>
                <c:pt idx="11">
                  <c:v>0.1482394350054555</c:v>
                </c:pt>
              </c:numCache>
            </c:numRef>
          </c:val>
          <c:smooth val="0"/>
          <c:extLst>
            <c:ext xmlns:c16="http://schemas.microsoft.com/office/drawing/2014/chart" uri="{C3380CC4-5D6E-409C-BE32-E72D297353CC}">
              <c16:uniqueId val="{00000000-D8E3-487D-BFD4-E2C26EBEA5F1}"/>
            </c:ext>
          </c:extLst>
        </c:ser>
        <c:dLbls>
          <c:showLegendKey val="0"/>
          <c:showVal val="0"/>
          <c:showCatName val="0"/>
          <c:showSerName val="0"/>
          <c:showPercent val="0"/>
          <c:showBubbleSize val="0"/>
        </c:dLbls>
        <c:smooth val="0"/>
        <c:axId val="588782303"/>
        <c:axId val="588783263"/>
      </c:lineChart>
      <c:catAx>
        <c:axId val="588782303"/>
        <c:scaling>
          <c:orientation val="minMax"/>
        </c:scaling>
        <c:delete val="1"/>
        <c:axPos val="b"/>
        <c:numFmt formatCode="General" sourceLinked="1"/>
        <c:majorTickMark val="none"/>
        <c:minorTickMark val="none"/>
        <c:tickLblPos val="nextTo"/>
        <c:crossAx val="588783263"/>
        <c:crosses val="autoZero"/>
        <c:auto val="1"/>
        <c:lblAlgn val="ctr"/>
        <c:lblOffset val="100"/>
        <c:noMultiLvlLbl val="0"/>
      </c:catAx>
      <c:valAx>
        <c:axId val="588783263"/>
        <c:scaling>
          <c:orientation val="minMax"/>
        </c:scaling>
        <c:delete val="1"/>
        <c:axPos val="l"/>
        <c:numFmt formatCode="General" sourceLinked="1"/>
        <c:majorTickMark val="none"/>
        <c:minorTickMark val="none"/>
        <c:tickLblPos val="nextTo"/>
        <c:crossAx val="58878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[Commerce_data.xlsx]Combo 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50800" dir="5400000" algn="ctr" rotWithShape="0">
              <a:schemeClr val="accent5"/>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solidFill>
            <a:ln>
              <a:noFill/>
            </a:ln>
            <a:effectLst>
              <a:outerShdw blurRad="50800" dist="50800" dir="5400000" algn="ctr" rotWithShape="0">
                <a:schemeClr val="accent5"/>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1829.8424</c:v>
                </c:pt>
                <c:pt idx="1">
                  <c:v>338.83979999999997</c:v>
                </c:pt>
                <c:pt idx="2">
                  <c:v>2846.2375000000002</c:v>
                </c:pt>
                <c:pt idx="3">
                  <c:v>-3125.1963999999998</c:v>
                </c:pt>
                <c:pt idx="4">
                  <c:v>1979.8503999999998</c:v>
                </c:pt>
                <c:pt idx="5">
                  <c:v>825.24929999999972</c:v>
                </c:pt>
                <c:pt idx="6">
                  <c:v>2104.2723999999998</c:v>
                </c:pt>
                <c:pt idx="7">
                  <c:v>606.43460000000005</c:v>
                </c:pt>
                <c:pt idx="8">
                  <c:v>1708.249</c:v>
                </c:pt>
                <c:pt idx="9">
                  <c:v>1944.1813999999997</c:v>
                </c:pt>
                <c:pt idx="10">
                  <c:v>2109.6276000000003</c:v>
                </c:pt>
                <c:pt idx="11">
                  <c:v>3362.8269999999989</c:v>
                </c:pt>
              </c:numCache>
            </c:numRef>
          </c:val>
          <c:extLst>
            <c:ext xmlns:c16="http://schemas.microsoft.com/office/drawing/2014/chart" uri="{C3380CC4-5D6E-409C-BE32-E72D297353CC}">
              <c16:uniqueId val="{00000000-1726-4107-828D-73B21A074C44}"/>
            </c:ext>
          </c:extLst>
        </c:ser>
        <c:dLbls>
          <c:showLegendKey val="0"/>
          <c:showVal val="0"/>
          <c:showCatName val="0"/>
          <c:showSerName val="0"/>
          <c:showPercent val="0"/>
          <c:showBubbleSize val="0"/>
        </c:dLbls>
        <c:axId val="1648469039"/>
        <c:axId val="164846567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6440.4019999999982</c:v>
                </c:pt>
                <c:pt idx="1">
                  <c:v>3588.9290000000001</c:v>
                </c:pt>
                <c:pt idx="2">
                  <c:v>17750.881999999998</c:v>
                </c:pt>
                <c:pt idx="3">
                  <c:v>10529.918000000005</c:v>
                </c:pt>
                <c:pt idx="4">
                  <c:v>8929.2950000000001</c:v>
                </c:pt>
                <c:pt idx="5">
                  <c:v>8341.0780000000013</c:v>
                </c:pt>
                <c:pt idx="6">
                  <c:v>9190.5529999999999</c:v>
                </c:pt>
                <c:pt idx="7">
                  <c:v>6687.6139999999987</c:v>
                </c:pt>
                <c:pt idx="8">
                  <c:v>11616.378999999999</c:v>
                </c:pt>
                <c:pt idx="9">
                  <c:v>14580.155000000001</c:v>
                </c:pt>
                <c:pt idx="10">
                  <c:v>16381.467999999995</c:v>
                </c:pt>
                <c:pt idx="11">
                  <c:v>22685.104000000003</c:v>
                </c:pt>
              </c:numCache>
            </c:numRef>
          </c:val>
          <c:extLst>
            <c:ext xmlns:c16="http://schemas.microsoft.com/office/drawing/2014/chart" uri="{C3380CC4-5D6E-409C-BE32-E72D297353CC}">
              <c16:uniqueId val="{00000001-1726-4107-828D-73B21A074C44}"/>
            </c:ext>
          </c:extLst>
        </c:ser>
        <c:dLbls>
          <c:showLegendKey val="0"/>
          <c:showVal val="0"/>
          <c:showCatName val="0"/>
          <c:showSerName val="0"/>
          <c:showPercent val="0"/>
          <c:showBubbleSize val="0"/>
        </c:dLbls>
        <c:gapWidth val="58"/>
        <c:overlap val="-27"/>
        <c:axId val="29470063"/>
        <c:axId val="29471023"/>
      </c:barChart>
      <c:catAx>
        <c:axId val="2947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471023"/>
        <c:crosses val="autoZero"/>
        <c:auto val="1"/>
        <c:lblAlgn val="ctr"/>
        <c:lblOffset val="100"/>
        <c:noMultiLvlLbl val="0"/>
      </c:catAx>
      <c:valAx>
        <c:axId val="29471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470063"/>
        <c:crosses val="autoZero"/>
        <c:crossBetween val="between"/>
      </c:valAx>
      <c:valAx>
        <c:axId val="16484656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8469039"/>
        <c:crosses val="max"/>
        <c:crossBetween val="between"/>
      </c:valAx>
      <c:catAx>
        <c:axId val="1648469039"/>
        <c:scaling>
          <c:orientation val="minMax"/>
        </c:scaling>
        <c:delete val="1"/>
        <c:axPos val="b"/>
        <c:numFmt formatCode="General" sourceLinked="1"/>
        <c:majorTickMark val="out"/>
        <c:minorTickMark val="none"/>
        <c:tickLblPos val="nextTo"/>
        <c:crossAx val="1648465679"/>
        <c:crosses val="autoZero"/>
        <c:auto val="1"/>
        <c:lblAlgn val="ctr"/>
        <c:lblOffset val="100"/>
        <c:noMultiLvlLbl val="0"/>
      </c:catAx>
      <c:spPr>
        <a:noFill/>
        <a:ln>
          <a:noFill/>
        </a:ln>
        <a:effectLst>
          <a:outerShdw blurRad="50800" dist="50800" dir="5400000" algn="ctr" rotWithShape="0">
            <a:schemeClr val="accent1"/>
          </a:outerShd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0112690874792711"/>
              <c:y val="-1.47849603192620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0.14027280890841493"/>
              <c:y val="7.3924801596310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w="19050">
            <a:solidFill>
              <a:schemeClr val="lt1"/>
            </a:solidFill>
          </a:ln>
          <a:effectLst/>
        </c:spPr>
        <c:dLbl>
          <c:idx val="0"/>
          <c:layout>
            <c:manualLayout>
              <c:x val="-8.8078275361097844E-2"/>
              <c:y val="-2.9569920638524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17877244210827"/>
          <c:y val="0.17667969373012907"/>
          <c:w val="0.33387497148822232"/>
          <c:h val="0.75660462804183093"/>
        </c:manualLayout>
      </c:layout>
      <c:doughnutChart>
        <c:varyColors val="1"/>
        <c:ser>
          <c:idx val="0"/>
          <c:order val="0"/>
          <c:tx>
            <c:strRef>
              <c:f>'pie chart'!$B$3</c:f>
              <c:strCache>
                <c:ptCount val="1"/>
                <c:pt idx="0">
                  <c:v>Total</c:v>
                </c:pt>
              </c:strCache>
            </c:strRef>
          </c:tx>
          <c:spPr>
            <a:solidFill>
              <a:schemeClr val="accent6">
                <a:lumMod val="75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D95-4A6D-AC0B-7848F73CAA0D}"/>
              </c:ext>
            </c:extLst>
          </c:dPt>
          <c:dPt>
            <c:idx val="1"/>
            <c:bubble3D val="0"/>
            <c:explosion val="1"/>
            <c:spPr>
              <a:solidFill>
                <a:schemeClr val="accent6">
                  <a:lumMod val="75000"/>
                </a:schemeClr>
              </a:solidFill>
              <a:ln w="19050">
                <a:solidFill>
                  <a:schemeClr val="lt1"/>
                </a:solidFill>
              </a:ln>
              <a:effectLst/>
            </c:spPr>
            <c:extLst>
              <c:ext xmlns:c16="http://schemas.microsoft.com/office/drawing/2014/chart" uri="{C3380CC4-5D6E-409C-BE32-E72D297353CC}">
                <c16:uniqueId val="{00000003-9D95-4A6D-AC0B-7848F73CAA0D}"/>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9D95-4A6D-AC0B-7848F73CAA0D}"/>
              </c:ext>
            </c:extLst>
          </c:dPt>
          <c:dLbls>
            <c:dLbl>
              <c:idx val="0"/>
              <c:layout>
                <c:manualLayout>
                  <c:x val="0.10112690874792711"/>
                  <c:y val="-1.47849603192620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95-4A6D-AC0B-7848F73CAA0D}"/>
                </c:ext>
              </c:extLst>
            </c:dLbl>
            <c:dLbl>
              <c:idx val="1"/>
              <c:layout>
                <c:manualLayout>
                  <c:x val="0.14027280890841493"/>
                  <c:y val="7.392480159631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95-4A6D-AC0B-7848F73CAA0D}"/>
                </c:ext>
              </c:extLst>
            </c:dLbl>
            <c:dLbl>
              <c:idx val="2"/>
              <c:layout>
                <c:manualLayout>
                  <c:x val="-8.8078275361097844E-2"/>
                  <c:y val="-2.9569920638524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95-4A6D-AC0B-7848F73CAA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0.36369151345948347</c:v>
                </c:pt>
                <c:pt idx="1">
                  <c:v>0.24603580891140706</c:v>
                </c:pt>
                <c:pt idx="2">
                  <c:v>0.39027267762910955</c:v>
                </c:pt>
              </c:numCache>
            </c:numRef>
          </c:val>
          <c:extLst>
            <c:ext xmlns:c16="http://schemas.microsoft.com/office/drawing/2014/chart" uri="{C3380CC4-5D6E-409C-BE32-E72D297353CC}">
              <c16:uniqueId val="{00000006-9D95-4A6D-AC0B-7848F73CAA0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[Commerce_data.xlsx]Top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0">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56778361940596"/>
          <c:y val="5.7291660792767721E-2"/>
          <c:w val="0.83333272474587217"/>
          <c:h val="0.84244793281988872"/>
        </c:manualLayout>
      </c:layout>
      <c:barChart>
        <c:barDir val="bar"/>
        <c:grouping val="clustered"/>
        <c:varyColors val="0"/>
        <c:ser>
          <c:idx val="0"/>
          <c:order val="0"/>
          <c:tx>
            <c:strRef>
              <c:f>'Top 5'!$B$3</c:f>
              <c:strCache>
                <c:ptCount val="1"/>
                <c:pt idx="0">
                  <c:v>Total</c:v>
                </c:pt>
              </c:strCache>
            </c:strRef>
          </c:tx>
          <c:spPr>
            <a:solidFill>
              <a:schemeClr val="bg1">
                <a:lumMod val="95000"/>
              </a:schemeClr>
            </a:solidFill>
            <a:ln w="0">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Storage</c:v>
                </c:pt>
                <c:pt idx="2">
                  <c:v>Tables</c:v>
                </c:pt>
                <c:pt idx="3">
                  <c:v>Chairs</c:v>
                </c:pt>
                <c:pt idx="4">
                  <c:v>Phones</c:v>
                </c:pt>
              </c:strCache>
            </c:strRef>
          </c:cat>
          <c:val>
            <c:numRef>
              <c:f>'Top 5'!$B$4:$B$9</c:f>
              <c:numCache>
                <c:formatCode>General</c:formatCode>
                <c:ptCount val="5"/>
                <c:pt idx="0">
                  <c:v>11241.207999999999</c:v>
                </c:pt>
                <c:pt idx="1">
                  <c:v>11784.698</c:v>
                </c:pt>
                <c:pt idx="2">
                  <c:v>16009.184999999999</c:v>
                </c:pt>
                <c:pt idx="3">
                  <c:v>22022.096000000001</c:v>
                </c:pt>
                <c:pt idx="4">
                  <c:v>23385.848000000005</c:v>
                </c:pt>
              </c:numCache>
            </c:numRef>
          </c:val>
          <c:extLst>
            <c:ext xmlns:c16="http://schemas.microsoft.com/office/drawing/2014/chart" uri="{C3380CC4-5D6E-409C-BE32-E72D297353CC}">
              <c16:uniqueId val="{00000000-CA47-44FA-BB13-85F10266C0C9}"/>
            </c:ext>
          </c:extLst>
        </c:ser>
        <c:dLbls>
          <c:dLblPos val="outEnd"/>
          <c:showLegendKey val="0"/>
          <c:showVal val="1"/>
          <c:showCatName val="0"/>
          <c:showSerName val="0"/>
          <c:showPercent val="0"/>
          <c:showBubbleSize val="0"/>
        </c:dLbls>
        <c:gapWidth val="100"/>
        <c:axId val="679214495"/>
        <c:axId val="679211135"/>
      </c:barChart>
      <c:catAx>
        <c:axId val="67921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9211135"/>
        <c:crosses val="autoZero"/>
        <c:auto val="1"/>
        <c:lblAlgn val="ctr"/>
        <c:lblOffset val="100"/>
        <c:noMultiLvlLbl val="0"/>
      </c:catAx>
      <c:valAx>
        <c:axId val="679211135"/>
        <c:scaling>
          <c:orientation val="minMax"/>
        </c:scaling>
        <c:delete val="1"/>
        <c:axPos val="b"/>
        <c:numFmt formatCode="General" sourceLinked="1"/>
        <c:majorTickMark val="none"/>
        <c:minorTickMark val="none"/>
        <c:tickLblPos val="nextTo"/>
        <c:crossAx val="67921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0803EFB-7BEB-449C-A80B-B70F72B7E14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42AD06D-F7AC-4161-94F3-D0CEDB5C18D8}">
          <cx:tx>
            <cx:txData>
              <cx:f>_xlchart.v5.5</cx:f>
              <cx:v>sales</cx:v>
            </cx:txData>
          </cx:tx>
          <cx:dataId val="0"/>
          <cx:layoutPr>
            <cx:geography cultureLanguage="en-US" cultureRegion="IN" attribution="Powered by Bing">
              <cx:geoCache provider="{E9337A44-BEBE-4D9F-B70C-5C5E7DAFC167}">
                <cx:binary>7Htnb9zItu1fMfz5UVM5HJy5wCXZUWoFWw7jL4QsSwxFVpEs5l9/d8th7LbHMwdv3gUGeIYhu8VQ
VTuuvfbuf99P/7ovH+7aZ1NVWv+v++nX51nX1f/65Rd/nz1Ud/6syu9b591jd3bvql/c42N+//DL
h/ZuzG36C0GY/XKf3bXdw/T8v/4Nb0sf3IW7v+tyZ2/6h3Z+8eD7svM/ufbDS8/uPlS5jXPftfl9
h399/t9tvjh79/zZg+3ybr6d64dfn39z0/Nnv5y+6rtln5Wws67/AM9SdkY0JURhpp/+yOfPSmfT
T5cDjPGZEIxrwQU6/sGf1768q+D5v7Chp+3cffjQPngPB3r696sHv9k9/P7d82f3rrfdUWgpyO/X
569s3j18ePayu+se/PNnuXfRxxsidzzCq5dPZ/7lW7H/179PfgFSOPnNV5o5FdmfXfpOMZcP47PD
w5Tfu8/y+Vt0wwimErOPokf0RDdInGGkqEbqRCt/bTc/VszXz57o5vLwj9RN5ErX3n34OzWjzrRW
nCNGnpzi6BXfeA3iZ5xJRQWo7KOrfnSXv7KVH6vl9ydPlBJd/TOVclfmj661+d8ZzOQZ4UwIjfWP
1YL1mcCSgEfhj9HuRDt/aU9/oJ+vnj3V0H//IzW0+3CX/Y0+w9gZVRpJ8ln26sRnMDsTXFMJTvWt
Wv50Iz/WyKfHTpSxi/+Ryjg42939nYmfyTNEKcdaso++8l1yAV9hHBNB2bfq+Atb+bFCvjx4opLD
7T9SJW9mB+As/Syc//t8zwhkFS2IwPxjdDr1ECTPOMeMcYR+FL7+woZ+rJgvD54o5s1v/0jFXD4M
dx/+zrSizygXjGlM/yCtCIhcnGpQztMNgAa+Tvp/vp8fq+XzcydauXz9j9TKVfuQOvtZMn+Dt9Az
TZVQgoqPzqBP8glB4C0KY3qijj/fyI/V8fm5E3VcvfhHquNVd5f9fcqg4CKESoXQp9D1ozJSKkKI
EJ9X/YiI/2wfP9bFx6dONPHqH5pH7nwGeaT7W51DnjGwfC6V/Ogcp/p4cg7BFGI/DFlv/tKefqyb
r5890dCbfyYS3rR39sOzW9fdlZ+N94/i1/9DigH9L679cwbma/Lpmzv/U/JJn3EERoo4BIWv62et
zxBWFGzz93DydUY9YYT+eD8/ttCTx785wv8S3fTHdvKFrYvvurvVE833FRv186tPxwXu8eTRn7GF
H2W3+/Drcyk1AM4v7OHxHd/AmMhZ+3Df5fd999kSf3/s4c53vz4PJD6TUORhIQlwH8AqQik3Pny8
RM8kAV0jSBMMSy0gX1vXdtmvzwH4Is4UUYJR2AT85/kz7/qnS+hMKyAfFeVcYqI0/kKwXrtyBkTx
RSKfPj+zfXXtctt5eDGD2qX+eN9xr7CIpFQTRJjCEmA0Aaeq7+9eQPyF2/H/4WQWWrh82AIHimOS
5eUqW6yOeNe9nYV5r9BQhLVbupXtJx2ZQvhwmmazV9jUEerUrRqU2QdlZw5TX14MivlQBuKSNC0N
SxTYUBaDjuaeTaHq7bJmtEJxk9Y0zFSj17UO8kiLXkdSk5s6GVCMssSGBVNmhRs5hSmGNYMUDVGB
LayJGhQXxr8dSn3b89yFTe1IJHjxXgQ1issKbjd4GSI3yHZXD+1brLI6WvhAw2LhwapK5OtgRC8K
it8PLSwveP22dEDPpB0NJyfzSApygzPlQ2LhPKKeuhVqm7cCFzrsWmnDMYDjgRBJNFUWxUMgd22r
dqntulXiQTSDTlZpV9FwKcwjMcEUCgGidKr1MWrgpeUAImAmfQVHADEgtaty7+OkhbsGBHsYahas
soT4sM+I2xasrdeuTMtYNAKuGnYzqr5bHZ8sWKLCXPdFuBBhw3QGEdQl7Va8w8tN6sobPZfDqvSw
ZJku/JyzBrY/UrLqG9gQrYWJ0ZK+Ml5PYSJ7FWtnH2fbuG1DWxLxZDbxaGaShrpM75MywCAHfQu8
U7eitqwjj4oiyqoCFNwpFTo0kKgttL9NVGIuGi2SqA7KZV0vaNmOCqRHPSw6crlTOLh9MpK8mVU8
s8bHtQQ7wDO9qQaVRy3St6PCQ0QM/KgQvxly2FRaGLajQavXuOh97NJq2kvdkdVQH62og3uRlpe5
xyZunCcrOWRFJBIxgZjAsPqyqqOK80uw58dJGxpCX0CF5Zi/p0yC7hf4VCR8Cgcc2HjslI/k4OCZ
CqTkca1iIuvlgBqvo9a3b5/0XaXKhkMJZtWNcN40A5ORugXVN00W9kKVe4TTR3BysGoB96oMrFNJ
MBV39IW06eZXZQYfhSreUwwbAc9T4VCb/LIHcUkmb+cFND824CdSjsl+VNVyyCR4h5b+rTTwQiFB
w6oHY1LgjU/CsDU4xRjArbWp3lduJKsEyWZfEs9XLAGjLY1P9rPV+EXlizoi9ViEYzsPEe3qer1U
hKxa41BctQxEigbYQ5r5c+WDaZMKgi9ok+RR0y1kZSQ45TzSi3wsbGh7B1Zm4eI0WnNQBByVIggE
asjKlZnTcoXAT1A55DdDxi+f3IsWy7JFuCeriZUq7p2aQtcXLkQVqJtl2uzTDNnNhKhZDfjohka5
6Em3QQXHDxJ7IYbkGELABGzd6IiOIJsnK1+kWdaubvXGp8ys5qrUa0GzMh4DMOcnAzhaOLj4Tc4W
u6EzhDE9gH+zRS/bJzV3/UjBD8CMJkO61VDg5K7OebDlGRx1CWAt2+Ngm2gK0Yvn7/MZ/jNi85ga
2J+m4D0oAG+uaKcjYnGyR21vL2SOpks+8Y0ai/dBms9hIEd7kRhiVqUEj+gXFGxTDn7qFo4vZpnp
tRRgZLai9iLwGla3EL5kUd1ZD8EBLzbMJ7bRWelDFEzwMjwOEfNURLJDNG5b7sOG+HY3Cq9iaQcV
T3mFtshxugrKFIJiiiG4jaC6QBq9SXpyk1GtNgu286buIJjUbBgi3sCxkwG2MPYYvEjWblspiGCV
LOnH2ET0RFZPTjvkYoiCNLiFd2fXvAWTaDm7IXMxb0QSqJB37ph2RjCmZqrXXuSgP1eiOGuQvZgE
my57aR414yCaGTzgSdZCcxObCl7ZY9Ars8Ks2NT5OFAcQiDjTSjLILkmeKli4Zpyo5LmsZHw66ov
VuD0dZjmEE9YUOZr3Lb3CgV8ZQOcRq6RryvH3MoE2XUw9pfSdUVIR5Xu53xKizAofYlj0c9oRczo
UGinQPTxUi7vDC+rIRSACMRKK+yDcFna4j0p3BTjutA8yhG55akpY6/GujjMqe/3+YhAhRQlaRIm
KWb9qkBNEWYu766zlIkkDQUuU7lu/TQU0Ww6tJpm3frVwrIaR6Jpgn2d9HdB59wHr4d7liPXhymd
zKNqaLAIiBLL4iMI/+O2s61b68pMug7boKFRXbTg8wUbgjiFVBQTrJKDHt0SrEtqR39pSKbkzmrm
q203L13wdk7ZEGV9OpQXSaZpF7ZtiUXUzKbJL/kgyLxKiU2CF7YH+JBJAbXsFyj2A2QDCOkU1zBB
oeEkJBIKOrrf4ppSB2Rhru23Mp/nTbtkj7mB5EKtuu1bR8GswOtYDpb+83UBqH+/LsMKEaGQBH7s
23X1zMisu7rf4vEp2IEP0tx8sGNgwqk2jz9fjf9oNSmwODYRkFYnqy1jGrB8sf22nMFAjkhAmyRY
pYFHH8/1CXZ/EuhH6Hjv6rnN0+xTe/7Lx/+6dRX8feoa//7LY3f/90+Hz2MBP71r8+COZIc/vem4
my/vgs182t0ReX/z4bsq4A9w/scpgz+4+NeKAIIBv3+llO+qgC8k/u+Fw6dnPpUAGLEzBOhfaQJg
H2sOjYVPJQDG4gwxwEhUIIwkI2Cln0sAqPiA1QZELqCvyoT6qgSAxtFxAkFSgjiHYYT/rAQ40n9f
mywUm0hgCn8ph0qDqWOJ8FUJUC/OkCSZsytZ1xpHZVAFkPUzwiGSCzNvpTPUrnsDSCYPc1ofUlIG
UQkW9AEyy+JCmVYEEAzKmmmXLU1lQ+eluF9aoleVzRULWVXPF64xbfkmX1hz4fyCPhQ0nXSIezP1
IeJYznEVDAPd5IFwr2TXSbLzjR6G/UTzdjy0tbCrrDOTDWdSzqGB8uRQY80i3CddyOfgAvVznYdt
rdIIF3YhcTO374aetCtCsnLHhgnN0Vwo/CA46nk405SttUoyAEKj5VnERJYfysGNu77s5TZo+3Y3
uKqAOJjb6WZogg0pehI7ot+MdqKbDAqfKqpSd9zVvBRvJu4BPPS0jvt5usg0ztttseAWY4DPOOkA
xZTFBImZtrwLsQVATVzZegALiVlwCJoHKaOlx9c5yfmeFYu/9oDDxPkIFdw9SGQ+B/xSJO3tIupl
17XMB+xctulkVkWLw5qNYqo3raoBWZGJjAdXsDJn5VaWM8bIrsWiqgFHI8uyjm6LfMpcM0VQtAy9
PF/6ybZ6ibDHmEyrMTN9kQ2hTtuJDDtcGayH83LURS66cMJCK7NLVSBlHdfQjP5toAS/8H6erstG
B9MHbWVdPOoC+8c5QWSkl8R6XuGXskrwWnS5dFCryES+rceyZ2FT6eFiTI3ZC9vXIKjWJFk0l32x
y5m2dNWW5gZj165QXrVhkpnxykNxE6I8L8AsJ+PiuTZpFBCM96owbpWmaFkveW42xmVXOK+nF53o
WR4nQUniXLeZjcqmS/dKdZJFjIK0I1KoZIvsEeOWdOa7akLtGoCfv3OkLu9J12C61sYLHrbNkoWd
SlQZpl1xrAu9xntPuzFkNC33RZUXeMts/y6DHNpFi2P8OgAJ8tCxOn2XtgydpwWr1tXEg81AmY0l
LHcoBa03eMHTjXUd3mSjUcUVw4kMq0aNfWgIMucEp80YjsQPsTLC7oYR8cu8SwoSTl3JLqCKWPY2
WRBUomiOTZ/dwR6LtUIVXvdleiky35u4Z+ICSagesskk77IWAKWrlmFTF5StTGPsvseyflX45ZJb
yW+Oln2VYEg0ElG7Eg0+LIWcwyyvu0jRmq9VXpMWJFCjR4dndOW4Sd+mdb6ctw0bL9xgyq0vRR3O
uUg3RTGYTZJ7QDhN7T+Q0fhNLVr9MmUBDyHVkwtl5OuFoCtLiyaSQSIuzDLwizpvgm1R+PENb9yY
hYWZxospp+S3is8TlHnz4tJwLBF9AXm0X2Hr6WMgVVZFHUhjbZai2/VdeS8UgzouTwAUBP3c6NAM
gr2s6ThlEYHC756pOb3lBUtR6EzL33eVyzdWew/vqINdqUoSUVoHYdMP5W5Ewu3N1FSRKopilQzF
tKY2VduJiyQca0DYUA5OxbrjKeBk2Xf5OdZZf9tlrYlKkM+tn5obMGv3QpH5Qo9ZEHGT6G0gs1qF
ijZyr4C/0KGG+ujDJGx2rUuVb4fE2Q9QQ+i4RDMxYV0hJFazYyicEd4lonjRVcBWQDEyxQas+yUO
XF2FeJzJVvc0icZueaVQgeN54qmEIhNQW1EOENl7RN8BCzGGVdYH8TRiVsQTEvw3rkYdU1wvL9wE
2J/JdnxjMm9DTgt3IGVtfDjI6R5qj2E1ENpBDTQGkeHNsnJl5jcTI/QtsUt1teBcXw2TWq5ny90a
oG13Tdq2Pk+AtnkpcbuYyDetadbO+XTlXYPuVN23MZt696Jggeug9MxolBV9EDLcpY/TkqKtHaz8
jZJuCeIFTGu1QMiJsm4eAP6m2RhbB5FfjW0QSjWIA2mWNAKPpGuWYvIqbXR9rkae7Z1u6+sGZ0Pc
QREMktXZ/JDPbfeSD2lTRA1JstijuWzCDPsqSqZGhBgPZLe089xHjDQPVZXTFZ6cDikn7jAVdREF
tGkvFuvGm1IGq342+tAMhOehnPMs2VERmEOGcBNj0hTvSj+Q28KX9UHWan6JRuwnYBQy/YLpqdsO
qpt2bkpyFrqEjdGQ5eiqBRbhTaVd8wZYivba9mXyujZJft5PzRRmo1pe4ZbNqwy5YjO3w7xK5q4J
kbA+ixmc1kVTR1C3s+UyQIkk+1cM5inmMGfexkHOLZBpUBo1KEPXjZcpXUmVuD3gX9ZFlRnnc17M
lYnyFpOVcoyCHLvxLZskD/mQic08VUMWFU2y7HGOxT2B9weRS2x+nXbZGIkC6Tfzwv0WsQUSvbKo
L0Of+nwtciOgdK7r20QObRoGvBUmTBOVs1iN00XfuHbta9bb6Anx/X9w/MOuzu9AF2uiAM1+qcu+
A8cXrs99/tWczpF0/vTUJ3is1JmC+kVrRhWTMFX7O0OuATjD0CCCrh2g04/k+Sd4TClgakWQhn43
AWJYQz/vE0NO4IUaGnlaEnKE1v8ZQ34c7vkaHWPoGkLcYZhLmDSRnJygY/DqsXc5bnfcJlLFRRHg
F4B0l4MacuBjm0IB9qwleu8DmdwCD9Pu5som+wASyd63ZIhkKfGFAxfaGAYEHBlwWYVKmeBW1ZWP
IZbzfOUQEEA4K6YrbIP+oWiBTJuytHwNsQI43go4nzSrkoNDLJtiC+koboGZjXCK2nHTVcGydU0l
XvZA019+pbJPld/XTYKTkhYkwBgkRg5iAJnC5Me39UExq3ZwQ13vphZP1yLxepPOwNeTrjueC/b9
8/VOitqn9YD5ouDYQkkY6P12PRJgNAH+q3dPJOCUlu/TBaiqHPz4T1YCIznRLYMiCio8rLjGUKN9
u9LSC7z4TECqToBzJkUxh3oGBKZokr8cSMk2c1YkL/7j40mmJfSEwJiOAwLfLlog4sfK+nLXi2w2
YdADa+cRkTzuJ97O4X++GmcYoAsGTkkey8ivi7tUK5jYr4pyh9HIzcG21bKeRIvHqx7aJz9fCx/p
hq+aSUfNaQneCk0lpBlmJ4tNJgXe2qB812RTSSOaJb6Mm6ZysWrxEmZzNl31bY8vRm+G7VLKrl7l
Hnjwn+/jewOCTpaSMMgnNfyUJ2otsZdz1dNi1/SmyuLJzz4WaZLcalEDG/fzxb63IY4w5tAZ4Eox
mH/+VsBto6HP0opiV+NluXlq73QBeHCd1SbbzT7nBZCp2qg/WfdHhwTmB2sM871SoJO4ZNJizFNR
Fzs7NpCJj82wkfbjGNoc2kA/P+PJWkwDRQBfh4DJCFAv8Bkna7E8GPGQ6XyX4yaNm2mWgClRO5+n
QPC/+vlax3d9ZUNPa8GUJYhSweQrxyfKK6pOBG0ANrTMy4hjl8hqX+Z0wPHP1wES5/t1jqyMgCAD
5kq+1VsvSt8KN+W7BPEBIOxYwKHYbEmYDJS/zPK8gvq27VweLm1dJCtUpRl8H+BLMrz+eKqvI+uJ
7RzPijW09cE/JRHfNV+HGZu84R3sYfBpXOOhIWG6BOkhoXO1d6nisRd0/pN4/iTCExETCEHiyI9C
Dj0lfIZUDG5JZL7LVELftIWo9jD0Ol/Whc02La2tD7vgyGiM85TKKBn7eYCugJ0+YFE27X096Gpv
EptsUxRU+yRP4MdSBDc/l86P9slBMVrDzA6wZOLEtQynybjIINhCC128B+DM2mhoSg0qKsUotjYo
ahnOBZAPq8CN5gA9x7kMoc2U7Hrj2LnudLKbckUvdSC8XIshc0XsMi2Hzc/3+r3VKgTShC+ecEAk
4nSrSNvOeWgc7iqNZhOZVE0mst53q5+v870nwoQSqExKouDnaW7MAwJCCXy+c8C+3+h8CfLQGsfP
S8/4y5+vdRrOwTyBwoYhNciOHIYOTtnlWXnu2VRAOHetiVOVDDEq6z4qwVXWCanTqJ4A0ON+kr8F
lU03k+PdnwgWJlyOnvituSpKkUTAnB5nJY7DEF+nsLKtAwKekWxlD73InSwJBNNOT7TepX293ATA
rr5/arjleQ+U0FxnRRoB3dOqUECz+NynQ7LXfT9fd4Mmfeibom6jpuz6HDrK0A6F6jPZZ3lDXiwl
TR4HGGR4reZyOSxlO42hblrxUjaT2ZNK8fOhRRBwfTWSF7w34qXIarTtsMIXmWVzH6M6D26hX7fc
zGlC+7C02XBVtQimqZIZvV8CgHE+qOcl1JNNHisV8Hpvq6ZaQjvUyXbxmPl1IbM+C6lsjxjBGSjd
bUPYXaYTfG/7ir4agWlowikZqiDyU8Iey6FjY1x1E81WXhXZIaXg2YxDaMHtkL/vMwjeUC/zx9QF
ikS2AtgY2QRBFTXmOu3XKBNsMzLoZ8dWTv6DktB7tUUjf1PN2KoXDhdgb+D9qVkbp2H5um6DG0U8
xE7ke/nbwhIeT0anB3l81nMH25g5UEhNPvoxlHkZ3GpH5wPkmfJ108zj1ZN4EzF2K2IzdFPTJjN7
t8gy2yU4FXRPUJUdTKqrfgVMW1Gv5FO06vF83nYLRCiFp+CddQYs0qEJo6gs8bLt8xpkN3OVe5gg
QNktm3L2pm8RsNckRfaaGiJtXDB4z5jl2UF0dRr7RubvYeBgtGHStnO60Ysul5BxSApFSukrZYeW
hAEB2VaU5O9LYL+hQ+jYXcGbAEpR7kvgJfNqueFjMHVAMrXTNRqa6Sqf2ZDFkuH8XSk6CE0LLl8D
NcbKFT3aYTW6ZK/6YkyjOVNdHi8TBgCDK7es7VCCLcmqWw7pOJdAk0HpNYedH5abigcIRUsFOKfP
fD1H0K/TPqyKcUkiDwa2Qj6r77IROBA3KbBebth03SbZ5LZ9BhWD4C64FZkBgaGUzYc0KIu9UeVK
L4GJp5ZNVy4om3VXSLxNxwUqfJ/waA5cewNleb5DqrXnYzqyKK/KPBbEowOmdtn3DRJbKnlym3Zy
5Vhv7hoBIwAzrBYlCZdX1SI3Jl/qqLHJtEF5QX9TCtyuZtUGubkLA9PTGHrWC7BwhERY2HatJ1dF
rLUlUAnQc3ut8+EqT+28L7BeZ1lD12Ofub0GJwmzoK9DU40ayGU4VmlUG2UGWqzz0PUh8SwJO2Cu
W+npIa3yq3bqYNxioFM8zIpFkHDomjf5K5gcqVazr8l5ycsI9YZHdWfHjdEVioC8z8JsQSLWNVtg
GCd74bP5va7JXd0HflUEFY1nwSyMlQARFCD1thEeBjgGWpfRPCnIan1N3lWU7ReqcDiQ/DIT+Rgb
Jm6HITl3VqZvu5osq4zN0z4rKwjA7IiRKjJfipzSQ7f45gbnpd8HAzTAlwUoUglDNTV0YArptTkG
kdQ/NMjU2xm7og9tMiRNOKe02GNoauMwCVJ50fMSNuRKRlE4zGR5xRdG19NYJv2qG4g+7zBurgAo
sSweBcQLI1H5qq3n9FVP0Phydhzwg/PQignrYZkPRi50lVRCrpnp1AegxNvdVApoGDW6gkUBRR/a
FL1QfBxfyHGeV3Tp+9Ux/3AYyaqBE8rrprr2nVwiCZ4G7ZyAARQgxiVROwMWMTAeYo0VPhIwPgWh
yI5hyhLICDLVclsXUPr0YH9xBTBvrRfENv04sDpqa1JdedS9luUC3NqYD5esWVQRpaVTRdwJw4o1
L0h1HtTerG1h+DXqJ78Wsk/fdEU6ntN+irs8GffF2KMuJMCFvqPQ50lCbok/znK1AfTH22xPG8Dt
IRmV3y5DBYZZAHaAEqEMbsq5latqbt9ap/gaVd3wW8+seuzYZOZQWExuScXlm2mEPsQG8TyAsboR
5rVcD3jMTs22XhZ9OQWNuGlLP0fUwbBS0DVyCxW03uoJky6scd8+1DDotIKu0rxvOnqQFUMHnbTA
hsKXPi6g92gBwli56WWpb8qkSbIwoQmF4r/IoN+Wtfg2yANgH7pS70Gp+uXE+yWGJFx2oQ0Gdj8t
yN/ILgDWoLE+Vq4hMXx1YQXcswXGP0n5ZpRBuRaqG1YjMHSvzOwdUHyehtAYKnZJ0ZADSDCPaTVE
zZDgzcA5GLa2BwH0QZRUmlynTcm3vJH0Qqeph9bfwl8mvMFxpUa3KdFSr8vFq7u+gyNBoGmiwY85
jVTn2jw0CVebbLCkhFk4oOBTn6SvLZroZY+Uu0JLArBfUyfC2geFXc0mcCzMi6HclAaoZG4EkDiu
Sc+ngCsXJwkrd3Og54cOyvGLjo79TceCCWY3aj34KDAWcjrTYxtZN/BLqNjrjamkhAIAu32J5w68
q6sPY1GV17Xg3ZXy07Sljc90lGu1raYFBnSUDWAkLVHn0LdLDkVv1YalQ/Xe2EaKlal184alvFkL
ATNVmlc5zN7BFM4u6C1wSUXZvpa+flfBq/+HvfNajhtZ1vUTYQdMVQG4BdrQiJREihxJNwhSBih4
U7BPvz+QWrFHnBOaWPdnLqaDZHcDKJOV+ZvUse8aUcah3NwyHpJterJbkc8EgcG6TFsgaA5X28Rd
VssDXOR47SSrjkGHj8y4PhaV+222wvagxzYpIuyMw7FO0/XGD8fm2Xfq6WpbcusQhJyBXeZt51Wu
yQFtp/ng2NPwnPcFMbsrOTUIAn2RmngSflfIB2OPtT98U4JaMbJFvWQ/M2vtYqOHMmNjm5oyyVg/
O5XVN4ts3Vs9y/HBSpPpWfQ6+JKOYY/yrA6tEoZiC5D0SFRefhWDiNQXlhLrlevmYXqs1PTXahx9
axdVh0RoKp0o7xCaaTjbmCwqvV3d1T+YEjGM53bJpWzKxeOuzAKvl9s3YtbloSxmzozGXdcqLsdR
QSJCOI6Rk3fLhZPM5spBKjYejHAbwtm6pfeBl7trvEh3vJThwjHigA6xLsuQ6DNs1iddhjY0Y8O8
cSicPbs1V+2mx28ttREVBnq1GsL+Z9cH+mvi7ksZRMlGDNi6iAPdfrlQtpc8rtL1niy3tX66apzf
JS9MVr3lsdPwtYtYwgen1lPkjrL/mrRCk07aYdwN+oHEODmaRNlRVnR3yntMU8Rk60Z4TcqERVU9
2rK2Izuw7vxpKaLcr7fY9oOT2CwV9bVZY1HYVbSQnBx8P8vgvYHnA2rsqPZEE4eLfi5KFxrWok5G
7mrgcFV64S6WexrV/MNsXnimlhdxh6jgVDiBHxeVunKHSsaOnpyokuMpSMM0RuNgHfyE5Wzni3O9
yuo8bs7T1vLFWTMGZ3ftiqiq1vIsjF7uO+XC7o1BepPX00+rtb2o25AwqGlyrzTA7nEAzbrS/Vpe
hDbwgLtMK/u5H89tZuznwjghVJzg1CERuhJjI47I77pTNZvhnW2W/F3hLOdCpWTzJFwxRbU6mHl5
PyMKiTKxqAvZd1lsI3WlNGkP5RhkHBBN8mGBXo1MmbenwAw/TG81x9ZqtrOjUD1XXfi1X63q1K+t
ujYt2AEc12U+Dx9Hz3rSSpyaJFvJU8LbuhquKqv7Mlfb+7FIrkyjHto+uSHkAhiV2lyrfvuZd+kj
PvE7363PLdl0XOflU2jr+bwVgJS+CZ8daSNV6NPxEFqOfGhKDQ/fuM9L6JBYWSlBPnMvS9WbA6rz
Uz6210vmz9GYqm/VhJ7MrUC1Izg1cUzncfxr87Zvy6QvFbKKU+eXeo7XcE3/stsh3SIk1cUVuucJ
cQUcU6M96PDj1OnPy7QMFyjm38nuwQ6m8VOHmPyYDfre99Lswp/DIu67afxsuX1wXOYJQowa5t04
9tZFv+T7Nl/tK+lp/7MaRH3WVaeCw5DN/aXuFPDonO/lhB9my7mZHVJo3Rci2hy1vTOTtPpTVi13
0lXhd1v5q3VltSWATlSEQ2Cf3Qmlw7UJqmHIoy6bUEO4/f59blfkTyug8wxwgR7kMq0MK9qfi7aP
QDVFbiI7L52TM6RZExXkQxe+N/rWrRmNrw+D1eRdZO3iYTXMlJwFXGs/usmXIC2SnwPiZlb3MEAx
SAQJPakIhdTBDRrKopRlPx4awgs4085prM2YfBmRbxwTq6PGaFx5nettue044x6DLllvLCGpkjV8
pFk7Zd/mltTT0YQrZcfoE5bmIffi2tmrE0cv0498c+f3uVqdd7aDwtZJe/R9xZx8SSsLkDsVvnPn
DNIclYSNBO+a7Gd4VyVvTDbtJW9omjXOZDv81dUTqUNpKfvcOl5/SW7PV1uqRhffUKAf5JpuJ9/x
qa9mZb6qskLP0ZP+RegeUZNuMYLx+rJu0zzeOPIvXaQzsR685MrLJKDAQJEfjD4Ywc7UvFzvRXa/
NqqHJ/fgbIpyOqPdqj6/vCUMKvfOVpT9jZ+HZ1/K7cL1ivZpqAw12NK7oASBN7+fN9Iei2ITrmer
1T3CvPVG95mM7MxAXO8+gLbEUuEuDdrmgh/LSrd2pHUWnq2QW6wQfFypzdRnVcnhL9SePIDO+Ubi
yPZxAHj5IHXpfK5Gm1mvC5t7npf+spf18qFYyHeRINsXWzFuN0u7riaGqe8vRQUW3krKvm7K2iaW
a96dSdWo7cex9Htk1MlcRHoDFQG8JBiMDtWJ3YeHRkyyuywSu6pY//ZmvQubtH0C/NNnu8hBFIPt
Ouz7wY3Q3Rodc3aYDKPE1pxMMc/iHUIb+1Y6s7xu8g2GbJOAV8lWXL2sO0vjEJlg8En/TflY9uX2
EaEinoZpsfb7y9rkp1WDrkUWZdbHctzHpBxh2Rx+ZK6W28afGDZAyligRrhBVV2fmx2KG7Cf3Phr
Mr/fyhnldKO3kxKsAAPFrKNw2r+wzNV96obWMcxQQLclunUDv35Yat/+XNl8pKhFf/mij24bw2g5
amHB0rdmvZn4ouO69aE8dLNlf84ciTyiMKil9cC6zyzSa8cHZz28AE+O5SY/N0cAKuWsJm/jkvli
NU9AibV34DifHoy7OO9C5KRXU5Y0T0lmLx/WJGPrWBlbWHho1ORskqukdZqnwh/MZdgtlhetw1Ta
U9SXiXNHccAT1q4C/krStCADRvF2DmvtvqNu6f8y4T68lV0WV2PDME1D497NBcLmlw3rDkX2vdqq
9qkLNJdexmG6Ks2aXBog1yoaA2t42tY0Tm0QOdPxubDXiJP64HmUA1JgR1N6mPZbbQfI6CHzzsPU
I3c3zI4xCZsdfVmcjGsIYlGHZ9OjvEobtd54QOA3bTUlX/pZrjLe1OZcl6nrIARSyZUsPe7cUPnI
Q004PNueBPyAFg0Ocl8Fcws0J1sJpCAFquQiQPwSzeHIKvE3+zm18/YJKtJqYrhY9nTTy+TQUJ2e
Rpv4GApGKlVo1DcKgp9+0vLAodnXYG/jjfBlm1zp1K0S8oB1Q52DLB8jKmVfoLLpR6Cok2MKjOXz
0Ojl6zIFsFADCXkPlNqmiC1ql5Oxzbt3zjDVt9lsxk/anoPv7SSSnxo9zdUkMzSP6czJJPTcnVbp
r3hxalbAFHbJlxxDfh0NvdcnB78B4D6UrW7WV/j5/wsdXoUO3/7eZ+vvnj5EJn/Dzv8hc3jjn/w/
gcTL534JHZT6HyS7noIfxaHvQG7/RwdMB57/gfKibVWIq0+8aH1/6RzwD4Kh+CzxXf4AG/BL5ODQ
cMlz6VYCbe3Ts8T1/xsboIdo428Q+35FZ9dSILLwqZ3/CbE7eV87cyF/BKQkY3h0W4FZK7bbSW+P
Uo5t8SQsDCKnuluHVRyISZJU1moStk/dixqFjrsU/lWYSTKMIrTq7mIOq3K4KWXVWit6OUq0Z0lA
WZqDpVRJ0pBC3jo/fKLneFdmi18+BRRpyTev8jp1myrdYVerHD1wK6LFG/I+oxad60Nayr5oo2aW
VUU4XTtumdwGHNfF/pL/tIYJtPK/EgsIhb7ehRJRO3HGqL8lXH2n0mOmsuBHMjdg4hemEqW4KMU0
9D6YfWpIXTfd0uWptBPtJqe/raj/B1e4O0V/myOobA+1AjIZj5n6B2G55V4woOTW33On8ArcZY0n
vSwKQ9fq8hM8RUrS3WcmFVlkCWtr6w+z8FYcipyMavauDIXyUERNg27EuYX86fjbn29yJ2f/j6oR
KD09TwQsIYUSYF+Wv1M1SwZBlfWe9R0Od7LdQ7r5qd+dykAYgMS6N0phgbFJe/983d+J1JfrilAA
/krbhVB9e11wisZvLC/4nlLgDwr/ZFuiZBUUxCg/cz3q93VCh0MTZVlDT4boz5f/nUveL+/jn8Ww
i8socNlDvz92Kidt2UvmfbfQ+gARSKSf8omNZJnLZtN+eastp3FuvKJbx/tisG0EwzRBKBmU//ZO
AsRSAn8w3gEvFG8o08wHgctXu/8u1MyWO62UK05xkoiYBnHUQSLU135kCLpoUL6vvjacYCghJ93Y
7fwvs/I7WcmwUP0IuMNgV3VBTL5ZDThs7Hwt6uRbEm617M9N11bJerSSagjXM7KihSXy5+d33kQy
rhnagl3CRqW7lveWs0zDLZdha6znTPd+ZV0sBoNUFlVLk9FGkaJObDtFMaycuAvAPgMhtZ2N91Wr
8jXG4NXX92GVVX196GTTu3fVpOvh+c+3uVOWf98niMpQUezyBvQU7JadTv6b5WKck6C3u215RmDQ
swjgEmzmx15mT1qoDrzJum9dLIJsGjM3+4tu0/Ff5ucfg4X/xBfKsxHpC08Q2n6/jQC7n1kH1TzX
pbSI4TnRa5sB/G2zymsPE1zxNKRjXzxVuayJqH1b9Y68CKzcmgrqWqLtHvnXjE/Veiuna6DqFmbm
z8PlvN1gyFy8XSIB+8sMo9j4/UYXb67bsN685yFxlVUdczO05fih24xu63juVog3sKNq4m/NiuBo
RQu/rdb93LbJ5RD2JYxwtW32el1lXW2SqEZvkJh4lLZV3qkqTLcqRv+2EBJdK1+d+sqG9+NbC1D9
rvuXber87rkhUikH5UkIwoOeTrJYf38gVmbdTbC9X33ZyBweyQ4kSzFJxjAEVkf1QGhP1tfoiS2C
v40v4aQF9uVPy2w81Z2wn/77HhJvozgtzkhGUMQhidv37ptlUSzFUCVZ035te3ZRd/SGIhA3rpN5
67U3oIzvojCZyu2xypZ19SnK+hkAi4A/q7u02xIQlgqw+LG3xkHdBkBRLJNFTFhsz8Uo9+lpBi9k
Ca2TL6e7ts+L7XErVUHZaZflfmhpRp8JauqQKjjycKxtj0G1LMydh4SYFzxEqaFEk4P3QsXsc1cs
qSbB6F4uHwaptc5R0Cw5X9GQPHDn2qr33MC0siqeFirLrj2FU+9M98KjzcG7Hr9JH5Vl1bsVxtSk
Wi5SweH6pQ7qRDxONl7wClFzSp4xdXVDivLnxf42ajL6PrKLvd0HcljvRRXzt9jgJSudGMK2/Lo5
1QBMuri2jw9mbvKmvPTGbiZQ/PmKb6MRYiBho/LYs1LO7rdXHHrY4bny5i9QbvtinEexh7+d1efw
VlMn1dck9zYW4eyOZoDcJ7CwTv98G3s6+1tURMWDmJezQr40pPiHHNObxg5kq3qsBNoEjNXNKK0f
TZd1RKOsGGrn2Cd+oz9MQwChFbWZbNJjGhh3aiIkMzMuIOOmHXhCoO4Xry+DNQIkU9OdCZCUxZ3c
luaaRWTjErFFouFFEzR2bPYMFdhdg8gt8KCeCrPv/AnS/73Led8C+Ba9t/ybauhtXEPXglGUFlDu
S2tUaoLfw0Chkgz53uA/TCMy9vAo+94liZ22fd0KkixxkTnzwrJFU+HxkpqXzNZC+LfvCqQCbnKf
LGpf0m6nt6q/wHXj7SGy2wbbOXW0mRj0eZNrwa5L5mrPqZ2VfgGPve90bKN/mcQ3kS0gAwo4Nolq
IvCwk70J1Z1XV1uT1+5DYDKPvYWmYr8BY3njvnVf9jFNZPGhnECx9i1OrNxDSt/i6HgC0yCNdxa5
/wrH4FA8wYX44kLP5T4OCEYadZt0C+/Smbc/4prS8eNUWH7vnVq0yt6A+aNuedx/ebQ3WSaPRsc7
4TpsFdqz/EPeapbC8cuxWR+8dNojlek7lha2bt18M3ZQQLispum2RwD0/XysrMZhQhZVlel63CqF
EeUUetY4P5Cl9gzH7NODpL7ypo1oUmsrZImJuWz36DYSNi80LRgIa4aMhAvi6rL5iRrLYSiqVDAU
+CQzy8QSgxxbIgvdnJ9ex2cPhcXTnwfhzR6FkfTIrmhcgzI7RJX85uBy5k2oVXXWp6nyG6LDa3qL
/XuZipjKMkt/mSteu1N/eM2K/i6SdN8cR/slhUdib3Ms2Yqs6fdNYufYV+jA4n8aRocVYlZjWFCc
/YyPyFvRSNyb6BVBxHHqMeDllNSkLAQ9Rmnul9J88NUQJPkpMSIgGLAhp7ueBkycAJXFxjdLzUH1
a9qw09UM5VIGNXuFXbRPR4qpjKG3cu3wEq55ON3ZTdVwJ7JAvfJYKLPXqX8ebRG+yWd5+P0QIEig
rSYLelvZkA4OtL5Z1k9ZtipUP2YsPHoc0BAgv1VY3Pv12GW9wg4WYofIMyiTTndXdjl6i8T4lXXW
dQ/yLm6SKvO9uJubJf1m69K+mBM8fwg36qb8LvJy6++qRlW0eEeVBMo0IcPfDkFehxJpDvnjMJ7m
WQbTLWxVsjQR2rqKjh9274SHGs+oE+eLGfskQmLUbbQnQCgllhhf6sRmmLYe2VIEUZ6jpghdZxT3
CgRRpDGSrXGGTsPg5iTkb0lqLk3mk5nFPkjttlHWshSREhRrMkbd0ObqNIWYiw6yQhb0aVaNqx9H
UabJwRPGdeKV+rRBM4GeIDyEGjdhnMoyvcDfYOgFY8/bdRLWtn12ZidzTxjmg8w+tkVTiYcVE1dh
PYRIyZZPC3I6c2MNprbuODH88bvsleofNn9K64bOSI2TDR/DZSt39yLoxgl3Z1A1EZytB7Po90hy
gmenyoP6e+a2ze64U1ApP8LRzDO6oXIenPzCJHUndx7AlqU6J5VVqNvQ8a2iOE+qdaG8f2RB7RlG
eXG8oBc3m9dMLGm8xUObfUQDaZR9rGvRtv7lGCY6K9/Vcim69JhPqZkx1cok1fqUiGoe5V1Su14H
7SayNDixVpSHpnvabI71cgg0Yil6C6jOHLKk3/L1ck4HK9PnmaYYqomLcBYE2KnVo/zcWKOSwyWL
Y7awDnqkLc7t2JJ10Sxp9YJFvS9d3+fFvP7S0hoHcYS0QnC5rRlE97yNXehOV7mCJnMvEPSh6sWr
LYvRPy917qAPkDSg4Fy0paV5nNSTHCpPS7IqiOpcZqFM369zO7f+hzyx8rk8+YUH5X1ZACoH03uV
exKvZBeGOybh90ZmxaOPL8DaroUoB0YKfQEh+4ao3WXy2vKS3i/fObrTTvkhz2cswcc5JxCkRyxB
HvdOyNpvaZ2s0naPdpqtukMAWuR9cKgNLUPqz27q1lwPD0YYPsC1dV3cU3ozsm4wQjVOCNoQNiAz
lSkpS9R14Z7Ti2zg6eM2c0C5T3k27yPm0WaLl2bIjHVfV/4e8nEUp9Dh4Qypax+3mnzjbMJ+l7u1
r4+aGbkxfF3u8x9nyZBwtTJzKDJrR+/T47QCv/9fToneEC2MCHOwJGu0eqbCqosgEz+6joKmO/Va
k2nFdGNaEdPoIJOjtRuax258NHk96prxsrKtOWfjJpzlJkAszK3g3Uacc69YWVzB40/dc2It+wJT
vbXPPAZ+fleG1T4004SlRXPEIjzlHqZ64LLxr+fpe8/rngHcaDoSy6Vt1H0hBX1fYjGHAEDYyTOH
sfi1epJtCPlKH+cWf0voT8JLN7Jq+vhXjov+Re4/eQMeGQ+m17r/NdTW69v/M8iv7wMpcIsb38WW
5cf4tbLpudCq1f0Z1mbloTt341/WiFLXS7V9TwGe4vOUrxPVbJNhqVF5j316WTvhmsjIKbJpVe+R
uDaM0uRWJW9xacfAXQFz0E0nKmzIThRtlXT5ZemndveMwX4fwaZlBxHXXp8pczU1Wtw2tZqdixU1
AR+zX6f2dXmopCgZHyU0nzhKv9wfflFrxjpNnX6/TCYyxS9XrLV+9oDMXIzmiif19uF9XUjbuI7c
JQ+5fwt28IHP0d3QY3UNJttv/XVArQ3BWk9Df68RKPURi8AUbvTGo01BuoNI9nHWY8OeDvN0Rz6G
mfnVk+92z45Ka5bPIMlYefiebk4KrR61NV/oTvuLmFLkRXFZ2/t2qDa53389IriYH/C307nohOua
70UV6qTeRTGsvmOuvde1ovMhNP7515CH+QR9fMQ9XvAlnAANF89bXXDOT063KfuBzC0PpkPbWaZG
CTWkyJZimWf09kcg1IJtlgAGQDZMUzZe+k26b+eR85XfFeuo8uBUkCwu65UH/4wC14gGPhWdqdib
AyVDCmyI72fk/VDFAy8kjbK8rTpkmbdrNYPbSey+QEUdWH55OxUmARSY+5yrO1naTI8KLS1VQLJu
+9qfQ0J5flq8ziXCBH2GxuRYVhyx1XGx6iQckB9xVC1fbAzpxBuUj01RXPyCk3NTZn1+GrOSevfb
KgbheegpM4bj7L3sma4JSgZsgDdOtkcvC5rZPHQ028KmYV4ffQnTgSHy2mUreKIinek6pjbbIcrR
xGIfPmehn0cfg1ftS/wVPw0GVFV25Izu/rxGa5eXngXO+zsN+mhFutzAlUPhFnUYAVmsqrrxWpo2
1QdkCHsNO8lxYF29giybI8s+OY111yfuZZp09ASMtlfoLaEsBzXspCiAKBOnoPRFNFE0dWxKgAl5
XRVq309I7TUgPKJTQ6iEh1w58zCahQwz/M8+eKP2dqgAbVEBFp+XNUL4a2REPOWXmfQssa7mZOh7
fRt6+Q5S0tuM8OMXiafMRwGMtSbHJcmtNTupuZUlqvzGcpSIfEAg9VWkHj7wiMMwZPI3S2w8laqr
/dioZLIvt97tHRbf60jmpgGJ9rSNm+pq3iRtED8W2zhb9zSwMKAKW0ubvq/EW9aXNbcbI5ALe3+G
pK0tgj/l5Y5SlfSo2rGAkBZy7VcVrlnnPAv40vJWqa5dkxMCtwFp3qydfEmOnGheKaOhBP+24qB0
/P4RRBJ2+ZONXT5N40SuXrbczT65Tfc9nDR+jy80lwGaOPfFOFVhTD+noXjcxOiKJho5HRaKffqA
kFP6vgxHZ2SVV3noxkgpV8ufIjqmkX8efj3J61x2bQ5AHNO8HOXUMXkJN2U57fEP1dEeTcj+982r
h2p/R/2C3tNLY/8dlgWLd6y0V+QFa4fkHVTuO7ehy6RlK6dki8ntZlanPeZs1H1XhtX+l19LlpyS
SBRKyB4ogBcIfg+nVhr3y9p7fuS4vR18GDM/nZtotmsAe7FuSehezujj+VBqbTscOMAT8SJIy8xl
h9rWukd8wASDW+53XmiYxq+/LiT7kCMNCQCT/Vqx1TrffKR6dTuKj8VrwCpegcYOxSerAbn/DkLi
kuuFOFRp1TVJlHVqtO5HLVuemf6GOUtJu+mexqFk4xo+NgVua3zZcPhWOEeiRI77Jm/dnWY81POy
r0k/2dxCR5IOEVV1zHKMZQnd3XZOAhx4D3oFemG+VwyOlV9nrkfju38Bvt4U9GA5xAdWsEtwo4nW
W1g5M3AI4NXufdY0irv203RhN8wNYbazxL6DygngJYsm3e33/i/V3e941355tXM1OJvwObJxfy9s
+3FprHnwgapeQ2MOBsxdUAewk/58qTcAOrsJA5XNtYCs+L/ay/q/gYpzUHS0OXLq/6wRu1iaJu7a
RIj3mGj31R3iY+Jl1PTMuG9EL5iyX8Hxz/fyO4SwW3NBhRzJw0OHs87d3+8Fe6ULfJun9/xTHIQx
LZ09Hx8GbJpHelH9+zj/84J4CAEO9hZcgIvhG8yiyHoby72d3HVLzUGRogEzl/5asNR+7ew/P+Bb
4xxPCHZL2wJsrC522bdA5lLSIqY2pbr7FTHmbNtB+xUhi5SnRQzBdMrbZOs/jrO35ocKBTfb3OsJ
DdawCc6jf7mj31c6Y04pFYQcXn6IxgV28PcxX0Pbmv3V6+7K1001k9exxxfEoMR1TS8DpiATtCx0
D6HH4UBqYWX7jeT4scYN3yWV/UlWXiPtaCG0rDGhvuPt7I/EudWrRz0Zz698VvsaZv/8EG+nkYkT
tmdjtAKSReH7dhpV1hkUwdNtNhR7ZNpeEqF2kPX4cbWCUbz7768naUBh7//909PpL2QjuDDH21/H
3pJmNF20GyJrE/WDTv8raE3aQP5OALJI4Gar/iMceHMCEj3p/Pb1WCJJ3mfDL0r2RY0tjUf+8wPu
8eX/WEjw2RD6SbAD0aOIveH074tiXrdF95ssLvza6jEz+VXle19Vz4b570LdfimmLoD2CgSVvv82
1FWJi/IUDdXFayoySdAR1pHbVbz8+al+STH+9mBghVwqRCDzQswHb+O6bcPL+JqWQj3torLh6Mpl
VyOMWGvH5uew1XDoMU5IsNUQt8lGtYgDLDVOdc1pjQQHoW7Rgvy8cwXYg/2hSmSaNhcruYFsbpNF
I+le48SFcvoy0OCAMqjPXVF3x6ocN9dgkLDVUNH2QAK1vfMWp/HUh/CVzysUxYj3Pqkrp1vwNWZT
iGRmnJRGSW7nSDUuKDR8XR1KDM5Mxa8Exbf4WLYb2falsHuTOCzUSxh7LTWK2SZ0z1nlEropDfc0
YJ5c7AEXDX6f8rZ2R95AiqVG/9Ybyj2Zs15zG5xD4CqRjVZuwxgzmIqGDfXQoxA8qNYvcYr9B/Lo
ODaz6Fci85JBwazNjO+GBpsg4XcTyBK1RaHoCBs0XJJeonumYMNW6JQebQiU9Rk8v8zLB4+0N/Ru
1WpC0V7mysbte4VkEA1pvL7WYeG8Dl53oBUdzeHuQGB8WIYoz0yA98sam3TGXdB5qIfcDyFdmvz5
mHa0UOw+yTWctuYTfMPOaJED2q66bcwAifAJsa0SKYYEgZzglPWd4+Rx5ZB0/lwpPYfgSqpldr86
cllNcAtslrQf6zDMC/eY14NlUwkTOHB40tQdLv1YNytze5gXlzZPe5Nd0L6Y1MyRQbwKdKfvEIeb
AVl7SfMGqumQ7l3xojN7OAu7NPOzsqtizQ6JIOGuo8qvK8xgIC/WGNFEZ6fcfsWiDj48Ve+Cirid
n+qsRNhJFv2SZwF873niWpv90HldGuVLNlj7ZUHJ1tN6DuMZPmaF9a4f0sbnNtyicKO5sKbwE0G8
Ce7b3TlzqrRMZZSl6Xwv172Zxarn5KzF5F1o29suq36ZLkAymju/V3RDD2V262tT2mDGU/8pYVFf
YEaiyR+7L8Pv05afU1s3h3q0bTy2WS9OFLtASm4tr4PW/toUbMd6btU7NesWu2yWMbs2ivvcX8Qx
b/T4fstLetySlZsjMn6vZMWq6lvWjveuI9rrXljpdTWh+ZU4CGO0L+nF1IzhIQvn4KPfZh28fqu/
66FLDmXWptEq6vogk7C7Cja3Oq10N+ijupWCrw7WOhZ57Z9mvvIyoB577pdmxEmSJd+7sCjPxeLg
EV7DXJ6y3G7uWxrqbHRax0kdWV6TPszLFjyVVi0p5cfq0xy4+mi7xr4SdpjpqLEs750Apjv1Zqh/
DLmffAQ8RDJLh8bwuwPVQz3jtM7d5OaZPrUrEngHyfndMAkAB0LBgZaL45U37H5xWc1BnPhhkgWf
NW7N9RIFwvhtcEXuHJuxNZQ5uspWvKcy+BEY6VcHK7H6qypEjnAQjsk/LpNXUCdVzbUcjNPFSZA1
T3Y+tO8Wn3aFg3L2FZrInUNNp/lqIZ29sf1iugT9tq504WWYQYh+35159mr6HAcYZA26wi9z280/
Osta8BU42xMWicZFUdAiH6QHMSs3K1tsTA7tew/tNhfLlRrTLo1sp9W3q+MTiCmp4mn2Su+KFjtl
e9UvXX9y29G9psHyEoH0Psp5/YZ8N7kVDttnGkZzAFq0dZTSYczHOtB4R+Gb+rbNRP9lbRdyMht6
GxvhWKCBKGJfp3jGrNETTzDTTeS5JUpygIIIR7r5uDh18RGPr6HfgzHpQ5et3ed+aSs36pZxiROH
viFRzv3BuAZgbmy8JdtisQTzh9DFuhXX25Q/5VW77f++QfVYN3q31E/OxxAS4bJFPR1j5kquhK7F
0xCo5d3eS3SCdhAjF6XtaTJaHRXpmNLn0aJXSekU4VNvkdQcAvKzPJL50H2gW0ZxItBjSaNnhH9h
nCb7gE4Hbcec9Q9uU7fnaVycc95O6qn3koeZOvmBXq5bcO5asWKHq9IfKwNyzoyPMZc0cL2nP7pM
ol50MLY493A2TNOlCov23JGHOrSHG8IH7K3hs7e03qe8T5rnaZu2H//L3plsyY1kSfZfat2Ig3lY
1AaATW7m5vO4wSHpJEYFFLMCX18XjOzOjKw6lV37WuQqg6S7DYqn8kSujHzA4wlC/K2NsYDkgAur
VbXDE/OlFjpzPV20ri8/V70BvF6ROYSjvtrXjKw8zzLFiaQXuY8eRATzCEeGgGNfF4fSGbsXvF3Q
EQriW8BOrX3hWv0Hulx7H9RZdzSWKngSolvPaV+0O+Vx5HINFvm1tvXhphvt+R5ievfcgfv5YZUT
h4PZLkSCF8GXB03rzrCG8aw6bz7ls7IadBu/PpANt2GSuzgskT2C06p1ySXheHtYTT978ZFOPggV
D8888NMjXzbvdjW0AQ+Tm++rIHEA5VeGFQ0iqGJ/XWrihXjR9muqNfclEvx9qhrZRjhD9H03F+2H
HEY75XK9rpcusMczRiVod5ponlNrDQRntlA7yyv9o8HOjwjyat/5Uwq0lgzUl5aYeNAui2OvOfUc
QjHrxt6IpO1fSseaiPboYD/I81aBTC6zJtN7VJbqqpGefq2G7ht/JkXozY3XXjDBFKNXXFVQYL90
pJHfBA1p9lFLxjmqslm/xeozvuTmNLWHzKwsOwoywzvbSdP5+0DH8k/exZf47nvi8xP7bkKjq/Co
7BiCKRRWUl8bjX3/edFaAsuxq89DdwEQzKLHAE02n2q7FXeWsrUHgEtg4l3VZc0uC2T3WKT5JEDH
Nkt2FnnZ5ERzagcTYpIY2sGb+n59XCAijtlhGz30mAgFLbolr1oDjPam5E7eVZHhMblEjhiT6Ra1
pOhB/Rrp8+ytJEAavXIv2PUSUL8GI+J54CI+vDo5t7+Oc6STg+MyOKU1tqLjNLjejWMqvS6eV2tJ
TDJuqtWD8cbksNNPvs1G4NCCtO/ibOqd8SnQ0hIws5lWQRd2WpLCPiACr55yC9dMaGZ29dAshrYe
ZpdbJQnM1tQvkHpVHZkdOv6tV3Gcxhjk1piMR35TmCR0KIgtbwZtUX1xVy2aG6wWLz8paBGj04hy
c2lB9hV3w2AX/kAws3DJj9Vj3/B98FlvRqOxmGJnG2OVXeieKNxQ1Mi8RK4If4eWWFj8eGNRHuvc
duDxsii8LXNk0rhQOfHmlLR0DE8985DEYBifyrSTrCNpu1hCc2b77Q7mcNWIyHqRKBLaUzy7hH63
oNm9GlLrvqaA0cQCQGAemiYxrF06ZeZIcYmrMoId7OaxosEfydzHRbOJCEXt6C95FXGSAjvizdNy
2qzRLYzC31lJ/+6kraECEs7ky7KdJKblOLeGNrnjC7tckRyL1re/pdP0ua5Z+pJm8jMNpFOE3BLE
04y1Y0f1SXfQeXbAix3dju2Xt54r6NXXzsrH/ZR1QSRbucrQw6UpSaU64gmmhRt3nbsQqsltjtdp
ED+GNCHo1lQsrlIi3ywYfbLCqp9bGCGjsu+DPrOePPxDXZxPSD18HPi8hNjh5i+jkeWDJIbv73rP
Sy99UzdPY9sP6W5UsHFOiMZAXjWhgpMgXkjuqK32ZZs4T2TKjF0wZM2ZrLx2a5bKPpuSnWWT9uyu
Cd3TBmAm07d69MbDqkzyx7rHMzjWg6ntd9Jwmyv2wXk4yW5OwqCfdRW10MtgbfcEiQJDJFhI8UOO
p97llwNTqxlPa9LlX1TfVO2hYL0Wd3wn53Bdyu7KQ55nf+7C78gLxgt+hOSRh06+HylZisZaZq9F
nhqfCG9qj2cnODR6IPae9Ip7rdBhSAk3e9dr8VIVGMFS7m17z0yKj2Y2hyZ0oCZ80LXQ3YymRXdI
QlrUj3K0URJWJr90qiNwk3SMuOtadwW3kptpNvIfZWZ5nyX9DO+lYc0XCknwJ8i2OVkoxq9o72a5
HWlKhlaht7dukliMrZyN22fQ/mGX2114AQTEQ1uZ/fdm8rV8V7mQjEK05MY91U6dN1Hf5Wpg1bQ2
aIXeXJBQrzhGQlfLC+e2kr35PYPsXYZmxc8QFpWX+VHJ3xuhfvGZyBYJztodTQLtGT7OjlGrTG8E
abY3yaUti0ppWfonz925CwPNn6ejNpSElmWhHQGWmS+bbWBvrFM5hvmiyTvHUcX3cfIlTwcunnti
pZihmsSxLmzuujOwI6MKu5SJ5qL6UX6nLUXlUY/KOIX5VKkfA1my7sB3kmvaKBExvyaWVnDHi2kC
QTRZN2jU1F/MOSTf4+Ya/WnjIE32wsuGs71wfSMV6wBYB1dBU4fWCiy/+jo5r0NfVR+enBS9LxYp
S11r9es4e8YTyzU/wBTECBe6w5xVB3J0ww2HXz3vVJtlZHdVwOSJiUNrrlY2G1o0JpsRbwEsJXck
kwkYYEjhQxTZmYDvXU77dHLZpAC5LUpmtG633WKJti1tbjJSgydb32uyiOWd2RhzH3OpSGAj8+Ft
gOB0xphWy0HTzaK279zRotihNNrc+lbhGtXqaNJ8VSR79mWl0m/LrHEpSOGyrWwZjmsm+pEY26w7
S5yxvoJJPmLmtpe4npZElOfFT0zoGT2dQoa8rybEITqvcHkH474bJdFq4oF2k8YzXxW2KIRxrLoL
J9U27rBPGdXqE8ggTfzqW9pGnB0knVzUO6dl1fYE4Z3Vy0HikxrquFtsTS/ui1GWvA9gmfuNTTiO
rAAmXO78+j+FFhCx72Rf1AvknEw57w5LpuzpT61Wk9u+AcrIpoyaRqLkmX7HbXOPXWBbg/A9XL0v
MC+6cg/Yqle+b61BAP9jlHOmET310bk0LrZJMbs8ITiOh1dABFYLoIN5Ul31AmabHY00rbTlYWW5
xbvFE69oqF+ismwSsQMrbKmhvPDrwfZpMFmQ93d6SyRP1uDI3N1RIpPl1o0+ju3SYEPKB0Ycrg5p
u5fSLziPKV+J6X9Jb028XEzuMuDEXIKcGcq3D/ngiWWRiLCwsds8wlE1VjMp+VrZlLJJsrNNgHQA
G+ayMvn5RLYrN2EJNiWBJHttt4G985bVsg+s/cSr9MfqRcNcA46mIXsW2iPfnR1mE/Gl16BoWdLo
kMZ3jdsHWQzUCuZXuIKbfSAvNC6/TfY3QZ5O9w7m2CMycA7uNbGi0nTH28IAc7GTlsCrNQXsgaVW
PRXUx3inlgnOA8MnFztU9VzWh27QMTEqX0LVwkFdftECBi4k6Ygihy7PUaAY1ro89pAmFfOBVu0Y
QLkgJoV0nEPn2oOIE+Gr79qaqEWGRjq3xqNf5qUTE5Wtf3SgK7uwLyZuBvWqTVxGusLItkaEDlBA
5pTTVwqJBcGFgdqso7XM0j0xrSnR9mI0fLw5ZgskJtHtptnZi94fjb7xPqqpsg16vxIzbSL0xNzh
guot/VX4rj7Gpu6MwzvOB1wTYScx2UVYOtqJ+cgwsRWhbV1TLt4itFvGcGLYI0V4s1V6O690qxst
7Ruc7KNDtgJrnRQ4N8yFeiu/dgI2UtqQHYgt8MZ4KtVCC2vdsZUVkHGQNvb3Fb8Cn40keBg1fWN5
AbxxDUlCmDc7toPED3YF1oqfGt4ltEPipheNY7j/5G45Zw9eIbpt6AJkdmSCcW86GMj5d45IazlY
k108NrOV3OKSTL/SzuCV9+dV4VZLgG6X65qrUJJUffGhwdzPXZXxK5BiYznsiYbT1BNkFUoneDRQ
D704KACsk3Gle2HGGvM2W9CMYdr39rG26Y+D0OA8tUlKWNys9Xe3640w8LAhZgTBMej36xKSOFqu
RCrNPDbHnj4uAHv44wGABdMpdTvMaX294gZNycLz4wbQYoDXtTKStbeYexZErFl1i1xhnE7WxNEL
kQ8RZqCFYgytFN5HCEmsv7VGOV5S0yCUrTup9Pb4IOTzrLwB0/FQ81tiBvA+7S6DciWYv+9abRt4
e0pW6pCReslDF14/bhRaj7KYB3qB8Qq15H4FXtSHqyslvJ4Jf11s6SLfrbBVESgc3HS4RoSMgYP9
mvus3plJDzpkcJYPj9NiOitKmkCFtJP/2DsdGLNBc5yW+0COCCQAyltVYp79rCo9XELJIsLOSIKz
pmXm96XKyxsFy+oeqx4EmNw3vxGKGWvWDF6wRLnTF13kzXa+xOO8FHQVdv6Q7MYs9yvO386qzoVh
Ls5+cGfnVUsyqa4IVxTo4eMQS1hJYXzkAYaHUODDuDYYTPSdR3qbO0FgEmpooa6KnTCK7Ll0VDcD
iOH5PDGex5nVtYAbWUzdzdaMCm2ZTXL1K2G9U+dipOE0Vh9WL5r3jjarkCphpEcMlfik0omPfNV9
pNqsp8xWSos0Jo/bbiTd0yO7fNbpqJ06mgyqmHi6dwdUo7kZHDoauJCXF2QBWl8S3X9FMM49Pgap
+x3imkUDnd4/Tt1insq+GcyomPx5m9Z0gXOmRuHxWGAeeyur3XgNNAYnkQfqUDvmVD0Sls3jDm0r
7vioA7GxnHHH+GKc66XJsAbOxnuWLOo9SAYKXPpRJzlJn5nwK5AeWAtj27GHF59x/2DYifG9wYD+
Tk3m4oQaJBR8Vto7kRv/VrHjP8hp4Fvnj9/wJw/3ctQXkulDoxt8D9b7INVKJhoDuh7PAwhJo99b
sQ8DAxFNu8yt2b2B6DdiX3FRaWkWXUOVGc2r5lf2U5FZNuA9RP2TlLXBJgyjZWlZP5YR8b8DPoUc
1H3nAVWKKWYFTojpnQttI+RjZ/c0n9wNRdZyyve+v1mTupb4Mx4BtRSwl8g1SKu5sxecNMthNolq
mLHV6GrITvq41Uue8HEvw0uSq9n54dR2Ux6LxheDHSV2pw+gpibHnjsOrxIzCyst7BEFZSUu7YBD
a6yMjb4Owqor3U5XJ1p6EDFD11TOHtTF7H+6NR2eQ9jKslIV55iT6U7MnIdNIdagEqX4WWwsVriR
GeMxVS1EofnS4GK3qRTaiBo/9VZbPKDTqPoeVj85LyXUozVPS8xCMqU2xYz4DEJXOqRFuurtw2T5
A1eY3FJu1702/kxdSMwe1ufeR2IoV8W1KJp+bOJ+hkBr7HRpjX37faQCxQAMUFCsskRzYzOShSvV
P+10TEhJFkGEYL39Jrab6kF1yFI1ee3bqKWr6YRwGEr+P6zwnqvO2tBzXz4XSw9gF1ZI4HvT/l9s
5/6aD2H3R346ICrLjhOXHr6Hvy4da507R6Fk8EMvCJH8beltuqXD9qmzRIrZc/anWkS6sDuT6hFI
dhhVKtYofTRYtfJeit97rv/+5/rrcpkfy2NNT1oVyCy7Q1ZFf/2xcmchmZTm3lfZyG3PIv70fYgy
qPggag3bsn+xp/zrSn77F0lx82ps0WE2vv8M1UYz9AeduMRP8ee/OP1pqrGcumMz33uZPeKBm3QY
WFGWF+wq/3wr/hfm8K9aK2zPIGbx/0Dd/wnncPr6ljX/iH8w/vwT/7fQzTDopSCTQgQI6+7Wv/b3
QjfvD9OyoLqYNFN4fMj+P+rcjD+CAG+DbgJ/wI+lW/8TlAOdGX/d6mM7wSTBj8XZSmTkPyWgSyPB
Juol7tXJbBh+CeiXM4PPYu40TNuOtyUKBY1uN3y/3eoJZIED18v0fmZUiT7ZeOZBqjXWs+sa6q30
tPzsWJ5iysJpmoSydn3oJ1iqwTgwsg+PdGil9Nyk89y+6HWbaFCMSbaLM2Sq/jBNVVGQrMkYZue2
8vc508yJGLgFxXNsI7EYaVyLyo6xfLA9yw06ZotgfChlMHSk9ObkUllSXvrRHA6LO7U3bDTnL/SE
T1tAErUZLT6qufEOcJflZ0f/QGQ7wj0h+3+zuAPw+/rZAr7M7LLzSgXBUWd9wqHqa9e60BLFBnja
Z1iWOkCigZlOzD4Qj8S0h+S7AWJpsL3Tssx8m6h0s0e63QBd0XjM4vZx6Rk/hrGtebrobxUBgxfF
vvhObe1w0gzelPLd3UTvXGJN4sEutPbIF9u8duwgTiPPRzh1eX4RE5Mx8nB+y9L1WzC0zshrLXcO
zcznlmPoUDXa9L0vveSEYdyCQmRUP0Htdrt1K7TDCuozAvVdcwzM/Oc4UnoXIJa8O4bPpSvNC4Yu
aKxRKyr/0zTHcud4xIWU37yJXLzh9slvycKuLHHm6SNhnNxx8ecmVOaY7KUHEg9D5cQsKCZWO1Ye
iCdvVbYLGCqTp+0T+dJOvbsHIZLzPB8rfCXm2OZh5nkDPz07N1Jx9Pvpk+UuG/uKBjO3NNJHuzTK
e574610yZ3qUbQ2BmWVqfUgNrsO/YjW7rejhQEqJxbrQrPyJktrqAlpkuZCLsm5Ncm97N0tmLiFs
AiGvIyn5dlWHhm4R8y41+YueLlwM6WwbB5IT86Vbk/yonLq/DMlWY6jcOSWis3UbSukQvBzQdpZR
emdDBrDYuKHr17le9NClIA85qzb1OiLAQVTG78dXS0FjxYbAHQNARwvWEQxtbOLvQOmlTbHEiEEL
tDCD8ySEKrhwbFVEU0srUUA9ERbD+eK1rgSKtfQvKTXjIpxKM/vVjACXMXAEtJlScdQ5ADZWfFgW
ChV1s0nqhlanzRS+ramILGnJvVfowVs+sQyeOu8st/okNjvZvkod/ftEW+ye3av7A5F3hdC5VS65
W/sS3Vf02Rk0MrGBtO61MvFinQanPXMycMW6hPfe/O5y8rdaJ5/EtoxRcLPdMprrvbd1P63bNdp1
FXZ4ZdHhaJbdY6VzjfereXx1CO3SaVazfS6SkqatIM3PmrQWttbA1Zji+ZVc1p8Y6Kugj4Q3t+Ha
0USF3lgcyH8vu3zrqUKRopgbGWCfObrPZh8ncDfYyS05qe4eI3KMS7p7zkvNfWTpfuxqa72Dzovc
qti8jHyt0UZNdaK+YD76ZMjuC2GyVp8NerT8rVILdVbeip6aLXMr3Mq36i2Nm0k4zh1FYb9LuWqE
hydVtIQCG9ZBSuq3AlievrV4pYzCl2Vr9uLw1K89ylfUODUSwVb+NeltEKfWrJ/W1mBL7rhXabf1
iQuneULGc0OyhiJSNSSI7U1G1qFWjNDys+Zhsg5Zcw5P61Y9JnRJv73mLUeGaPsBII6gBnPrJyPM
mXHBc8qDNyoorQkHuW6uA9nZUb3UlW7vW1mnEZYk91ZXtQYehoMoIDsRJ2XgfzB7Z8dl60nTVBXs
OntYtLhgTPzgIbgeaQ3RfsI3BVqx9a0trj3+InzVXKEGNo996xoRGO+QVKz+DcQCs7NRVbHZTNPB
n3oIwuxlsw9zTQnei+qxb5rxJgvcOrI66t7MrfgNdEizn7cyOH2rheuRrNpwGJN1Z3PbPwi7gU+I
LhKzZpjikbnpZ7pQMYeZ/AcLKXhfnJnkfso5I3jlaJdMs9uwkc78Jn8X1QGJe3TRCZCgGveDuAzf
DcuVMcM3tTl5qW5r9E4OLErvZie3P6HM0dq+VeIZSV0jzzTGtxmLRqyG9SVBsY3MrUjPQQYW2IBY
o+S5oWIJg5Z+iOqRUfbE9IDltiOMvyPYwxtco0vEXj49zJRXvmnKEVExih7TKK1+RdUvdai16fyq
p24L1pzqv9TPiH1uAsORc5MSgEG/9IAjHtd1vB9TzCNtpVdn6Ayoznz2nkktUdSBSYCvxNZbaNCO
vqbZKfC1x3IJ+KjN+H5Cy0rSyN6KCnPljnvy9dWux7US6X5yKUpZHlAMR3pTCj+sVx0pRwr7xBcq
249bIWI6IPKaqmK57ifikjodx/eczN+yXJcHbdLd8zr13g/C1NV3wova1em7B7RU52n17Re02P5a
Bkl7wTfinbqBhSaIRtj/jje99NQO4ssS3/AnDKes8NJ9W+YN7oWFxAWVQi4R07THlA6p3M5T+7En
p3m/tuDQfZ5cU1gUDwYK2Ic21/Ml4KkMctJIpjcjz7UjrXbORci8uEHo2zcWRZMEk+9K135V2myH
ui+qHSGvBK/4VD1DmJCHkZDanfQHkpm9tPZ6m/z0oWfDg82yg98HkjLdnqrLplovmW3PZ7kVYU5B
T68foCosLlUbY9pef0E1f85Ezbq2LLwnavlQWIxyiPj5yLIW1u3EqbojEviZ9LYWUkKe3RWyuVSz
ttwq3CFLYtgv1VbW2RaWvbO1bjrAnAz2+VbqSQRBHShB6D7J/LhhGkAcaCZzOrFEGveV23/OBucK
y3hjn85TWNqp2FX0hWoj24RuYT3lbWWiQbCEHl1PiFBnr3FtM0T1wSBRNWmU+VQEZrpXvWyczieG
qvJc/y4rdbbeUoDKVJg2zWAcyO/Ka0UBr3BpOfWV3t0iB5IPoHHxwCJFUEdhphdgiRw7tO4e02Rr
TJ0oZ71vHQk53gaTiszRxUuB4XG258/e4KxtvM6Rhxnp6E6yhY1KpzPok8BL4fiz+jb+Lmrtt85W
1i6uE5ZVimjnLq0dO82qftSssD9dwH761vYq0iCJ+UF+iVG0+wKfQhPhvoKd2us+y+hSA66OmBAB
rRYFMnxZ30rMdJEFt383TwIyimanX8nQEeokWM4jze3ojAt09ViWxR1zL0xrvdrPprvu9UTyBMVD
cLNuJbY8hGUMVFM/Jpam/wL+5BCphXNBeLiJ2cikBO+gGTJ6dLueZlzHW5Hh6J5U5yRhRdvWZnHS
eas/G4iyEJVBmnu/i3XTpS9vun7sKZbTeniVv9t3tyLeNtO7YG+MHvrAqmOX44EUzktaXI15MH4o
7KB3q1IcCHSkRVZSmvukXqvaePJVMhZJnEyYxX5QxjIRVhI1mc5nT7EnYoNKGwfGCOUHzfNM72bk
NcMXWV+K12om5bDoqGSzUmxMbOjruXBiJ0CnixcuyrFGamAIp3RRP6Urs6+ZtircKb3zzp9pPrV0
TvaLOclTsiSqC9FtVayTZb5hM9netpL/uoF2hHiYw/NYuj3/onZbBkEbjynGgRySYxOmUtVfXaIb
t8Aa/ZNrGuznZ0zBV290n9csk2HbOe6XzaY1QZZfqSV1gnnnkHF87ERrhRQqdTeakOJBn7Msdq0G
VGOTzePRrmiW4DQgOd021EjbjDDm3IswTfPyiMOEDQ6u3LNe9/ZNp3eMAI5u7XzoeLHjLgKZEbDb
mfaG5kXlk/3Ws+JTYZ9LjDI9NFF8krhCWF8WjzPhF9bWw/JB8PsuLXxeVr3CLqLmII0nHDEJEbsV
Yw7by6gYetRJFskki/C6bJRQ6d/5PIWLbfc3noreYEbuZS1ulCiK59Svho+B0ZM7Uz9dlxqauXDW
fu9vLzZ7kOKgBQO3L8cU2VVLJiTRplbTzh2lfkJUbp+SROhDnDf8pyP0TpTVrn4cUtwtWC/a1y7r
jHdD+i19COlrQlrxYoPDoI+r1rWjZUq2XmCc2HpO+tkjZfU0ZYoW0gTzrHc7qsx+qLP2m7fSGB3K
Ffs+xFR9jRBuYSbna2pvsVhk5rJaqrdCl8UL+nxyAPNmUMDC/ubAVWh4Kbtx/po0vFnStNNzL1JJ
EC+t90VX8CVUHQJp5yLNh1w9mHXgL5hxkjnzd5xfOhO/5tBM0KjlvvX8MovroMofuzRgEmtX1tZT
sTXl+JqxM701OM2lTTPXuhYXJwOMLShlvILn4gKrXD5Muva98pv1BazZplvSyLXRkTg0dKdc3kqO
CtC7E2AB2pjXO21pVoDiMjkAyake621OslY+V91qUz/e6ulNQgwrwrSoUZkUNMe6SAA5cC0DblBv
g6zhdBficlWY1wihnGDpLsDi4hENy5Fs35th9sWdURa9tasWl8tYa/AUCKemx3cAMrHHuUFgZP3S
kMvneyPQiqObNYK/kDz/21ArqZ7XmcS+HWosU93hftR7IH+7cfRMD4+I1an5zEuCJW/fpG3mRlZv
NGMZ/h8BfjGz2RRe11QdEs1rn0E3qdd/kH/+CwSJ8VdCEtcHnQiN44PuRFwxnH/GdcmWerjKMuYr
oAgnJq4Owh7DlqfESfP9OEk/TWEdpsK8sUpnT3Js72TGzvdw6owr/cTDjl/1AJsuZhF0+O9/uL8q
l3/72VxTN2xQIdAe/ylFJgwoVHpizlcpu6snmRWTYz79i/zYf/WPQBva2lhpYvP++QVwigFdGqvd
NTfJOvI/F2t47TX/K0n+CYP9l5IkUvo/vO3/WZJsZtJEfwfLgi/Z/sDfFMlA/8MgMQqRyLY83rr5
Zz/8+79h+vuD4YsjwPQ2cgxuw7/rkdYfjg6DDtUbbAN/jk8Nj7Ah+/d/s/U/LKIEZMRcHK7QZ9z/
iR7J1uqf9MjAgmBruSYsDyAtAEL/qqwvYhio3c79G70VrBhwkMdzaZaPynLKL1FP62kGy+NRk0vG
hoB8Ul4tS3QfReH2Mky8XrsnIMg+L5PLdG+Tr30tVzOxz22u1I9sQNk6YcttkyipR0uLWkSQ/ciy
c5eoyntdnGF+GDtpcQbDhqDnrfCrr2lanMvUjv4rFVhFF65sODm6fbaanO2MNnS3nLKAk5grQ7Vj
69UiVoHCAaItLPeLNEb1s9a9U1pV6xXbw/Q25K39WCYaPTgjNW6/MDSIu1T7bRTNIEORuP1Y8Q59
s5N0elMpO0eTIoBfmmVhMQ5SB1dRp7x73HWBiNVi9feFk6rb1cPbylXRXn7hb9EegM8ym3sTpSQT
+PCTa0suPWnvGzmQOMu+mFlR4v7EKR5wK2d8X2VaH/GK9DtnSrIPY7FSFVm+8A+9h7YbBgIdeDGy
7G506CFpCNQcMSOnh3QNCMGYNgD8BgN3vAoahkWWrgDFyJx4tDJkpgobwxxpd0WRRMrFpfK1GDr6
KIBPDzWvmsYzeWk4X0nZ3oxJWeyYJdwVV0rjRhUGq3OHkwyjOlddmDDSx2rdBIBqMAw/Tp5oj+mS
NcdS0/vvmZb4Ax52UTURLhX51FZbrYrn/wYQ8+IEFY5lTdbVncEoq9PrvhZ3uUvRAQAgb3qv2IaG
7mgP/tnIGh5i2booTH6pF9wg9uMfS8Vc7Kq+7u649ncRrtAW/BuOrtieFTKgnvfDzVAIlpZuptJ7
f5C/ev6W8agPa4ux2LeaX3iGKzskSFnNoE/W4Ufd0d5+TKhkeE1GVZwmi7AYSe3COiGpT98kRaHY
9LsJmEft7APNwpdRWPSYGU3A5KZyKntX2HvFK+VdiZoeVs3PmwpVTBuGg2dM+eO8eNk98uJiVF+8
uyZlbJnocl5bZdfM+BedXFJDy43riQRXCvKTMIheGPYwMSTOLpKWQc+9z7+R9G0ME+rJ7lW6m2se
ihFp+6k+JrUh94CfRVjzDY0oVPRulsEu970oKcgqNlcuYHOZlrhtwZOHgHubHRAtEbWDkUCyoctK
8wZzl6tgxBNokXMrjbMJ2oh2a8MLVWODWgqOFSa2yyrx9gO0hcmh18vRVS2v+0g0E2mUSFVc+x2f
QJJ3OvbgZnHjvh/p6OkS7rw4x29M0YldXizeyVLBfBmtFb0CPf2AwD4OqLFre3b7Ftc1assj3E8K
2vLGdQ70VLHbCPqHNeOLWTbFLzK8L1uUxK388sun8C8uXPzcTV70z9rIrrzCGhL1NfaRXDnGU0fp
DS033H+wvdpE+9wCQxN6Livz1I8mkwlsGst7Lr2vgY27PF35YrNqPBZD+uii++wEjYvA3FAEilxn
sav6yj92q4tUU7rbq93Mz7plZbE+LQGoEXvdmZWLtmYW5qMrsRFxPJW7xe6cE9qs2LlsoBRI/368
dYJS37WqQDVgbn+zKtt+9wQu6qyEEaJklt144+A9e54znuXsVopDqudM8RrODi4mifZDh6dIv16Z
rnebMZCJLi3u14mzseT6cGxWAIajFhQXjJMBxq4+VRSHrmM0YJyIAIBQGJCX7VWMU37wOuGfy86E
xY/AgIA17VVCKSY+qGGHCqsz6PKiPMxVVu6S1aorJJaKV9u0Cr6ovhYEP/J84SHiW+T1eRMGFWWJ
Vl/wbPV3Re8zxhNy3E11uR6oXdF3ui+3AkgP62Pvi3coJv49BG0aFFPe/ncC+diFRgSqUtV3xjTm
8UKo65ltQ/ULDvrw4RmpvVWD1g9tm6U7uHz6vkLWv53WwT/BmCQOUpUayxbfrDh0s3x8ygGN3vg4
EL9ZPR9pWEbzhSRsfesbsj8CSDPuejhEkRrakW/VvDylhnB99h40VOG1Gy46+FWMtQx6euYU0VT0
JXdJnyOzSu+MoC+OeaLlqPejh3l0AlKUcubHVjGY9HgM2QofTuI7KQvBQFclLxm6BJBkUKqfS27i
N8ZBl19MvFHH3qQbPVwN9V3AnotWS67P1mSZKLcFjruK8qA09Nr+BXHSvKysYC7r3Exc4V294PPW
Zo/Of7B3Xr11I+ua/iuDc88GyWIczBlgVpasaMtyuCFkyWbOxVD89fOUpN5tLe0tTc91AzvASUxV
X33hDd5gfWKuZqONljUbNbU4QsH3TL4AfgeEtHjzVdLXUbwiMCGsnmbzXZLTCxOJ48PGYhC5pRdI
XWs7yzpjVZ4CeboGkgllIaaHKuVXswUCbtMtneB4flVGXFQH+vxd+sVx7ajChbP2Bk6i3KT/tNQJ
HY2KnuZ2sBgUKDHOYBnRu3vAjs7bRjmMP4RZCMHAXSw8NDR2HXGvYT+ZsPfmud2n+QR8niL6hE9Z
bIaqKq5Fo+TGrfzTITaaTet1z4b1/4zs38uPTS2N+p8n9v+nuEMI9EWC/Pgv/pzY2yHeCzYCt2hI
mE8GC085MjjBPxwUQJDTd9m1QFP+lSJr6wUkTE0HgAaaA5bOnp9TZFe7MuBwH5DNQnYktf07KbJ4
CYl5cl9gWoIECNUV2hFc6HdxDkA2qiwhp/+kO9Fkv4qSNNHcTBPC/uD8ZWar2wwVK7nrlSgAsvWo
SNzPUdGgtVa7OCvuGkMDaXOIwjWThDAywXoGRZ7MnzuToaNad07jLXSTIvgexhrUI+RcaAMDcGFY
FENvky5BkKDzYjbG9DlhvtJtIX3HCCw7YJRBWi8DFfJe9DEMANIRZNbR3Jpmg+FgRQRq0jXZbITQ
828f8t/V3lqa4i8yv6N9F4SNng//pY6wj98OHTsLwvbi/kQWbAwLZE99UI0gDYXIz0mbQ60tbWHp
90tvOHWDeKnW0LZJ3nieypri+fPbt2S/uiXfDym40NF4VJk/xjD5mT2j/NnFDxZzzfwctzwoYosz
aDxXwmwFHl6J/oCVrWglBwOw27nJSecAHuR3ENy0tq0/0NM5xaCnN5PtEsXLsFmKmU+xlXJJlltE
PdHHQyArxwtjWXKLv1aGTu+2MMh6qC7vwJFeikE49DUQ0GJcR6vDCj32wstFGCX5nBp5Uf00GSZ4
n2CaGPVH6qV6uXr77b2sB/WFdEEICgzkAcXnKymSomxDIn70AMLGhqjVFJF2t7ZNdvgs/My5pNmq
nS2U5xZo2TZUf+NHRDeQyH37Tl42NR7vhGNXaP490tOUwS8f2RKxMsM58x7GPujAyzQqA/jXgS/w
xWncM2J/zyji1Ut2hRcQSoQP9Iu3oBfWbzI8hhUbkLh8cV8MbYd+ZqsaLRQ8BouWZHz76XTU+G3f
8J4JXA7C+Sz4gCbh0Qe1U7yRm9S1H2Yr7lPnp60gAmGp3Qysu7hu9SumXzcwBHr7wq8fkjXk6f/Y
gUvQPYLSoWGJbESW9/cAjIZgwQ6yCMaPkW2kvN23L2W9/oQhpjVm4FGFErzNoxeaIb+aI3FRPvQF
oB//kIZR9bmA1thSr6DtGTeXc7hEZnlWp12lxQ7HBKn5rPcbtH2Bz0RzBJUYL9lrqhkfysajHexZ
PsZdoA7D5CCFfnj7pl99GBcWIW4ldFcs0/KOA5oV5oGNqHt1XylJXwIqZ5ijJW8pAynVuvRqAdVh
rBEdfvu61usPg6q/B7AJxSsHQeGjcyYydFkOeOTH4hqWvawZn6SMf/ygSTrYhKKAb3dgm+T+HRR8
6MYbEL1d2KwR2bXHGxzNJ+DCSD0vEtcfKwt3ovLQK3dLRrbB5u27ZV8cLWBu0Hcft0mIiqF1/G3d
eGq6cujqH0mA6J8Hk17J5aqH1cuiWpQZq3Ef9g3CzQi14nW16SsQvDjae0oRLEPGl+qeBVhmv+hB
82Y4/pwc7b7RcijnngIwShtEF3dGnOZrH4cAsKEH+jkrdSwk49xH0xqOYSrgkS+SlJEO0UaPj4za
2AqR6Gvg73L+tiidQsAXWyLehZ1Ru7crc0m17qLttC77u00AZNHfcbLypzcNVgqMCuez5YrtH7pf
q5S65LYjR+YeGWSGFaweaCRfQZw3uA8P3oznwiKFP96MnZYe7zN+B61O+HG8kiTxar6ZncxQ5SBM
J2mOEzy8HDY6UnraqaA2swzaiwKljhRFP2U2f9OzUq0XkqK6Vnp7d5wTcmv4GxxmivqQENwjBoaC
eRaHXPpPvUGBkjQYwBj30QsB/bL9hjUcPKHIwZ/zvMC4GgA3UJrqQwIaejgd4KmylsAE6MiXjikK
7mBAtK45hkD6zESijHL9wMRHgo+unapBRfH5AehAP5qM+IAWs41pRlox18U4TX2gQ6GD2LOcJb70
2iEk9RtVZuteS/H++TPapjW6rUgRrUjWLLkafohIFt14G0SKQsyBqpfgqETNM2HwoN+qkwNxEis3
aAb+wjTJJD+tim5AnNpKkNUqtwI4TvZLNZGWxWmU3/J4BHq9XOpQcmoJ5CNZNBne1+XHSrq1D5VE
o0jxlcZWnD01IivDqolR5+SbiZlZ1C9wykzMdzKWeSBODeb26p4O6sg7rOcx4/rYKAC2+xQUYO+y
zeIPAKwwraxGLUy5VDp3y6xZ8GfKI1vkIbKw8VCnRU+2QsIYhQLu2LdHosC2W8Sje4rN2DhgEtg6
PFoc0IEasckcHX5KrRhYys2AExW/MmKJ0SISk7XklhRPz29OAz2RbOOE1E3e2oNtrO5V0KI2x9gJ
KO1h9AJtXoX/OybW6zmiqk8veo3L/poODr9Yh0JpQkDmhPodt1DRs18DfUxe5xL4es1hfI8hACMJ
9LhhJHp6ierUerxpgor/bS1mk3LlM9NEH79fFrIM5DrZ56pTiw4eSU4ilrVCa/AnKIXzQzskufgS
bk/eCHmnscR4A9oO9SS8Rv2mV4dxNvusPNd8MH5g2/Ud97eQi+lVLdJUQ/vzcMEfZw4KSC2bzLzB
Dy0Nx41Fo11HpqRIMjwnTWPnwp0GLCJzFTsmPNwFk9Z4xDzxylVQ8W2gnAHuStuwnJAAIFGA/3vh
ue6Yd6vExIjaXGPGLtJL9MfTCFRmNugvjIWzdlbQCoqjcZL2ZpGq1dy1EmzaXPS9MUHk7n3uMTJ6
vk1L16B276oeFWPkSKBWxPWnsGwjB7WFvg7nYO2ZKZYEWwIx4WYrRZzBtYmboQ7DFdWz1uHElEcm
IBSyQbfwg5ww690vk2sg/kiwVTwzKgT5Ai60S+Ykic+0L7blX8g5BB+DzBMKUKxEOSkcIxgB6HVp
DnPPGopECl38Q73UC3/W2uPQWReLiz7vbd9WvKVNmfM9qtVsGtbQXkCPAKu3y6p24CtVloMC2LZG
NJefFbamjoIDL5+Va6aI9Y47UzYTf5MSpuXPZBfpuJSbYzlfhzLTGSFI/Jjw1GDVzPuTCaTUi5G3
yF6wbNmzoMa2E6o+4etrqxK8tVnpQdEv3DgeFwOXdtDW5v4JlxxHo2poooGbdGnRbYGp6kNWgiJm
Oc4eyDmDQ7lTxAcVgFa7nE2FKjpU69J1Dk1L8yzZBnVXM7cobZ1ioe6Xq/syAOV0/lyHEPX1y0Ho
T9S47sAuxB85TrJJGCdYRSwoUgRAAjYtPqDR1kEph4F8O2tbjZrDX21HNfncMUhZg7dU4x7Axs4A
DLB4gnTQb/B5WZfppP9MObAkbDzwZp04Y0miw30Pa2i5tQxWpdgKvwO7vSITjU32pxGn7FwniFwf
ahJqIM2FnRJ2N30ITwZo6GIplGirqeg+meUM3Op3iwOvasZ859Xj0Ny/9jlA0SZtv6fEXAxb/4PF
ATytwlxBNpX1h0a4UwOq7127g4JjFWEHOVrrlm/0jt2B46vCRoi9M5T89sL0IGudfDZWYWGriFH7
f/Y+CJE3NjvdNp3qD08OCJ7MzyfTtJrd7y4IcWYjd5L6nvRPe6UGkHzOKy8EuK9AokwfNPybjgio
2VqVXEkfdxOaqMI1rp7cESAddVkN2N5XTbsNoWa9NElwDKdfbmXFql65nfeXVUIhPb/TQC/0ueeV
OfqNtwn/f3wTMlcMw3rAP9Wn9du70tz/DfeEOsgHu95YLsLusLaFFEZ80dk8THb1nH2bClSI9XGK
yxrZsqlmgqIREoL+6OdJuU3jbJpo6uBe16YZk6M8uVj1kTmxYdDx1bkmELGMDKrDNUgfKyGBhM3d
Bjp9BAwysh0SJDAIDSWTWkJJaoDeYz6iiiku9IM1U/BhaWNtkeMm7cjR40KA45SRlRvby16Bq5cg
s91a5ykID+nKwc+shbtVT2ZbA0Bg7ysQd/Tz9+ik+PAIUBen19AMrUuYdPuezD4AENrYe8d2yYIn
k9zNQA55aohlWZDqQyMyAHByhpe9a25RlfAWcUBwuyAlAgUviCnA40welLwkoN+EcBijppO8LGzO
6CkQDqnJpOA1NDtgJfrkRNl/5k67OPG59uAvfr18wnJJW7lBGAVWQ2FWR4SZHh8+7r/HlYCIkju+
9mWzM8zAUZGLmt7q7sIO3cZ0/2RLZsuh837AR6nqnWdnfnUW19nIsSibRudSVePrlCUJpTYkk+jk
S+vXYPQqDzdoMMEvBUtV0TdY+U0E8BhEZOfy+onhWlKxfmz3eHikcUo9n2AOc7TxJkcCiIjmgebn
7i3B7MFgEuZkYb1XKdIqvwqmISSuAecKdzBgqcHy+fNNLC0+I6uhEQsZqV8l/MS6lFpXKrcqFaDk
YCBHDHQJMD01SzlH7tcCRmyOXKL+jByYlnVL+TfIG7zbZ55YZJXFN4In7cPDreJ8nJKrBWmHKPw2
5r6LJg+sb0aeJw7p6HizACPgqYC86eZT1zGXSU4aJm/8LFNi0Q0E2la6kA+8lsVS0q+z5nU6oRUh
N05uk6XEiDxyXI5103UuZJu4H4OrRSZ2nZ55zGS5H7U4eh8I5Bh41DEnybwpekdvEcQ0dcMLh1X+
QjTC77zLrILSOG0tvcBEhGmGvW9tHzGnDXrN+nRFdyzm0IToTqK6ZqBOFugJZAO0zJJej7hiZmTW
Jm8g+xUtfsUv+H39t8lKYMVOBYbNwcZKuC/4domvU8Mc3TmdzItG3+3T9sily6suhqnmo3Y9et8l
+p5ijL/DCI7T7oDnI8rC6xIkHss0VeQE2c7pHL12i8oOq/NysuKRQTM+KxZsbVmieraBwqT4toMx
llyrWjoewXz032VarlPrcKwp+ZhTp93d2CEuX676fGgkwUVNDvKBkyVzBBVdm3VW4sXHm80aZt43
JmpUfBBmkKSXFJ58ZyRBFsz8Jpv6CTCIwndqRnYivxsTC07POnrKfPrYHMk1etzqeVoGtjmJQdVJ
Ha9wtQ9JDOY4Nqm+qrgV/CqmZkHwxEDc717buQHaB/BtMvhqEsoRFI/i3jgEXiOGG28pBOYhxmTx
/o0k1EW370HUpyUyW7rIh4ipE/m4qVkfUR/FfDVZ0tAFdRcYS7hOu9GtyFGQLcSBiSSEGLBYLTXv
Ses3FVhb6geWk+dyeVp70aJDZUNM9g7AQWEVbxG9YOkf0OZNKFUwZlD3T1uvGgudWhVGGcLDwRgG
h5iNHBGVZGEgT8ltGpFQekn6JhyrS9OZ56rlhSy64nYxf+VFTohHscUXMcXNueflDsmrmrJ4j/Pb
PFx7s78gKYn0XnEIepuagoPNcDBFEjPCHv4OeF/Njwkd2RGrsrbSmahd2UTx9fRUNc55nLNL22y0
CFIk/IOHvMtEdN7CiNdV4FNhUUSLvmkgzmB51+wyhXajDBYqXgdlAhY6RZLJ6p+SquKTptagb32o
Zk7C7ZwMkZRbY64cPAoamiP8xUWxomAv6IAl+YxGwmC6h92jxYj6hclAIjDZEvWsK3T1FDnCudeJ
bmnlelW+3TX6Nz2jAN/bUDDQ8V3ruMEazJo5HRbTjzmSus4cE6NIQOzhplDgIjJ0PO87lzzuqtGm
gqnuOrqdZ+N9Y7/s6SqUWgO8l+QPF5MGIvzT0igCQ3d2336615dCI5ocV4BDonl+7K2HuVqzjHQn
fqALpuMT2HsxkhQSrIldb1/rsRv4e//YonXsW8LFHRLzqFdTKZT2+kJT+3/MohwoZGDf26xEVzog
ONZJV2pjiAXZm/xuqBy3p4kCoz0o1o20qbvpQujJRkjJq2PPU2R+nn1UiKXoFMl3e84E32snfvX2
7b96VTCbgESG0Psox+1j07i5i0oZTz4uzFBvuA8OKF0WcrhSQr19qVdrDricCBkFIbBuo1h/1O8m
jUrx+/OauzAJxKAOkQJGfIuHq94iXhRDVnvn4Y5HKBYfxteWylwTSwD76Ipd24sgpn9/h22TjlFy
ZrNdDbj5cEDYoT6zohDvM5IJxa9/4r5ldpdEu9I9efvZj18zU1PX1bMMxqSu9crtcarkPAInF9/p
SVA6qgT3lfug8nU5//aVjt+y7QK/YhCLj4EGER43r3MSw0BYmfV9QNs7P5dNoUvzNHMEh3xi66zx
7Qu+5FEzNIGTTduZIS+2jyRN+tF/m9XIDE4o2lHd9w4dE1ZQJyId5giK2p426loclVAfAZsWrv3c
TTgZ376BRwWA33cgqZY24sUyCdwxj26/vAOs8ZLCavzqO4QMFVdbZlmAeeh6JGGGTpVOW0ZA8px5
nuPo+P3cFDdcqVtepYdBUXIyPb2cZwdnWv+KXVzjREi1sDx5HGKxUwdIDgmJ2Busw1wSrZFr0Yfl
qIYaklISmWx8tFiYoWcb6UOYuLcmcNkp6Rstui1GGqktT1JGywHykuhIc5l+7HXaZSDkQBXTp60+
zjHKIrfxe6GPeEDLCEet/acGfU9qT9REiVonTahNPmZ8tqWT5ShDJ4WuTY9xEO2xOOvoTNojvpM0
WeDs5Kdvv/5XC85H99v0wHyHtni9tAcqi8QwF/WtTlrwqIcYG0gKjhAQHqH3uWX99iX1vn3xwQm1
qJcxo0HBA/mAowENgzKlJemmb2h76x7jkIZefu4iWJEbFyYYOi7sFOFAETVbuATRhC1KfTdv38bx
kyP55phETvyA+Z/gcfz928qvvLaa+JbJt7ym/XkKv0iWn+18QrzP7uU7yPLjCKIdKXxBp8gTyCI5
7tEiRyMjTpOm77+PLaYRty6gIpZFljU6s3r7ueyjLc1PD3zAzuAbmbwhYXg0LYynGXPparQ/V3Al
ge3TvsSRNaaNSqWbZhOnw4qBd8n/+TRsWJezK8JbijW3C1YNbV1aMJQ8en7fTJBl6CMAcSPDTmMq
lMQnCNwndYbU29qZDd0GCKRXswlHKDWs4bxkOnKjuSQ8nIHmiXOIY0NPiizwvOwNCoJ8bk+QaUoV
APvajJ3zt1/C0fvmHYTEFQyamEDi+3D8DlxsDsD7Qv4dSkwF0WCrGVXAL56gJ96+fSlxtJ71NyV4
eQAukKQhjh6t56lu6KlaTnQTONCfuNYAu+MiH1ud6g+EekLQ0+wd8KGuBCtkE1jcz7/qxkF3CIwJ
KfSvruPrfia1YEOks0skaqYTI8esZjnr2aogMWFB5dNeoYvD3smriPI4BbRJWfI8+GNapIdIRpHZ
7J0lMBf+bKxL/cEXN+MqxuN03H9qTYwWHVB8ELUCEOPHJ2M8fyTw1xvZwYKgMnoaobEjWbtQLnXx
HEV0OcRKWUD36nfO2+Dl50M0BsEY28RVBs8gvFCOP1/LE4yB2UT3KDf6X/HKcVE0Yzx68PKgcejx
J4g0OmCqVYAl1Qb0bHUo7by4HXEiRJUOPUOGprFA11MFOOYmsv0cUb/2V8XcowKQBKN9SMPsuqx8
835sHDD4GDQmas0sx7sc3aj+kACBPudEShaq9WTMN0afiS8Lc+TxNEKaGt/ZIjSdDV3D/NZYDElx
UMzonPZhd+VwKuU7pzDEua+AO8tGtVtm4sUtMDrntChspgRZIzFDrfOJEZ5E6QPUhPtBIYCXInHZ
mtZGNJ1/Y3M+3zVJbbkoCXoJLYy47/foZlY3WGQMtynIWHBQpgGr1KBv9y0fwv6hMJruk+f0PWlR
NByyecBAgSFFs66YF82QoMPUWA1OOZ5id7eVE7SXVYDQwpch8Dy65tGQbyRM6ZsFZb0N6adWmTQM
Z2165jX8ePMH/kb9d8tfnM8JiPp1ggP0h9zvUwjJKv3w9iZ7GaxZEIyVCWYuqYK2VjmG09S0f/zW
jasHvtd8FYJ1zLdeUUtEFDrT+/z2xV5u6KeL+QDl9DFPDneckUSLQ2rXhdWDZ/olGKHZvLGQJ+hR
Ls7PR0cM1H9xXV4zIvTzd/KxVyv/8THB6jCyIYgfwyYGF8mZ3OnKB+DQFK6iaPJ5Vwr0g985Jh5/
0l/H8ONTOrYNPicMUfjBueZl3qXlcWyk6JIHa6rZM8LmuFjVFDzpZob18LGyy+hj2kdGA3/QDZuN
wAe32CPg5G3mQgL7AqznXXYwpk4rxMo/c95COaWvKG/LkuTFllXZrGxpOdfmmFVQi0VwVtGevR5t
ZX8JgTNDzqsts8FgML4UZcg6NvzSo3uTM4uzppDGWheqh6yO5TrDm2lnxa55h06aWC98v3dyoSNH
K16JTgNIg3gvgjP6OCWwDL+fnUAtDyiW8PJROk32os6Kw7zMdwheosgHwHsz2DFEwbYzvINTKfc9
FyFXv/kXX8bXYE24TzZ0CI7xowPFyqOS8UGC4CtU/5x2Wge3AdpeuOmZkmAb65TzwS/ljC6x0ZQY
WtflARpveD5Cq0HDyI+NywXM9gHpIhpn0AS+lyjVor6ZG+epqvwzhfBlhejtDT3Q4hJrY/gkHoMx
tV4wgD+fEGGL1n4T+h9JG0eUKZz0l/Ky9EL4TbrP6RQf0rhuLktXFjizRv2A3mIyfDZdO782Km3J
4s3WtBO2nFCb7NL4ZirCJFsnLWRYGKwg7EcZMwLwszbDQJoz8ZPjGsFZmijni0VXW7uRa9rv23tb
v7vjd4suG+W+RzXrH/MIB1rCfHcfRxNE2i+MVmS3TSqUgrJYmTC/qSXeuaL1EvjKqvIps0DdgkfC
9Aq42suNZpl2AWG6yX4ikeKc0jYzSnIEZXygUZntGERIIr0bdw+NMIvbNJ7lGRxV8xqPGrF75+lf
Ly1STcInlm0+SNxjMGA3lW4fxFX1M54ZMFC319H3ulvQUGlLZBZbVIHpcJQ1UiLSpVe4yRIPkSDg
sBv6JGG4ZuBZJpuu9vyv2N+MuvVLC70y+uQ899L+0AoxX3hDEp9ARIqdVe2H9rTqYdwgN9qYJVwY
K6jX+NyiXmDwWnZZLo3z0LNQqKCVYZx5mI1cqXniOMvwXUGjgdN7XSNRclYy5iWjFKUG3rcF1izo
JDDDRTHpFjtztSUX6T9Je65OkrIQ+Af48KlZiYyL1h5dvysRpqi/+CDqIHShsoO2Z1HEayRwm/Op
QTsJokvjgasN7No6AZyCxiK+xvYXvILSr0g6y1/OI3WgH9H1eW+lvP46DnUCiGsAc3yf45AsbFzg
83nKf2IqaMJYw9XgBygPBaOAT0ZN5T8s/aCV7I0fasxQvEIqDI7Q24vk3y3YQEOQOfpwNKM38HLB
gpTqy37xi59R6alh8/hBvAVf3LO0QB3bXDBPwph22Cm0qLZNGM3fkqAbG9bJYt28czP/ZsNqvqcm
J9tgLY8Ru0s5TGONCOVP2JHeJ6R2+o+IVxkbn8buB87F4WIoWnnaOFV5UszCOpeVz0HmF3K+StGE
B5Bc4bmcGoP4BXK+dVdBm+af3rnLVykDMofA59niYKYpKo9e2YjUWxm2zvCTrncbfyazcFHAsLGU
GXpzvLC9EaLY1C8YZwWdW/9KFkyEVksE038v/Lq/dcMiPjP9Kf9sd0hYrwdOgV2XdQWvO878NaYf
xvN6+4dncaOan//9X3cPZVpt4Cl26b18wZoIHfLLN3gWXcqGekm0ePwnfxItzBBpRNMVVCkkC44r
/kVGtiznD1I3cMHaFjM0PftfTAvh/2HqfwXehGYLf8I9PDMtBEwLG80CfpwGzULM/9//637+n/HP
+urp7OqPfv0/qqG8QpNW9v/9XySpL844F8FS3WsIA5IZ7oe+9sv9W7ao9MKcm/CoR3+upTyfmAED
+3C92vxQN2NgI7vU+kzI97ldYhr6RZKJWlSTTdnf2KUjF4RFaM3b24I12EzZ2h+RzQs+peBReg+p
uaxicLJuJjiXO0dMKJlWVagOmTFNjEeo1+xyPEHbHUYbvCqJfXBzXhUqQ0FwTCnJQjhpZy4aqacc
KKN5ksFePVdOFN0AKW1IKL2vRl+Pe0hWPg4Hc7hB5bU5y/T8u6SasVaum9s3iZcu1RqZrwmQSTkh
+UsgCrcTzYZpU3QL+g5e4c0fl3x078wGcu6Klzqep8gKd1s70dkJBXjK9FvEZrFHuqPYg2UoAiRZ
6vTEK+PWvwgZAYKyVGa6x9ALOWYPCtRedvk4UGbTQElKJz80VIW7bOl8RnrAeZDtcLJoRmM1Gi9t
N6q+AfwCb+El1bincpGbpO85yOJGYfUBTG1h0lmCp3Pb8auECH0bLTUj1i5ukQFi5DNrKXmXB8UG
YLC/MuxFPMq1in1ve93WsXJUR+KmtRjrd2cTmHHtKodJoEm53qxgcrknsKP92zBD4JG8LOz3NJZb
uUv6Dpe/kaWO2CXmqNetl29taVTlXsgi4sx3Z1qkmUTZqM8yY+2OeIsxG3e6emMO6AGTdpYHnJOT
DcybIdjZ0zRtJ5nVa6RuR6C4tjQ1CxbFwbUeuPzyo9S8W/DE3aFblAJeipB4NCtH3ZUW6g+7sCvd
/QAd+5NVIWiZe7L4CqxXyzDSr1g3wDIPxZjE5sbu/Eu8yzuycg4jrJD8do0wMNomDIStcUuO2e7U
iOUK0+7wcnZbfLuiDmgN+saosEWzv6pFmX/yCuE2ODUPxYOZGfUJMjz2iSwxjaN7Gn1nN2BJVoHH
+AFuHRa66uWYIwPW2jdRkQ4nU1f6O8xIYFuHVdR/Qr/83gQduBkVrWJE+lAnZwekJ+QaosTNDJDr
OvYC6wxiunOaJ27wLfCEvQct7EUrl7PU2rijHa96G7LGpo/aG4z6uouWjs6PQpbRZmhjdTvQEDpE
C0aba8Mww2zVGCh5j43RX6p6ri5aN8twcq+zLF0Bgo1QScs1BCCqP3txK0GGhdUJTlLxF9lqVzk0
0IuPudPYa5B9GKbJEvAITqKdHzkDEie5eQ1QZ1grdA/DXV055HeBC6jnQ6MdIAZXNpddCTO590zU
A6xcnbRhX69n7Ss7zipcVZG8z8BbboSapjVaScBcC3LL2rHvmNp+cYvORYQxptQKR9vv8k1LfhxD
Mm/apBm8q6lHKJDL4ls/qO4p/fnnVHznVIQiJN48Fi9+jncPL07F53/y57HI2ccckl4CTBV6Cibn
zrNGB6PJf52Djs056AuKbdthmIZox1/noMsfMe0zzYASHArR3xLloLw6Oggx9dKXoRMgmHK9mjQk
0plHDATowem4B37EPVHCMrqVu6A2rxJAOJu5qU89vCwsBB7acUu21W8nLyj2g923nFA61LrJkl9g
bUQkanGMdNY2WjnuZtBBWowO4VoHbqlDOPIdRPNwxIJu1eggj5wR8X7QoX8Qff2t0sfB0hF34HLr
UyJ/PDEISdMu1ceI32Xleng8W3x9zHght7hqEqDFa1ygHMYhSsxXiMf73i5B7j8Go2YBdtNK7T8A
SPdYE6g8f2h9o71MY4L1aprK+TKKMAPGWSvi2UssOPBbwr/NP6lV5yy7xRrmZo+rIH8K3LCxT4cg
RswpcVt1EuPpiYF3qWbjNOAGaxztFsrYugXVc20HTX0dQp74uGT5eIlYxaphyiM3mPSixRvpczyb
Ov+ALGTVrjOnxtxI89avumDI6Vo63Ux6IHL7M9g1idbYZorMWraHyIK7s8dXORb+PnCJCTvIzuZi
bmYsPSpsqqpgpiexlJW1lgowuPMkmdQ86idldNgqOoUYOhjF/KVvCqcXH8e8AtBPvkOX002jcb7I
2xETEVyN0w4Uax135a4JkBFeDbD3vHjtGkkWXQKZNnZjhMIcQauXgsjcDqMvz3rQP+DaW1o59cHs
J0IhKsz0pVunH/XC8ZfDMmf4nhqzHu7lpTcV4ylQaETCLiyw0lLXqmQD01KumEBNvfU1jhLbXr7N
qfbGe5BTC4Bq5WJGUkTXj8ntPwHvnYCH2xwR6j+XAWusD7u7hxca6U//5s+AZxLKtLQQcvqeRQZP
5+fPgKdLBNdDz5LyGda1T0H4p0g6uuqEKubuFIoEyd/rAA+RdMsOKe+Ze8CeDP9OIfDYLvir14Vm
FuQ7H6Mon5E5pNfjOt4skwYG0WJ84Ehv4bGRWQVq+EqC7FTdaWbC3kXzgzoCaTpqZi91z0RYlNhK
Q8F1fdQba+U08ak22MnFeWVwHmDYh1lPbGZsnqJD+nzIMzlH+xxWFALf0NlGtCoWfpepQ9TSKnBo
Co5Tu5DpDiV6dWcMAbFIwUA08A14dsa0NuDLoLhH70xg+ComTedoI1gz3+yqY6SOAmTXqE9ZS0qE
TqBDn+g6SOYhCS/TVJJohg4NK7RgjHLtDhU9omIApoV+pzIioibs8aD5J034fxPxMpHuf2PXIFLw
4658kSZAauSfPG+agAI5BETmMNtHP+r3LCEI/nAom1n4kH5IDLQ9xfOmEToz8Glxg3tzPLCaDL3/
LJ7NP2xbIwpcz/NcYHHW39o0L1MGvEIY4eq7YA4ApPvYISOzGpszwjEOIbOuDOSNWg4DhPR32lok
Vr+1odmMXIbREm53GuD2Ctu0WH2n8Ag2Dv3iWCCqS6yRBjO4LCfoae/081520B6vBcRBCHwaQ4AB
ulvxO8SHb5H14Siig0Jk6dL0uvGcsIWn9MIorfHKdzvecPhePR5YMTpiTDECYFwmgfH3S4KOdFvL
75DogzqCe29by7O6A2aMTGRZu+uA1uYtWaSwd+aAPRXWc0Wm9h7elNWeOd9AiTkiXDnMFUY/GXhj
2GuMRVXYmT8qtH3PKClC6rg43E9LR0vAUzbErrk6xTypvC5yYKSF0cnPlvSq03DsICVFuB9HSqYX
TpwxtBFxlUD9xNoojXu1hY1ZXtuGs/zENx5hAoZwt34Tn5uDSreTX1TrAU/iw2Kjx+AwuwvWSSaG
a7sfyl+LWOpLwK/ZZ9tMsxVChcUOSZgKTfJyBK9dTQezjiAaL2C6g9Gs0dBU09ZKcMkspOg/+Jas
LyAvUaeBRbwzixiRZk/bniJ4f2jhtMcrxt2RR85o1/eo+JSIWmvuVr0kAwqbE8lKFzg7gK3dtzQ3
wilnitf54BV9NYEl+haCcVP9WVI12c5nvlmtp4h1vjaTGnFRU5TVD6Qkmm+oYQRfMlRmPoaxGSbr
yezDhyzoUUi1ws7HDd1WyG9gfTjvOob0yK0y7fmRJ4UWYq2c4tIssMhce7gHnfnDNHxQtM1vmaoV
a13lbzBPZe1l5NkrB32Ny1RYH5M5NdfRnKmPSRt62x4M/LfSryFkzabcBaOHXv9ce+VDV5bJPqmS
e9WhsRMj/vohDoMBq7wF2si25+UkVVScU8kuXxzcFa5FlS5IgkENXvWzldM7H01jk8OZMlGhMj45
HHsnkYPj9jhVgPUVcwYzi4cHpBHkj9xSWbFd4sWrtoZMw1NeQQ9MzLtvZbGewIZdIC+PzaNP10DM
E0LlDjQSOYPuij+HPT5VbdQUe6MJOBWNkkbPPCGPDyZrHUapB/dCfsgMZD5WM/UDNMQgu0O0EBao
4X+HBSA2Se2p7Qx89GM0FfaZl/RX7ozuM8Q232Fps3tmwPqkzw6eItb4c0aZf+d2hjzP7Wr5IWdc
m/my7o9mzvNLDMvsTb5I+bF1JWRNGXxs2zDdDu7y1Rg68X/ZO4/tuK1sDb9KvwC8kMO0ULmKxUyK
mmBRIoWczgFwADz9/UDZbUn3tn097x70si2RFZD2/uPFnBNzY06zvGjePG9U4Kp7sD2S5Yxg2E4k
71eqfPasqEZCQeftYK86aoinr5WLkXTVB85QrV1wybLA2NeY2WqmsHCdx2XubFyTBPNwKlp3Pvt4
PscDGgrcgmHC+KyvIo3CpqdcKpv1aTR7qWK+iJrk4gmN3YMtMj/uipWRjf6gHjzClTaBIb147VCN
Sk90RIDGymEQXwUdk/9ODTNE1Ugytb/1ptykEdZXUl+nBbqQrURI39qrGPfJliC3OWY1cPibVpMO
8cVt6ckmOk1U6iamUda3gLlamZyCSBuIl5eRcl7MBiNtttKrpRwCoWBgPmVgkc62HRGEvZEHzYFK
uqTTjjkJxL24RxxFSe2O/Kr8RXOa/D4YSgxU+kI81qXn7Ad8r09eNFEbEFkmkehYGayjMw41Lr55
YGNkHQl2TmdZR0Vs1dkYR2cPRARjNOYTbXblHBgPuOTibCXb5T/TkxPd45VTX12zomm1Qs6wpVra
OtTFyOv20NjrvC/sQyP16kjpWLDpyh5kFY8skCl6yfrU2jYl2B4Wm63hSqwcIqUPlf6asJK6P640
9mmOAFwzheRLDJ5W3c9Sj+j5rbSekr9BlbejZTfvNmvZmTeSgv6ZNq5EUvmJkyTmDP0pFuCDT4Lz
NS0z7isxKrw/i4rfLSt8eYsDFMlFDn1YhYiR+TNH68pvlLwXT5bORlnkmTvj2ijr+7hMIPElY4TB
zQOXC9dtsf7v7lR1aTf9ze5EhxOwzV/sTq9F+o1y3vSnQfD7T/2xPQEXUdxkO6xAyKt9h1/4x/Zk
2r/BlOg64+EHlMT88Mf2xMpF0OWiVF6A4I8Z8Y9B0PwNfRAec1//zrH8o0HwFxbU0ZcFbUlkQvbO
zAlW9fMM0xG23rR9P14qZQWbQRGAAVCcLaefp4ZbHknTMQNfyje6nhMSXtvDY06QJNHiQdU+//Dt
/U7y/EjqGD+LOj/eDWpVpE8kcaFfcH+ZqLhAcd0nPVRiWxmXOJ/RR/TUEiBFGiitgQi3+xcP1JdK
lNKHMG8zARsSzdKzGbe86i3oOioe0NhQ51oUxiMaad/YET8UvQNsGOP2r9/xh5Lix+2T789Gu8L2
y52OGXchu3/Q19oL+UrEYXexELPEaxcT7CMwi08cgDfVVBxMo5GtU4/70byQuasp161dSfuksRYD
gfnEnEsjROHirGWX1nQAlwmPWk9QLLHB65jcoHQ7ltT6yrVHDd+TTNpTXihn3ODmdK+ohBjK3V9/
qv99GNhBdTQLwIqE2vwqH2GfjJXWFPJSdVHwVMdYWMjOMDk1mqofb3BEBvdNZBSf/vplf5mndYwQ
rEPM1Aviyv8tb+uH79LRx9huqPi4VP5sXIw86S8VJqqUttunv36lhaj+8agtr0SCMZV9iLNBDn45
zxoomLmFRbn4jW6/tqoWxS7q/Mlc5U2y0du+mENLn5BwZHjJy787aX5WQJCDw+qnm8QcLVsed4df
Xt7zrJQOBAZ1eiac15KohdcclKbYOXMpN9Te1qtJ59DvVNHSBNXmtffeUY5wUMFkn0fckLjwUC/R
Su5V5aMlGpMJyp+m90YbmrWuzSU9X7Q+4WC00DT8zar16+KzvH+UACZWRSLKFxnrzwdKd3uncsgM
vTL6qHwlLAPE1dDyriImd5qq+Kgw1n+J/aA5j3ObYOy3aYg3jcH7Bu45U7qRxJD9GHnfU2F5bwOW
Pu9vZG7owX89yEvo2BIGtkj/FmH6z+/SFX6qi6SzrqD/mijw112QzDsAWQidbsB2LsZWvx1QBPXk
7SQede0VLCO+9mLhhfKiLe+aAmsuMgsVP6usrCkKQe3cwK494tFGdY6Ai81nIZ3oCIeAijJZXdTC
SrULPxUzTVLq9UFbmUNS7h0ovjszi2+oNbJGAByvvQBbPXQf5Je78GBGOpncG+x+JgtC+dkZ05v/
AkJvH5OFRyMcH0pN6QndrZzzKan1C+mmFv7NWJi4ORu/Itbu7ntdg6ZTZecxVlD7YEem+dAmhsp3
kUcA6ZKdEn3Bfwfll1at9rlfeMCmkRTjkrlwMNqgeEuHBqEsXF5+TyAXNOKwMIpi4RanhWVEZhhc
tyDvxLKIdmt80JEFwoE4HIjGbcnGhbEscYis+ya4JsMVOtMgBnDPo8ZUYbXwnT7ZBJ/GUk+AlIPm
3qGHfdcHmWZCr5Xzq+/WNKLoI9kjQ+7HAMyj/krAlfomP8jW+YN4rT5I2HHhY62FmZ0+SFqx8LWs
n+W+gpddcTuHzoXIhdrNPmheL1LMjh/kr73wwBhnoIQF5HBsLzSxWhjj9IM8zj6IZOuDVB4tbzy7
35Hq/jtuPX1HsZPvmLZU2rhUZgc4p/P6q/k7AN5/x8O7vCvzkUr2dt4NAYE4B9KdGeQys6jvdZqf
DtlkgRP2HAPqwVrC7ThcJQUFaOF5HrJBq3ZDZVushxhrjegazeGCzOeTp5I1YVZky7rf8Xv1Hc3v
eRZu3Q+QH3ZnQfzBC9moDSuX5bb6oAWoml04gnFIXaZcREC04EYw1iFKyZL9JejpZVGFV7CFEjyU
b50qLqnhmB3umJWZ231YJiQCrAY5xfJGplqJyT5O/W8aJEKqr/Wa6sfU9nv/4kBvRsfK8jq862GF
k3Se9hIeXySbBmFouYnkMLew5LJKt1PhlhO8gyyb0CF1JA290ZmKnUjblIQD1zafUYnOiAwtN4fN
zktduy4ynebBvquq56wsg/JgiYAGrDzp3Lu5Z7fYwoGbximhx4Wl30vMpNtFYmiqex7G1pE+XzPH
aMg72NRdEc8b3xjxKmM3b9RV6U+c2hqXilhHBvZvQStosY4jK+7XHs2Z6BE8yXxSzZk1v4N5BO7a
5w2UcMJl0h4M6OF9nFIeT0sUxnn6U9JoPZOrThe0Ek1wk0Uqs0Nic7KZSN8MlBvUxd4aTRQ7vN3A
azYGPoj6QNkmGbZ5YCcLLTVrwBjswJw+sdUig0+1D2ehhgFuqidtRQyGb16MGdggXfmDrVkPZFWY
/cVtgokkBmKar8CYeSTFNPbyA0GJkW9LG6RRvdDXWSXHlgT+cSuVM6cng2SrB5sS4FeHmGcaqsml
t7a4jT1rQ/YiwpOyx9C8LrClyxBbL4ZkQsYKFnxzlcXZcC9x3H5pRGLtB0/F0cbPHcpPKj/i9zhF
nY3bSgz4rYmut28lqs0Ho9P4G8rFLouvYPLGzWCWWboXo2mqQ+XFBKGmmhc8VXq7nJxZ1sqdV0iQ
hXGyOz8ET+LYJKrijdVQgsaJJ1jwZLGXLXXmKhdr3whGNBIyiMybTPR5fmf6VWAfRhuD0VU3dsvw
mUzjjUPqxripVclL1/U8g5WYZTfv9NxbPvzy1hX3J94XdeoU6lV8ClI7+KqW+Cri+/KBS4daujy9
rYTHJS96poKYP+OeisY8uW7xNSwG9SbROdxs4f1VqeG2olizb8ctBZW0C01Day43DS6mkE/EDWQM
jGVORqX+FAGdHv0hTX08EE7OeUG40atCIU2aiQCWsrpRl6eYMTdDQFXl2b3P02InK924tEHcvpCf
69IPayepeax9mqhOEQv4sJ4ENhsG3MnaNSZfa6h77fQ1L3LnZuylXu9bfRryZ4XQSO6pmCy/TTMc
zGZxESZr9gDf2qTYYeQWpDZ41vSo3JYKenPl2dzmJqGSu5Tk2FNQ5kuPlCnMmNsePqIVftHgSWTa
EG8Ks+IymXHyBwe7guimU3WqpqNvcEpt1HLH3mSOxjc6gkpveMio9mSI3iQjISi6gSetNdCLJuiH
pCAleNDIGDOOc9AJ460j3xtvBFT/cEiVya8aSyOZQ1vFbnxoOCwwPNSUo2Idhu5qnLziPhtAJn1P
7m2y3pz9rACGwhwz9rxryAKoryp3tM9ap5Oqn7RVOZxiklrIs3NkmTwwicg3PVg0+tw6JR1uiVRo
yhSlTDwFpvaesjMj/WTUs+UPq5kJbHpsyMAJ+GUS4Vfi0Q5/1KJGfYHL0oaw8KSbH1BdG7cj4pJ5
J5aY2006L9IwXIKZdTPmxexcSrcp0P43g+6SlJLYYzgx3SAZSBqOmvKrFCB29mim9KXEwzBaRKQN
FGOK3exDh1E3N8Y0fUWTLsMILV37rJzJeMiwmpMWINLgiXO9lDdVgHRm25tNkG39MnHVauxf4kk4
1F+5hVHcOWaFxk3hdLOvoL8IH6XOICCWIuaM3iBq52iyOKD1Sq0uB4sVTWLdmKNeuIdorAM+10iJ
4FUutEatcZpxzwCa6rurogAqXwliMLYyWbqccBRSZkWUEyV0kDMpCrTE++7Y+y8L/TdICjPS4kP5
z1DK/VJY86/wVdRF+rMo9fcf/R1P8fzfSNfWPVgwnRSbhVb+HU7xLYK8ocZciC2KbpY/+ZNWM0lC
XvKBced8p6n/RFMAGtCxOg5EDn6Yf5T+jf3y550DqSwgBv75xZhqGf/LldqnZl6JLK33IwiiIjEB
nhfNaBoA5+MCcCuT2zzFCv5twKk70EddpRflYkIcCqoByWrsuUqi1Hr+0KPXIJn3g3Sjz4hfoLFg
X5q9p2Zn34jlrs2VjNkVoHbt5VTdhKQwueWaCq1MknYPNXdGE5JccqNGVk2qrnXEckeZJ1B4TNHZ
NCkjzHuqT9b08VbfZInMjqSWyd7mmrSvEyDomzyJ7FAj5Yr+sFazGP0nMlQ4BIS7EY5iYogdMRYO
FHZcmcRQkn5nRtahZ2A4KiybhwDao9rQITq86CVvChNG1L3zKksYv011aRj1lbRWfrOgoJ5bTJSS
OdZhjCo8Cogia7QtmsKLowPxbKxZL79h2HT2TuSMN4SfcnM35jR6m10H32luKPncQCzwe3lnz3bj
yOdK6fldkEMFRkDBVAdH1UMj/fq6k2KYTmM7xvSh9dhAeZ5jTl0VZWFQ52204NFz0vi33Bihz9yG
LzIzaLuDTEoj2kqy0btlwGk+G7Hv30RFrWifngW+xijwcHcE+Iy3nk/7qzN7B7pOmuucxeqGcMo0
OZOM6ewl3x/W1TY4F27a7qglVOekRx86Au2UIWnZ9b1htP4t5sf0kuXgzsHkO/vSoCG6jITxEOGm
O+BRsY5akTKegJld56IdtPvZLqeNS5LY0ZbIENsi79lmYMnkHqKGmKfesIj+TdsvqHLaF9HX5nND
basVknXkEBESO/KNdBB/I8D3F5H1FNyOjOf0BdnBvYnnCbibQr4NKV9aAKNpfTYjMC2EE5pjkoap
qVd/zv0wl0ZwbhqLllfWKvQWI+rqfeS13Xzoe/JkdmnUa2cT3kGFPGAJY9VHv6KaziJw7cDA4ii8
M01/57GW5LSKj8FNQ9WetTLIpnusjMm+SqSmKwJ3ClvTl2SuenZClzAbaxcT5RZEMHqZalB38EUQ
XUU8o//SDqBuWheoNkwa14o4Ppoa6Lqx+lZtFvnJNhbGbKL0qOGbjp3b9PqhaNspfTYbGdBgwf+I
p+f0+eRFsXY/KSGZ6KMrr+SZng6dfE7a8hKhvj4XfZkGXxlDMmorTIveV+0Yl7pXrT1EaY8YhdNt
SrU9ecPdvInElG+RoxBOhm3qgL5EPaWdSTMRLeZXMkvajWy6u6w3EuiexoRqy4CTGRUS9eQSWOLu
uby1hyq2ol0tBIr33iH8LiRtlgppMoPZlEY2anJe4jfqLsxijwAcz93Qm/0a9Ss1XxQfHuqewsAp
qO7q2T93mYwORBTJMPDr8ajSrN94aLg2doe5sa3HHbXi2pszc6cpIhFSTL4bfSMjOM00VhPit4uc
xvtulvHai9XO7zLnyRD0wWd935MH3dfXytfvoPtNOs9nDhv45zq225go5whRDjln9JTKUMJx07DZ
yHdqgS46XWIvrcjVntjk4p4uJv86G4hLnXKb9N9CDjcgVta2rdlQFR68HVWGl7Ql3biw9Y6oMFls
JyOHSdH4KUS9ObFUom7WuT+/1JHnQOp513MjrjqVR3RILpXUVi2gPyuxzVxNvxIiUtcU2vuoyOsv
AXfbHSYCf5NSZLqtRcemG+GaoWer3c81fdfFMGhHMnSN01RMlMF68ec6NeU6JgwWEJ7AWDPoaxj0
WoBBtZDspAs8LrZSTgyl7WIxfiMjr9hNCS6xTijjYTDM6DPthYgsxiixD25mU2erAUoeetQH+d4q
bYcqX3xn1CsApjcxXc9NT6mrHy1JCRr21b6Bf0spBVp/2BE6x8bWNrizd5mILcGURgZstsFm1N0F
so2eAtaZjcVKQ8RYn1yoG2u/VDXbzWpGgPmJotmSHtpBrKLU9LdEXQS7eh6alwYV5HMgYm0DKAdp
rKoZANisTxRTij1Jjf6txR9c4efWrrH1PXlxWxJxHtCoE+M1IvAxMkZEFF1uQCBm8TnISz9YxZXT
hkWX9l6YmxZUZouLglisknb6zq7BpQzrYkW0a8xlQsUsRWPpzqsjf0d5Rn7URFysSWrtV63Wa09d
o8tnzriqXae9orbVEneE9ta3BKjrFytD4Ol3fNN9wWlgq60+mqT0MjrvTZNc0UHa2kFEXvZuSbt8
J34aiCKxgE6IllYOz0F3OlaA1lZIJK+DGD81HsnVHe7IUvPfaEaON03Q+uc2Mj9rQf+NXK74E/nw
CyOJQlTaziPBTdoV11Qeot4YCOvlPjdPbfQYC3s3WtnnyO2/+mbr7Oba7rBlzdSGpNOnib6pdVfQ
Yet54rUtKeQYLP1A40i+EYbZvMeRx0QPUrKmnCDbDyaxPaE5T/ZmdiPjppAYM2Cz89vKICuKwfxc
zqLfLK1M04quoJR4s0SoBsVDOV/iqcNOV8q3PksewBoYpZgv0tkiN9Yair1nZPMaRTI1JahfumPu
0FlEZx9bvi0k7cgaaZvQqq9AJg+a6WLbV63+OTG9FHuw770LQ9z1g/EtKlm+gIfCQPNeqsLQ12gB
0t2Y694xmKL53ICprjyrfanjudnOQX9UVU4gXNI09Eq1lIwj2iFUYAI3oonYmdgdMtd4TNWUn0mQ
i4hoduGJBSIdM+uSsNGznRiK5lh34709s84aM3WBxeDQnZrNbx3zZ9hZfX0fEbUcEvTEdx2V1rRm
Tx02GJc6ugUB48aeSlWh+V8xAHwyEDO/6HQ8XKN8KsLSd25bo+O8cr6WZmkcWN/kpoEFPjUVCWJ9
a757pSLVyHiTft4mVBgWTWhUUu19ip5W0m7sTdom+BR8N9kxsXh3hPrG66RQ2VZnerw2Ky+6EVF9
FBz0uhC7NNEvZCXZoYOtI8wMP0ZYPpprQYrThUjFxzFv3LuIYLkdrb4A6p5Z1Xd90sOgSKyoFDE5
LsIom0f6WWsl3W4uybIZMZ8Mm61RXddeR1O9Ck5mU39z0njf4tlakdpzHSl5PRfpijgMGQoJbtuU
n0nQq5BcjA9K9jeN0V2D2l4xraUhv3jiukd5jhYgZwbsKQDOuMwdv8AB7Fi0naFksZ1zlfn+2S3b
KkxcQZKxR7evlpfzDTHu+fdoh/8ufn+z+JEzsCRL/OfF7/Ku/nX1PqZff1Ig//5jf5DouoUw0nYd
CzKCZPkfPRcfEmTLhSgn5GtZ/P5c+xYrosVCQcIAjPKy2/1bTblYEZckMAv2TzcX8+8v3sO/8iI6
/KKf6EQ8yTbrpWOTn+YSH/gLCdxmNtUNhF2fhdmn06tdE6G3qmyvszd6EmhVQHskWSrTPrVqWWqH
GirVESGcFcVm5DTuADGnNwFsjLZEb5wQjdgwn8bK9d5bUXhr+hxcMbf7qotdeu6puVeTfY8dfebB
sIxqzKFvhQdeuyLLhTSqDcREhnBYJ5Xbux1q7oe083wXGFsfamNXDZ3+UnyXIc+2BjIFIaojUE4X
sfK4yJbN3zXMJPzlSJrd7+5I7rRzjVkSRRzWSeO7jzL7MFXKD4OlT5BboT+n372XRHsvTkypl5V+
AvbN+82st18TTYqt1zbTjWMWlRcuSZrULLuTNn9uaGNN/4u8/L+UzKTJLPkH//kCfEpFDMrw+qN3
+Pcf+gNzcX4jDZLfYy7JmBgAuKD/BF0ofgDvAPhYxC1LbNQfqEvwG9cDWA0XoYuOAJn/vy8/Fw0L
GWHAOKj2TdP9Rw4ogix/vv6IGsNTzBXuWryLxVb1M9OLcrKu6yk29r4/VfhyhtoPBalL4VxN7TlV
1masos9T5TvkLvtx8qj3DQ8b3apPEPH9xardFJ5ugGrwsPhthOfQHTnFzUm4VfFQVxM6FG4ihzbq
HqKBHGkq5dtX3Wpyka7pFowfpdCqJ7NzAWlKhUx/AAp5ww5bn+okDs72NNLM8EFEMBg6r1ZDi8eK
bJzgiVAx7T0fvfGRTaIc3wnrCbzsmEpbXfB5bkQJYxKP2UnP8sbfuQPQhbLsmFSgmMDkS08uvEFT
TK09aLbTMNhhxdpgUlyqHMlUkSXyP5ZLEisMMRZr1fbaFxdn5XDC2+nztdSmuTcIhj1nDW7nPnfx
NuiMzETjK+Vs6cG0V5HMv9jo0U6xAiJy/NleO5SifhIQ3hvHiDDVcnMOi8hST6YJl4AA2ogxKvXp
rgb0uIkCwgB2H+uIDpb00skiXfdyHB8TXSaLVJWSXaDj1ntqJCtz6DHvB5tZgL6sRnSs7TYK4oX2
m+3OvG4/kF8NVO9BtL792jc2EVZuoZoXO0Z4t+ThPYzKWr7l3OC7SGrkgsEHqzSZ7EjE+hAIXzQO
v77jdgUWVXfGRbJy9iFxnxArFtXD5cZ3WKcgTEgOJvywhfNUVV/DGxSmRWwv/1gYtOsCc7uCziDK
I7G9JiU/41hT7p2bamxezIC+ZfJWy+gps32C0JzeZY+GeFvmmhjaMh6d4MmvcyibD9WN0WuUcQp/
AScojEbqaDh8jI92VeXV/aJkCKyDlXTOawO4JndwWgJAe5TzKaiIIllNNAKfzNiAX8rsmQ9EqgO/
pxV2dupyWkqOmj/xBpQB/LXx4oxvFx93Ay9XAi7G5LWXaE6Fla19pL/2msoW17xEQwEJTFShHh+6
JdV6hUypewNs0cKUpZBNmyE95Rvn2bUjrHsJNtGqAQaDBZk/wK62ME7u8uH9uVs4G1LN5lCoRf0+
t551sN0SGGtclFCz7JoXNyZd2tbQJhAqY+o3fjq4549XdD1S9raD5loH8t45N9vB5Pulljd6UiKH
5yMECS7CVuYA4SEM+1WfJjhDm+jpk6uL5qU1DaDYlpoXyNjMsW/jjMzM3GqTmgzMVJBd7vaWFbbm
wtDHVsHHmqDizygt3We7yybt6eNdUo/Rx/tistMqxE7Am3Ual7MMS5FxIf8aR16RS4w70lWLB6gc
2vkeJKHOt7i0OKSmvnw/sMu6vHRTUJ8CNKinSdT8ezClSF19entdJN3Udue1xglBwQtrqyq4QxEy
JKCadGPapm1TfJtnhzMSVGI5pwyEBasYNVy5YxpA6eoZ5UieGclb4UhJlkIeY844NVx1h+xkvBng
uF9I7aCCWUdc6nOeVqWxCkgeP3d+H9aN47NKU2w54N2WwaYvQZnCiQn9QqRYdMqCKXjiYLoJnLxn
3GUJnV+rQsjmpbN7GVFHYo73A2cxvkm/3LIBmqE+xM5tn3bya6YxWq7Q2wdPRVCM976rlaFnspGu
TEFkG8FJNTk6uq3x6cq8Jvavph0h7JQosFoE1UKBpvEw7xeR8l4xCX4lnwhG2qhq+EY7oi1kZUqQ
0zjO7AMgKN/vNCbRkyCb7ez2bT3wgqW6VoZjbxBrm/FG6yxKT9qIZKdS2M3BGlNrVxd+kjA+TTEr
cFPdFcS7LwBJkdUrL0/MRwwM3hZGf3q3vdIiWK9L99ngG28IZeYnP+5Hb0tfUnZuhZu+W+2oHnrH
mQ5NCcmFNj8K61R7hOUUTwnOnTXLaQckFPjpbjK0bGWOWoFCulL8t7Ha6j6gbxXr8zsVykCvDHny
5DvKY+XLvMleLa2kL1OeyVOnQGBDlIDGoZ9FflUCDa8dpQTE9tjBjKbR7GF4ay/CFeU72teEtZ/4
CWqlpxbMoht9yrK1O6PUzHEDDUNpeO4P0jgXOXfz29m2YAh0uhkGd9zOgzWsZZuTQwSIsMq1Prqp
BsHdZPLYpjXQXaOqPlmxQj/UBXKOd+RWWOcmr3TzMWqs+kklVMgUyr5JnKG9I7A8Xim6rO9QYHj3
ldfRhAgW5F+3AAv71CuajR4n+ifI9xE/r/8wx6b73MP37+qRMoqdo6o64PpoimY/iHG58MEPmwB7
cmPeSLmEa5RN4mwKPdFJnMDhMUVtp9/KpK43I3HMlKsK8iioSx9XydAlzYa680pHiJ2oz5SvlNSL
2b3Dbl32fbmf2qLoQ82wi81gtaRE4f54MKvcf0mJ15I8Ci39us+IIUDC0hwG1+KsVuA3I4/3kyr6
/gKy8lkJv71q5DwRL6fGxg09EgfObL8Z0WmBeT8Fmk3OYmbc5obbfRvsUXyeyJNuX8cO88pt6mJa
OnVizg9xkVdh04pPGCKi2yQxonXugoQwCo7noTOssJCMNOwgx15a2rUQHfYVk87N1eSV70WnxnO7
oIGRM5m3WdoNL37qRmu06e5N0ATO9dir2CNqHzP6CjauuXi4GK70qDWrdYJO7dbOa4cgj15Bqxew
+rY7HhtZVp/TvgN1qJvHCBvxkUy2p45H4iZBbLKWmf5imPEhU5k8kwppf1KKDnquuUmERiSNDYaF
5CRjm+A9v+6vek/s/V51q9wz6YLSQYORfjWQ8MRv2XxC36Bslu1lHTdmT//zpF1cm1NFh6splV/v
zcJ4jjJ0BzF6pBWFaXZIXFaO8Lco1kYzcB6YwCvERIJAWkE0L6g18eguj/BtgOp2XLGsWbd+bLs3
fiC6+xqpHw96oBs+T9KF+TxuNa8brmqBDKjp40dXb41TBU5Le8VIjCBpfFv6Tsr7NKsHaloYP7Zm
tSQamkUGFKTTRdR3kGGkdyTJTTkKa5sjZ33QhRhOk7T0Z03wgwOIzBV3oAGbukzluqM50+r0YYfK
F7VxZ9rNCYiyvUucshhCkCm1weYFSZeo2jj29H7cpqmrr0XkHsDw/XNNp8SjLqncWTll/5T0ySf6
OAnjcAyfgWIc4scBGHPlybHjiSuto9uQ8jfqMQJjIte3bu9yHDqRKZccSj1AWub1rthOBIdwJZRd
HjaEm2xtSqsYvJIAd7pXFoBOtv/UBHzwoRnFPcCst0WkHmUbHofgXnhg1rQGwN3FNNXJqrzD3VTJ
lcgSm6jtWJ5qG9JrpSdTfxqFTRagaY4wBdxPYXHGxA897jdvxDO638CR1CbNXWfe0ztTfG08r90T
pRmRI8RoBbZJl/owUbNsG2UdFmXmQmC2zSZDExYifetJYTPMdTQVXYhiB9sQVQQnGtyHyyz9xnrk
+UYselVY8AtlMJY3GWq0UOYOmFo5xu5dEWjWHDpaIAgYzBgLKmV/yfF7xtvArSouIJ1ZMHeN/Drm
IRsPxXiucik3QGLBCCbnR7eSMeDKLJqGO+9kxZ+8cqjq9WzBHUd28BL3Rn03oz9rVmWcbNu8n86O
dJwLmeWtWAVtq6372umPVl10p9Fopx26kPHGcDr5kKjy2KKuafx5XLeB2V6XspYYczx9N3StOBqk
z+5E7D8xqKmtJ5GPeMK+zYYJ4QnNeHm+zcYyLo5gHMrYpsE84xGyRZMheq3qDIOeO5M1oTdfRpqJ
MA4GZjGgTwc0tCjb9Csi3s95L7Ty6wQNfENXz3ytJdgoNzFVuv0Xv2semn6qcm8lqCuMzF2pcXND
NeLuWsjzu9oonhuCoZNTVbRedLYq/RXpZ3M1EtGwSn3OhUOu0ojjnE05irUsWYIksYI8pyX/JNRK
kFx8syQnb520ANCl57FRz3MC/WBbwo+9m9hs2huefmTw8ARV+x82+f/DUAH49SMwZS+B8z5eYSL2
bcO2f60ziAMFsRoz13pC2AdlsYnSl2k+zJMn3wJhpH9jHHB+kfDzgjb53w7Kdk+3GRUWfcQPEn4A
VqwWuqz3VSmCM4xx8yK5Mb/m+JcQetX916TQbfsSD35vHYSAbp1CSepueZU5GXpCjQt7Q2i5La4/
VHOl5s7NUZhG8DQkHQ6VHOZsZWMMYWwrXQRSsW4FLPSked2brobsqR2hdlNSJ166JnNea2dQ3T3k
syO3c2egDggrFxHJZ0CvBnzYH1nY4gjBQUof4kxuhW48lJ7VvODck2+cMtU3fx6qe4uWR7nqWu4e
oWvqDWoGWmLOMbuRttw7dRYsQ4tuZ032kpJEFoedH9fQzPxFcW3XjeHuRGIgFJSkQ7587MKl2xr/
KIUdJzQWckoCfB9AkvK3XwMRcibkyF1Ed8607MtOmi0uGurN48Nfn12/COy/v9CirCULjijFX88u
erZteHReqEgKDnGDX3fTVS3Hh2vPfpWpz24d1yNLCIVgzcs/fXVc8qRSuL5NqzxW859PtUabDE+f
xnqPR9Z8cJXy10iBJ+bHQuzxUfOqboc1ONRUydr21y9uLBaNHxwkfHZoKVPH92MshpVfPzvB2Bqp
oqLeS6PhtyN17+0rLycmq8oka7P9P+yd13LcSLauX2XHvscETMKdiH1TjlVFW0WJInmDoBy8d5l4
+vNlqXtGUveWzpzrmYmY7ukWWQUgkbnWv35jeVz8JFR9PcQNNSrpByONXxX7xT4W8g8Hyf/MF343
XxBAPN89u83b8PZf34DRu7cSf8T77ktcV9+Dm+zA+kf+nC1Y3j8EGhEL91qNIOoAlj/ATQuBngtM
qV8kLBn4U/8EN4X3D9vDCh8oTvNqmT38E9wUFvYmGPL7DtZwPiaJ/5a9Ca/RjyvNdAW0Np+9FMgN
TbT903Ah78cln8cwfcjy0MlCgAUT9V0X5959GDVCnAQa3p4e1ISCgDBVc/Znzd/Po4lU5Lv24gHE
0gQKHNJ8cM5JcDEKcoPJyImezbty1cDl35MzbM4POo/2c2k2szlTp1UpUKqVBObKph6A9lMnNu3d
VR2KeAuHPTuWxNJ91TYDNfPaNvhoaPhFekF89HPRrmqGq2uJvuPswvu+isl+3ThhgUgvR+22rhxS
61et3ZXwBIqmc1eLI4z3vml8DDCV2pQQZVYVg887L5lSZp1LdiNzkR78yR1f52y0t8JsQo8C2kvO
na+JnH0t1cM0EsS9QWFSEhPdcMWrYFyGYNu3RbMJTdqCNsp3DKfpM+PZ+5gyD3nfT16S3bm005hQ
N/59SpLwvFKphIpReErn0KMUWpFoGAJ6mEOqHn13GGB5RY16jlSNb68Z4peoZBQ/IrKLCKqqFe4s
mMjCG/ai5HqZpXwWaWq5V56Q5iGunGlLNkhfQTfLSmvnD14Cdps6zQfVSaI94zYDAvan8mhAxa5X
hg6whvi1BPdBPvs4TxeCJZEtKTJ0xNj9gr1iT0nlFb56GUbVeg9ciW3CSSIKF0oahD9Y43DzTXbJ
0siSr35X0LXEab7vUzHuaKO8jdumIyVe4p/aBT7vqkryeIMffn2CZdgdSZAmO6VsrZPhhvO2mkrv
GAnEgysUL97nuQmtjYQLcueDr+EzrsidzVexCgNr11ZGcyMw2FG3ZjWafnNEOzJjqBAC4QTBlhsh
yKqfMHJ4EMyw6wNSBUto0h3pOfjp0L3i4NzTuEU5rQ+56YhoyfW10NwhDefuncY+5lkt1uQ/lnA7
5o2vU2yfim7yW0x/EMgT94MHYYc5RLl2pMTzwLPjvj4SVUn14sFy+4zNKGkCWUEOIFiUKo2bieE0
pGbiye4IxE1vpmpIrr2omt9s2t1mBRNi3JIkVqqDJFDIxXYZfx8cND0z2YPl2PWeKqqwVogWBovc
NeLf9qa2VaziNH1IpcLGmYxQ5vM1yVe82VHgR4DRRDVuMCUbMYaMmmm6WZZ0bDeYeTjrOuFpbhpU
TRa5iEZH6ApTxxhyJPEO6448T/9WLuV8V5D5edXlPirxmPadFSfghWd+E2wKw0/vsP0siNGIooJ5
uYWLyqYsgvnZhst0NYSyhbZn9ucFkdVyItP7E8F9Fe+UQVo9rPVMuXcDwcHLbmiTkvCKUdXPMqqZ
H2DJlLxbFng9VyJquuqKf6jRS6Mahj07kXoUrdZa2K4HXJwSHeFdAbigmPAz2KSolLuvkMreX3Bz
Rvj98jjh7N/s5zyxaqg1Sm6CxrCunb43bxdcLU+imnkfaWWykrh7djN3NKtVrloCl6QTHDPQbzge
yLTkjSQe4Np3+oq4o6bLr4Ig6rfYa0ZA2jyrekdaW7axAbNORqPMaUc8QrHxwsy+BuoLt06QMaww
MKlMNgLf93fNItKN6RTw3YYcK5aPXetnbxnsCuSaxfTSMwTpCI8VgndNyGljZOgFS8szhkMXx2JN
niK9PD4YcXfNHwANsgzSlQBcvUbFKw/xfwKnE44l4wbhu425Im5WTBsJ4W9t9x6eJa7XkQ5STc20
N9pOD3R04iL5BzTn4hbdErnCAUYi7ywVO0/4sn0QLGGSuDDW5dkAue29ABcqzUbaxEOkwASQLWGr
AuhVLQPGuYYbxetazvKMG6i4K0p7nEBG/dK6BaOtbyExetlV0NbOczvI51giXlxhwsXEw0rh868n
nCCQaE243d7i16cjFa3+XGZ11q1rzq/4ZMkp6mDeiEIhEINBfNGLiYt6rGVKFtwxUbF2lyLhP/XU
b+opFMm6Avnfx8Xvh7fk+2rqjx/4s5q60DFwJoD//gef/p/VlDbO1N7m7BuXcgp59/d2B5ZWFf+r
jLoYSTM6BjHGEYuZs/vvUDQuI+Dv6nVmwiEhUQ7UEVwOwosn3veNaQ0zKKlVoG7DajGWHA1ao9QO
i8LwqSyFc8glmfbrKWbm27sCyrNSUMVS5rmqrbp9h0ZcM5PkAwzVcAtbU54TpdyHsrF6kyBOHEaw
j4PnYY5MHMrSY7xwNnxFiuiafHUc6N8nkQzLZj+WnNJefHGQM4vIuA9LwdFeY0Hdh4ikrTr46pDI
nY77mV5aTofYH3lXDpEvifdEzd5OjwCNJgQQ4vPsLZNPW2zjbO6Wa+6lcKgKYD+ZfOwljcDD+8VG
ShULsOJzV6IbHjGfu0PQmVy1vr3oMaYXvatKmy2a/XvPReF8sjAnxtsyfQefo8NuuEyyk6zZ4WXX
HhZOwV1SR+NblDZfmKCBraVMw9eemcEdr8Fx/DWR4PDAUFESp4K3E3WstLfzbE7tNRwS7WaZaWfL
hChj4yDnesafJTdi9UhvN2J/SSB3Bs8XBr/tX9lUYePV9M0yk6SxyAJSKXMCqOTZK8y0u22oNioe
AjMMG1/u/2wI/y8eKMRtBryp//uGcPvWqeKt+vz9pvDHD/2LP4Ikxoe5ZQreaFzh/9li+ZBECMmj
fXfNby/5n3uCE/7DxzGOOFZNPdEudf/ssNgacH1yiM10oZ7o/uvf2Rp+6q/4eHLxII2YoYnVCsDJ
jzhCZY5ZR2G67P3YcpdVNAkyxqnc3pccPBTfrrv+7vb8DSinf+F3W5H+QNgqiI4AOzFy+Rk6wMgh
GYzFU3sps+6ELm9ae978OyiO3vTnT0ENoxVNgEHWX1J+BrfnNXMTuSeGML2abdme8rqDdOoLJmLG
jL9U380b0WbGuZ9hn/z6Il0MCX/+Apbe7fEZDGyu+edICyQdDOmVP+zrwgPYk3Oy7Ao/MfcTVg43
0k66o8wknauKqBZWTeRE4PFNakDhBNZ8rHFOjlcUv+q2x08CJImJGXyBOd8x9OPPkhkOp8IpDK22
bTImrm7U6x4NI4yv7aDys5MF+WYh9X2fCHdaR9iLHUvmIs9RClodTSXD9ibGmnZF5ArSIeDpZW+2
lG/gBM1dN+fQJeQkH+DsRsfZ65s3MC5M3PD6VV8ToOndVBXTUzFW6qrPZHUTWWC8XZQyR5op+2EI
mPUr+X/NixWb/OAs0/Cmb9kGLdQZ53Dy0eBMfYOkl1ulgUhSNxAuBRhQX0Gd5jJNv7e3Pr0dZGkV
bHxZJ/duu1Q3tYBSsCpiu1g1ftqdqNwdyID+TIrU4AeQDJLldmFAvY/Mct442NId89FuT305RMdl
9OUV4COikmHh6zjD9JSZ5fSE1Nx75OnYW3yt7G1lu8V69GT7SZH7uyYUnDU0V+p9MkT1y2guPJkW
wt6eo5R3aO4iUtAruifLSPdtm6iv89gwFOr4EWV2/QevhjkRyVgc2niw3mG10n/Ihrm6kXUd3pRl
wB0JsxZbSlHOKBg8TgIIj8xx+ybCjY7Mx23d2vm58ZIQXDP21pldd59QazJyy/GIXMeZjfeyIdFx
VWJsP0lyB94HxoD3YjoWhzrg4SofPSh5ceiPYWR01dZEtHFAExasBuiOzCINeWVYUX5mFp3vvCBp
74BboTgRxP0lN5VJxsKQ78pCO7pNVv2aynZ6ihj134btxK9y0Jc0JcY/luSKQxx17qJcv+xG697j
gjGtBcbvW09kVMQhoi6mHixFet7pC3naSqtlxH0seBLRFAYrUTW4nhmOQEfP4OIr6vXmzS+guck5
yghyhT1Tbeokis4ek9VPbmgut9WcqPeAIOkVpIccO7M23xl5NeD+D3UqFbTFSVwsO4DrgngGniPe
2txqvUQLciK+4DSZ75acMQLsLJ6E8Gp1JSzWP+bdUIViPzoWuLzNoN7HJO3K+zj4Su1h4ililCQ5
YhxhH5LefTVt1T7bUTQ+xbQnyco28hTGSx1shCheBSKDL4NgNAxoz6KU9oSZPg/K841hF7WiuW9K
R9yHw+zejyqy3lUpTJIR0vwr6eysVj9fdmhB6lcH593rzDHcRxngzYfmK8CygW7wDWosMEvqaEMD
lL/o1rk4NO7FgemUcZa07XiZp9lyOwcKFWFv5GcFLSxYTRiKry18No6ywLncm810P9TQJtYSReGV
i1vnp4YWn8dU5khOVBK0z5Bdw5vMVHBOPNvB6QV4IbA/BHlo5d7LhGPm8CntRvGSWjBY4v3kLJXY
p8NiVIjfTCwG0MBE7hE0ZhRnJ1cYBsOtem8FStsFj2gLLFhLm7ZdvB3r0DVXAz7xlQ59Ymsaq7ux
Du3VwAo7CiN/GMzeONVmcTbc8U7QbXHtvntaOpe905fOXefGj5Eb3ZVEhm1Mn5cotpfkQOjke6pi
azsW0bgdhfqYBuUII2b8DLulPBhV/EmNIjkkiwdMZI3NTV1O87ZwJ6wgo3j4TNhSu43T/loObbQr
5s46yiUPNxbOAcjS3ZiBe4xn6SLUrRE2E16OS3T0suBo5A2Sm6KtyBcOo/YAKF8Aekixbs3YXZVp
PtWrsii+0qEPwcpBw3Y19kKtQ1GdVeWnW6x1wussiRskRNm88xJe2Bag7TpVkdyOYRAfmIcx+Lcm
8wB6Mu0x5VRrlPQBjg6GvW6cgNeyQr+WgFSt8V82r2c3DfdjbD06OgQCILi/sarQKbY29/5T38wz
2sk2xHaDAfrM7Bt/gb3dpP7Os+bXCoDpZuztAs8UczzEM1AZdYGXc4R5Lbr5/pNTz+NV7MaceRzg
wW5KOOYSWw5Mkb32DGZsrawh74EwxwTeSQ5OGgbyNXCnDCFNLq8rUkpQYeb5S8iswl970lNXYTql
M9xKAJ/QDYikmwTWH43TnmjBgh00Fcc/NOyvoGNsIqj58oZMSDJl6lsEdPBP0A1ta9u0D7Zs+g2p
nLxVPU5HRKpVNSsQUMs9woWU7xdIK2t8/qd10Ff7uSBb0aiPVuctb5jMugcscZZ3TYYV/drqQ+IH
3fBQjpF6SHNn2UzR2B7zkiBUzy6wOvLQNOHDRGg2EN/J70VOcUCfsIq7GTVuE+xaYyq3Rlgsqxnq
5YaOMHv2vRhCnanmnYi0ui6cjF2bQIUbYwx0LYOzPDXnQ5qSm7oS07SJjRjCWRBbVyhpra3n1Mkh
mGS0DecIzARTLebq8J0IJgzuLCxrjurChhIXZlSrSVICtlSiaVPhhUElLmyqQhOrSpHkmrNjHZqk
hHeVIjy5LjQZa7zwsvwLR8vWdC3IZDC34HaYX5qyLIuN8HGL2JiZOR2Wtg3px4zuirGey5xyTNPN
ovljYoj7T6WTeeat1Ytp0b61OGa82AmH85zkRFeaddUjBpQQWTWl4WOdWTV2QrOuC5r2JOUAsNVC
BdgGeHZeGxBbECkpP/NZfmVy6JypuwnbHuYLXFN4QXPtpnuJVUu/Rvnu3is7SveQkJuPdhMYwI8N
GlaejQlFihIpyxzOocJa9oDU1Q0ppzglV83wOUijGXbLbEOHNPOeA6dhF/5aFcQUNVicn5vc1+9A
TpngR+TmbmJ3pCBKUnw4EVTcL2lqnI26aV7CiVDL3Zjj3LrBzsRdlxR5IHOehC7QjEuzTTSlzcIw
d6VGqsJvxVeb2qjvLaa+8ASzYGO7CEJXVhnhxyKVsreUod6jzLGgWOmCsdrak8g3WWIXB8f3qhuy
mJY9CClOE/XMZtzhbYNvD3zBTeL2HO5hWRvnCuOUpxT61H1cUmlUrtfcxcvlW4Tts2N4lKVR2+pN
eSnVV4g1iElDn/IE0oX1wDZYfYZAXgMaxt7EqT2xVcJ70s4afB3VN+oqsQz4N6nJs7NaI2C2UHbq
iom5uiamlOuH/LEhaEMxycnaF2z3kGgoXf6GXv3iD7I42D2X4MTCeheUUn0NFJmYconqbZWlITZl
MxEcSgv1VjU0iUNuh+3p103E30xZdXyjb2t2f4BP3k90gs4O85pQ7WEfG3Z7jEI2Q8phv8L3se1O
ha5oFpSBm4kH89qrDnesueJmj4P7u4aGeLK/9jP6m6AxwOwbT3P+/XfUhrGGnd9k7bAXKZX/Gls9
9973wEBjOJRHJSgIk5A7O8S4DPgk526z3nX2ACqvcVSxMCunPfYObgPV3LTP4yjE/ZTa8v1Mxb37
zY37WRGB8QNecNjfefBjmVL+9GURref+ZDj93oBMiPq08h5Vw4vGhCm5N0ZWHUcRC8yaWPH5QBi3
yTl1zCtZv2UNdbOPd/Vv0sovk8ofG18SxG0d9xvQuP+l8Y3HljXC8AR4zGkBiUIn2vTB2N4sszFB
zR6TDVvzssU7ioMnGqmgMjwhrvxEv6Ziys/ZLNqjU3i41Udu/ZmkXiISiAPbhkO77COjq9tVO+CB
9+vb6f7NQvSZDGs4MggdYin14vju4buj4TQFsv69JEt1rfy0ybZtGapdrSS7U1rNmxDO0Fcyf2HT
BQ6Kest+C7LmA7ZPeBsBuG8NjCrwwCvr26mzxcvUNNUtstf82sQW49UWCG5vmxgN53WXJMEhgry1
MQWxYankhS7ZSvZxmLr3pgXDtJMl9WpRhjcUkMuuko66xpZp3nTtOG9qvcNgNWKcp7jzHg3XV18J
qTHdlV0JYayI6KGlER51L1nx2C+wgRGVRc1Os0xfEuf8oYWpQsWgGfDwW60uq6U9wYXSe0qoy3Zm
Kc8hWavIOlPvUTh5s7Vl1NzlcIRusrGlBrWAHOIpmZ7ixWB6jD978YrJSe4dh2LxJ/TMc8xNSjEU
MmQ/yK0b54kJ9RblhrF3nGyET+zaA3YkGy6osp/qSECybNHeHHxvKeJDTkmziRb9DyIK+mhj9kQy
rPEdt7BFwuravmbg1n/2C82eFDM1PSM/MvrQfnPFcRVC42UThjgsKeV9aeGZrijyaafNPd03W2wg
+g/4pePTVllM9Fyj7iDmNcvtxQU6SETzUWVjvutSFMbjRHVlYrVNYNlAQ5FU3vg0pMWrj7BovUir
ecEV3EE5pNKJppJ7F+ZzkB4XjMPWHDrGucts52BxcJxyZ0qvojxh0wuIIT4MblC/oa+o34SyqA3t
wsYnDefnnYP+44FONLjBLhCh00zT7xUV5iclvYyUlnMwJbvRoHu7Kgl1oN+A14ZYCjmtVDGPyJXj
8tD1GV1L5Tug1Kl/Kp1ufDItBu12Zddvbk8QAdwvdd1YdM+brlo4AYba6j/YGYBSy3z9bvDxxWX0
xm4yRFWwcYKBzigSYvDXtbvwjvTmWGGzYPEvB3NpP9VaJYPhdbHq6Q5XbiqWfZVwJrZNCypnzxw5
MtRHaFKyXboQ2PBosdvnWcHVt2Zglr5JwpvYarpjqvzqxgN1vuo4QK+YY7nrOqimJ6YEtPcz0H6g
EaAwoN0s8XbY+5hBvA+wHvgKTR6bvzRYiJj3yodJ+s3HYRxot003vrcqgQnYnHgwuvmllaELZ/2t
pQgBsYK0ZmHUhX4GkO4Pln5Vpd7fzTyfNw1gyavbynEnO0ihq8yc7e04pSAjunlNpUkDn0jRnuBy
8GTqjFLkchY3VQyJC6xHXefwTsD1uxlcx/G4VRqUqJn0Xy8x6ZIYjQU3l2VoSyAYlndr7uVoqFsR
g3g4vWpPF8Snclg+JZkPGKSAnLQlXXDBKH1fCAqqIkCfNEZIui7wgBEb3AbR0tkCOHLrNZC3pIHa
5Q2A0JwkX7tgUbcLr1ulfeUoRlDzFOsgBr0y8eQ/t42Q5YoCOKRPoSQba18+tHpaklQDjzgmI/og
F67IxHYWEGfhFaxDpFrQ2eBSxbnprpvRqLdhxhKsAO4gHZS8MbEs3XsbPu4jBY/ZAXxN/YchQ7vH
Hpa3zzBKAMrcYW4/YTVow3oY1PvK4DWP7K44kECt+0bBtkZHHx0vSA2zYQxkKDW6dbWk/KbSBuxp
yQrcOhYff8FvLoekhAMKuILNBuKmL6Z50fT72sSmKCmW2t7Md9+WZgp02QigIbzporOJi+JNU9vk
/iG7vAmGvn2uLcp0ixzqZjXqWnkuneR+EnRa69hEotMZdv+5LsL6VcYUO52JZ9Dss8/Wc8ItTNy2
+2TCJ1nPeT5aW4hoQDlMb/dwhMMbvZ7bTm/DPSFp13D6QSTD1KfmzTt+nENUXacOBV+iUW/qEn0K
0KC9WgFLQiwjpg1tVL8hEIjv/bEBNsKrEAaRoAFgJ1oVHpcTafTrUt4GGO6SOVDl53KeQJGYyG88
37LfXc4GawAC1nLMezQyGncCRJ0MV9wT7O5yVMxhQAAKZUhLpsE7xDPTWo/KCOqkEkbtNyHbz5i0
ew4eiCMPMgQgPih4UDeLM5K7alPEImTDW4/y8KXvZ/JROqTLm3K22M1EPJGWR5nc5OBzZl3Y74wS
D5CIfey5hof9knhFdAS/8NYXSJAod3EI7CY6wnaaN5mk/OzZTRrySnq4RGSXYi0jKU4Gmp2LUg+L
UVBQ9EHVGtZA/VrYBgA1uWhPuEfRKqA8PDgeDnc24PKWw55FeNlmpc/dADlS13AE4g909apZKbvU
/UQvQaE60vE6QJv3sM+XvbHMQBZI7LiZJttbMvEewRfj1CI7mx7PYa1hq3iWM3iZXcgyPeAX0h5n
ZC9vvt4qHfK8tl3u5PewNBCqkRgC6mUQFgIxg7YLyIR3sgOdrrA2v71oCZ3WH7+gO5FXA199hSyJ
FzcNaUKaom4+9mVHydFic3HIKl6ylCiDe9uvXqfJ5a4t2ubWDhJelSnnHgyFSTdEitYzVUkmsHRR
2DZAMIXRZo9uejcbJpvs3FJO1HVEBYl1yWaC1XGjgnwhCARI/fJ/Ly8mhrscMYY1dp/cmTO14VA5
wFqQD9I2mP0muE/g1sULnVJVxr5WgsJKj+9F4y/w0Nx0uW28hY5s9tVO9vnXUSy1t016GtgLUOz3
zauw6UznDvhWSQRjMM7IGwZI4IrhrhTZvB8D8bJ0cbJZ9CRmAFDZjq7Ph+X1GByHCCXXpVz9D3fh
d9wFNxC/5IJ+eMNUDQOaH/mgsCr1j/3JYIAPCmHeJWWLUh8BO8PP7/ig3yiiF77nn+QFMvBMWzDi
4od0TDa/C1bbkPzPfwsXs0K6xRCCKA0PHoj/zqDyR2690I0cfrM6TA/i1cWz4oceBOIkyu1+9E7l
RO7PGq3FeOqKHlM23K7611+3PD92u5cPgxMLu9Vk/srl/tR5x64UnPGDOCUGw6tK1Iyfhil8ytOh
g1it6e+x6Yu3cMq6/f/HRwNvwyLB1oKb+mOvlRq5RZlqidNCJuhLhUEVtH/FiHKLFMh65wQShjnM
RbaannzO9DfUbv3r/9Wl6iunR8WugPw2OlA8Jn/8eNtJ6QiywjkVZNEj1zEmCGnmAGh0TGv9cVJL
f399yTZr5K8fylIRsGAIhdOWKd/3l1VTRWPchPYJv1P7XeVgm2iX7D07WMvhU0PRfyNShw8f2c76
q4SK9LOHTv6qMJgsrFtP+3eh4Jb7HuOqaEsnId68gHDXdeROpnU9NWClGxLhoZD1jQUYJosKTfOv
r4N34y+XcTFhwCrC0mybHy8jmAMHKWtin1Cvs1Z01o4stD476BmqEnhYX8scQ8Fff+qPo+5vTwzb
lRAzCV4M/vrjp3qE/2TS7axTZk2MhQy00a1fJV/NjKE3bEp5dkVj3bk+5chKJTgS/Prz//piQkYA
nvLherNufn5XpjCsYFdLi7QUQthT/cKocJQP8fRbbcdPQMTlWvGs4c3S4gff/Tm5Dxx2qExztE4i
DeXZaBJg3Cm1sDnAKbv/DDVavOHaq99Ok+l441PqMACj1MY30vjN4/67C3ewvnE0R8v5y6q1hVGH
rRmZp3FoeUmEj/0lmeulnv1VjL5+fZv/7iXxUZrwXvJfGPE/MTWsJsPOxpnsU9cPIH0KrOibin/0
zfq67LSIe0Iv3+IIX6yYA1h35RRKbf+EoyN5Wkt9bXiTPMdo/TFLN+3gZsincGsN8LySZKIGqVTG
W+YGlZyPIazaYvfriyDc+S+viG/z/GDWQnthxf64WLMiBthSoXWKogxPiwVl1v6ybuRQNi9dVxr0
XrhYVIobWAZkVMWUVnAiVNjuG8WYEJ6VaIurZV6KbmNFZv856Ex5/vX3/LuvCXcEbQ1DbSRrP31N
Q8Lj9EBaTriWckMuZgm01vAYTEavbdH9TrVk/7yYPHS/iJZweLJcOA4/f2I5xHZm5qo/zai8r7HK
cN/g2ev/cSAKj+TOPXT0ux7+gREqL1Bsxp8zdqSPKUB/g+pPDZ+dGrZGBinhyiQ464Vmho1Tr4nL
LYIazOFlpeAE/eRjrGA5uJEZlIW2zwVp38lvtl+f5P+Jv9QP346N/6rG8qFOq6H/n//+prb6/jjh
sIbyBIANIIAx8c/eNAvDXh9ZUnyCWc1QslFLt8l8I7tvnUIN+wpsbIaAPRGibbuQxNfpVEbJLoSL
n1H7gkhSWDYQAzOb3O6SLA+mOiDiidePlOJWrJyVwcx2gW28IIc1k9l43xh4RDLABY1AHK9J6Djo
IOlFA8CbkWmGOkeAJqtnjMJE0FSnUdPYg77MbuwyqO+mDF+ATVB35sjwrzCeLSCKe6tWxSdmM9am
oA5ghK+WpeH7TclnRYwuoJ5Kqk2KMX59xH+ndBiTZM1De2HYywvbXmjiPeVv0EJV8Y3maawokmGn
+P5jGLaJns2ibUFajTAWKl8MmR2EG0E3WHvwsTWKLsDvoR/y/YL3Iuk4IOndwcaNFe0mSrUbOx4p
rhuGIgAJIWasE642PvYNHcFquE2vMneo3HXb23lCWkXcNMD1ZdGtJekJ0SbI4ITGycixm7NGfBSz
0K1rFQL4JlgNUxqEW98aGEXhceO+9bQ76foSWUQJqK1/Gk6BPlX8GCgV/JLIqQxGoAQ3AHghJbgB
nM9HTmYrsZA8LN8EEICNqCGYN7Y36BTQSMTfBBNNKoODiNPkbsrD4VNQ5R7eF3ZiIkrPuk3olDEW
mKLbdWEKjwmd3QwI8Wz1AIr2FECLpw74iGqjRgqoIxCYuO0gfdavZdi7zzU8Cawxm+QzC0V+icco
0xZCcbUxRx7POomGCqEu8VSl5U9rFlZpQjOKKikB5Q3ihwNSrERremsJJ7R5Z7hBml9PVYCzxrGq
irB855MnbobQOQpV+5vSLwNclAdY6wETbwankc1fLXu23WYNlmBYyQozY4WVNcTusHk2aGcdvm6e
VXizEzwR7AxTFz+LK881WmFIB5hgX5tgvTiQZAaZTvDW0bfgB6SQL0fFe2n0PDEV4fFTKoUjyuSH
WoCgnVRSxapEVGJxmIqq5XcgF2OK2PU8WY8pYUFEbk2KqAnoMoe44K+qGBenXjNgulTEp9HHyAYP
M0+8RbhnrOLUpF4dCnxUsnJ232S0hE9IyvvPPepfbEJB1wzBPuSLEjpxh2E/QvYEWxpmI/x6PED5
cnQc5Ab6ONmMWNluYAfV16AphPiYullVIEE3wzCxP7OdReCDgJDxxrIG/kmMc2u/IoPEuvvmKgM/
BpA4cLk5nc1JTQgrbnQrBKnZ3Yg5eYj2hm8VM9a4Cf1anv+QYhjsqJc9khoO4pbLIXoxmonqoP/c
hvpWXvyJ+n7kby/fFpsLcAoHrsqDHtETl+mm6qG91CJ5QQLPPXQXzHZiYjEQZVl3F52k0rZMk7WE
24uB1JjSbjhFBloU2RzPgwS+VLp6VDb33iq1xxCvJJ+UJ1P/mdGzxGOGv5s6hVAXOyNxMPPJfQsK
TlHo4Yx1C07bS5JFluNPvpZpr86XQmHJW5IiZFZ4b7ama2V9waNt+TLSDrLPWELocT3TwUPdGuad
mfBKe3Vk3vUdSQ43LCOeHfYLFO91y8HTo/vtI74RA3uK8Bp3761r5c1LNBac5iBaRreN7JAqvV8A
S3GMUfWh7Tu++cTPTAjnZlINWqODFXgpcEZdquQLVkvfmh9HGxipDHnLpnCVKPBHylsEYI2HuGN2
Ff5EpSveEh/ByRXHDl+wsclQWgVGNWdYsFrRR9zh+fDq8gpZkUvMygS7mzKIkwe10XwKxIyzYNjz
jJqIPMuB/xvGFgcw8BF7W61bFRzJ0ytLYS7FNuAcPJ70HY7u/oHLqa9hfXjnVI2wl4wE8hSIDVHH
kCKsu0EvTxdv1jszzjiZyA/iN2cT5arABWm8bebYSPYlqVFUaR5SldWI5yHp6PwHq3BUXLCbcu4Z
HK3widgiHywzaIvt0JpAWnbIGrmok5MS2jk0UYYH3zaBnGnQWaWozdZFDikTdZ9zaJnPXzee/vhy
xjrq4jBFuhKBwVaNG5NWc1Put/s2cniqqc3gtOAg5z4wgcB2K42eDJ0HAwLuvXXBwPtKmky5tdPF
8OAr8MZ3Hczc1WUlYoFu9ddzyhbgWtToW+tiKgZ/JO4fQhmhfgpq/YCgQ7I12XXU7ssOKTwUMQlp
kHa0x4N3oCiyA23db89x+ahMVO9OBjRqG9BV18z3iZzBfxvbOB3N5NjaeZ99PiS6Ng21uVZD9d7i
IvNwuUJOImpkyFLYktRg3ZeGlxlt87JYDq9oTIuasnWT1EpL+25s+Ye1DxN4O+gqbUHnWXyrGC/H
plpI2gEQBOxzgoujl9uEN5UdGNh92+WmG0c6GX3XumaS4SabrWLZdPrrXADePI3EWzMCpa4r7aWH
WQ2v1aKYHvvOQsxQz7xl5fYx21Ga83IxgmZ3TPrOdVZkjGFmjq0veo008pztjPpvr1IXZzc3HAv3
LLtZg/yzQP9hgFe+/eFelhJ9WEm8AHDrEYccz3AmDyGDu2M5efx0MSZ2+2iZ9kzFHuXc6EUfLnih
671P2plxVccWmzylSKxbctLFEPaVrIlF34Bve5Fu3KfMZl/QG2sX+5w4l7UbxVqDJYeGmbOfqo8d
x9Dpsj6FPUZXOL4jhqhIK7n1x4AlEpgj5l9uPh0T8lOCPxZEOZfB18afcnxEuqnbG+Cw20I1RAt5
YCmXVeHJXNse4KKN1w34t9WSvZm5Gm3IeyOt1xiKWNVqcC/OdkturH30uv1V5xIhvkr1BX2T2Kcd
VOFOzJrTTSHUbeg9yXEUXAJLznrnJh7gu1XEvFl+9H/ZO4/tyI21yz4RtICAnwKJdGTSm2JNsFjF
IkzABLx5+n+Dkv6+Unfrrju/M2lVFZlkJiI+c84+DTcM+nVzj3pkvhvymtPezIxbJAR4C9OVD7XO
En1gXM6h/XUCWrLHWg+HnV92H3/Rz/qc35LpTtswiAuoCnCyLTgkx55DoU7aMUZ6BGcnqobt1eZD
z2NmNkgMsPQt80O5WLQEilbtxZ/hlaG44+cmiBnH8ySsXtthfpmNoKUWwnLIImQ+9sNIHpMBfaj+
Pc+p1Udehe0xBOfmr/m060a8tk+9PVCEJMQCvegT6plKzdvP6/rTnTUI93Hw5vJWmDYw1FgLpZ93
Rxv3deC2nOzIe/PPhE09LGVQ06ZDSx2OtckDPMNXzPEnb4CzaQ17Rp4+FcrivMiclB0bdcKKyW9a
UTAPubnXKw/tW0I+PXyqmSh4pfKLaXWGEXJrlic6+/m4kcsAJytUCTFal09/LjaRgJg5DCky8cl2
Av/0zJZePzfb4X/O4y38jbBVaqrBqulgiop9GolqTxVTtoG4CSBrj8ixeXtadFBMqnyDX5Jpr/Md
E8Ap8CDjHs12O/ybkRqn3Eq6JvXmB5mwSi/mRguHzXz11ShLlgFXk+lviVkEJmE/bnl5SO0YNoma
+gDXFa90/rpM4pRzmyl+LX/V1JjcLqCoIgBwbNa1PH6JvZgT7qsxTPSkUueiyBVHXs+ZVjszBDvm
aaBTIEdeZz6rn83RfPPFaTS0vvsQK3J8h0DyEz0Y72vlCO5P0l/4tJYJp9XqINof+c7h17np55LD
EYQqMV2bpwyUFIf6lkx5XZJVWe5w9XJGzxab54KQ9brn3GuxVt30BR+eLNag0tf23km2k5kYTW4g
erv0iGIg+2WNDtldthp44r6S0Qj48q+13yuMBiz4RkgsZeVZJxZGunuiYZv7Y0d/gzN+aA913w37
whLCo1cBKqnL1XjyPIORne1zKjHn4Vfi4nNl1hQLOokvdokD8eUpZWK9WxvAjcqejZt23TaYv5fM
NmktTiLmgClZqbMNLF0vcpZeEFWOJThth/l5TglKT60lewZ3xU6NJ4TTmW4HQXchBuIZnVIX2FyV
dtd+eY0pp/EdmyzBjgKo4U/0IvZH7g+k7FFVfmLH6yi3J7hA1FXiyiDx+xoNcn1ATDh9s3i5xFF+
uZxR8eXEVNRzc7bxStxkLuKNJHey11L1ySMxn2iYB4LEdnLzTpO7stz4poqfU82VP+tm4SvZXzbr
7MtyvX7Zr4GtTEbo9jqx6USJOW9f05n/bnj+zYZHMBpiNP4PZrSsg1QGm0Flf/Gj/f7v/ljxeN5v
uCOZtXO0MrokK+p/Vzy+8dvvOxzBeOqPBY/Jf/6x0DH13wzXd7dMbnhSUDn+I244Kdt/GQbahPvY
bFmYHTum6ZMF/rexf+ZmjU31Kk/4ndeLS+D1ng0/B+da8im0e9bifbPZoITRU1UYbMKh1G3Gotqq
l+cViXTDLbdpZYl+R+TgGwsCFLk1TPSluFiWrWoDU7yyMsmzYb2KM567qOqUQMjQ41VxETnxKreU
0dSa5c2X/wT1K81ck6E+a1PT73Bfm85Doy2k5OasewEDc5ZtopUvmwsq8vhM/8XV6VToFniZSMfi
qVLvJobbPeY7NruI6E60AbkROKmlVQpSKvka7SN35aCdvTmdCIfRdI9AYOAEzn7yXU286GOcZFE5
gLHaOj3Nfkt1MioBNk8+I6u6N6VnBlPZqOmuEe5AhFTiTQkBJBpAuVouRvJASqqzRwtbNlaQMcDw
9qIDf77TUlrsEwwE/iZ5K777bW6lqvBF6bhmWf/YAdk7LZQoo3PprCePqD1yYRwj2cynDkciyN8q
+VHCkLsd3aWOagQg9OPu0qjASBrv2wqNUosqytkIbSrmBGfd9fxfgNyOzXTejDeuR5NIMGBiHgvH
NMiTEvVuiuPxW1vcMwwvDuSFbIpurzh4/l61o5eHY+E0V2057RurYcSWSsEHRrmojgdqNm3x4/vR
WaBKK1t+g2sniTGu0tC0yWSAA2P/0qo5f+Con4PGn0kU9DV/D0YjO/UMad8QZ8sAXU9NeHlbERpY
9WcC+I4YlIsH2jh5P87kqgauRpRzNTV4pSbnjAH3NPvLE7qZEeaF73c/7E3sUiJg21H8ZCeZOGWk
T3155epFh6cLO3K6ZsVzPaKyaZj9ENVU+z8dDAUg0+I2v6N/bN6ZFdiYbYAvQML1VgKRGOqfkYjx
rxZomywFUElOWGFeTFE85ZoSbw6dTUI7IH9mwjFeHOJu4QCb1h5BN7c2/N3AaaiHWnP6Fced977O
0oh8VZNbMqZJ/96uXQRWpT0a6WQFUk1Xo5Xat0B8i705rqAmnSSGQJVY8gRf2qFyco03ZudYA9wK
24eY+hP3PpIfa/FDaqTuqRtqaJSTTVSvWZpX+LPmmwJy8LFkyHavFMUUAsL8G5i9/I13tDjM82Be
DYBHj8Cl1Y1cLZiDSe/EZHwk7jlrzfWOaJPxuuzRQpf01GMQK899WPK+LAINVOBe4267eEtr3vur
7uAQ4ZE4FnMba4HysuxcISC/hUzYXY+tmb3OG58ioJLWL0qO2aVPZfM0yGF6BPiozqZMqkjDy/gG
NjF/aUenv+rt2teieYBdrq/uKvZMmMs7W/fjk1rn6dCverLTc9/bt81of9pj2xwYmC+vc45oKPG1
UyVVib4xvlDloc4cmAVPPjn3RpWchK+uFltfSOo0A8Wc4GOoiEY3ZVUcdagSQWWrmtFXh5A4q9w9
81FC7Wan+YHsebiiA80obhbGeZU13ee1jUVDesuxbgfzPl6m5dtQZ+tPOzbGe34h8e1cq+F1dRcj
HMkM2vGc9Dvw7Dk+Fis/KCsnCLUcavmsMsYrvO08LdpEWrEr1Qca/v6wIpsnryYmlnV2ZuDmZdvf
YZ+sREjo+OZaHFMkZrb4XLFnaMjeYsBBOpE4PgU0krnxksblHa2MfyNqkXzDLc3ax/bJL8XBNhL1
kOkXJ5P6xe+lD7ulFPfM4gcuCrZF1zUAw4NfzLdFMyhsDDyoZwZz8C4ZE5ZhPPXzKZNGclY1YtjE
c7KQX0Z1GZo+YKHBUVMVFQszOz+LxjIenQVjfQjBJA67xll+pvlEbNJE/DgNE1Hax27pmh/ScaNZ
zyX5btKP4qYW33MkjifIM8WhgXv0ZMCMf0igeNyIfiG/CJ0wY51FNs9dNfg3M0jky9gp7V0ROsaN
ZkwPBU0ViMe6c68rVj4fyF/zJZTs8Y4V+X9nLSnHA7zX8WbsW/OMJrbao/BsXibb7u5me4l36MfX
gwlD4J6bjZkHmVogICv3c4GJVQQMURgG+8nHJOd8E2L5Qdyr/VR7AxDdDjatQUCYVvM6yRPqtJNn
yHwKYJ2O76r0jII8qclEC7fCaChSq3kh1LCPalfVJ88uMxioTi4/K8to9p0/Nq9eAoUwsuqk/GEm
iXeomjm+DEbsXY1epSFFXttT6ntHf5AI61B+cZ8UjBBuenB4t7lXdhcJQCgaPIBFDCf6S9wzYsot
ad8Q0E2i3VgNrx7u8EAofyQqDUMrpmBzGu5V0nnXK0TMX7o5FEPgD2QMMgpvkqti6rWnNLWdtyar
OXqkVlsB3sgcg+zUK0h+axwz5yE6kchJ8ybT44pjCR2W9IrFCPLYJkCLrLLtMzEBLWUE12C/Setw
rl3vXepELemZ+Q4BvL5ohHQ9eknSBUDNzOup9y2OwUUA3Vh1oIwVc0y7OzeFaRzWnpn9UmWbOVhc
Bnizp0RA/W7Tik1dIsxn1+vHCBhjsW+a2j5oDqEk7I6YFjpcjkz5up1Wm+rEQKq7d7HW/USBWIBP
7tW6G6bRfwSxr/YVm6G9nrY00jF42LDUlHUn4wYtmmA+dV8kWAxxpNfhpBOwGbcTb3tp6ZdGNy69
BbjYZ1MVGZnW/EJsAGhYWyb/GPeNe2Txp8Ku6BZS4JaOQM9C3clFNUc8ROI4414M6Vi1cJpWfz3E
yCtfqQXE00wG4rJF97mfXqkNbyXu+H0s1Te7KdxIy/17k5EMgZy13lN3TF53FBx5SZD3eYrIr9VO
ZI92pCdYYJ+5tJv1Z6ZaaMwdrquzGOYdjOXpapEeYsPE6vZlLu07onvl3si4rAdEnvl+8lo335nN
Sv2B1IDkjAQEVde0L5WO83ecRqhd8apbB+67ak+mNVavHrGdlhnuUaCDvHUNd+ZWcLM3CjSnCzHn
UoAs8XFQeRwmyIMFGE18uSe7SIxwi+q7Q6Q3wldnXErouV5TvhIvH0lNTg9OyxpyIhf15OhLdduj
I+Q5MZ2WD4fvflD4ppFlSXGQ2FkvHigyhmpUqsyzhD49jnqRPOuyLp4tQQ1oESgHbRrz1a2SvX+1
SodqJbHjE8bPoQxY0WGngaPQ4Kwc41M2jO26mxMzP+c9c2Fy1Y1soMT062PZwBL7ZZa528FGkf3C
ro+dCCuUEfvN3HvtmRlKg2ikMy+W1dJWNq2xo9XeiHTNfE6raY0SCv9vq+Nd5ZbzlDgYPAaR3VSZ
bfBTWudSusZ3kA4iANJRELTo4P51S+cbiQbitGiE2o9Tau425VikzPUdSP2PzNXuPUUios9eDc4L
67auQQpc99V00E3NCiWDPEJJxVVWGEw68+SZt4VJ6+JZod/5w84kAgKkWYY4OTMveIPfsBsyeBl7
/JhSFnBcvBaLYsEvppx8pPoLqY2mqYLatapzkjbMSwZvz55xOcOJuE0XS7yYbVWA5pnBsekONEOY
jSJctZlwDQnfbK1hnddWeXA9xiPwxmHYA50/MNiDFed7Bz+23VuogUCinUpe8P7Ld61zI+Ha8VPJ
mPyotHg52wJEWFqSPzImkxVCs+eaQznIXMz19kvXr6Fid8O8YZgCVffJTaUV3OwM125tnR8u9wpC
s/uSPkG1fegozAj/0rX+P3QDf5XfbY0hQiYTdYKFb9CjP/yrSoTI3aXIBi875cCkKeGYRp3b1eOU
tvHOPFp61fxU1FIVVzai2X/+5n9VYvz+zUF3gFzxiOkx/q6nWrOqdZZVZSdjhquw5i3a4axIwQr5
8uGfv9Um2fk/6oivb4V0ip5m637R9Pzt5wTYmjsz26Mvr0sV8YwsyIiXpP71z9/nyyn4928EjdOn
6Udc4vwduiJr4mrh3iWnASHcPvXAITvDF+Mg6xHFS8Q2I3ofNnNW+c4Sk44aMh9euTjdmuuYaWP0
zy/p/36L0e4hpnfhXtHTun/r/Qe999KeLgPUQbVevuyZZKzTQVsF0ciwj9L25zyMvM8GTI2v7/3f
+dG/mR+ZOEf+EWb0iqYChfC/zo7++Dd/yoN1KGa2KdD6IXIlUoK37U95sGHwR9uey/S355bH6k+J
sP2bziLof4GwW0rWnxJhfaPFUjxuaWn6hkD6TyTCf3ucgBjZ6MqgKRnCQpG8Ta7+VUYaD5NBumEz
3QzlR9IVJDr++OcP7V8Fnuiy/vYN/va8trNZlGrmG3jYl1KwCIP/joct81lsffzzt/oafv3LI8tj
ig0I5TTHoI+M+u+CsMXoMLcXlgEZvGCnCYaeHB2ykLEPCdnY33GTJ95PGGSYyw66Ep224oOy2eme
UU01SfmBGsZzcVmDptB990C3vA1wq+FXxhOZlddDC0DRukIuudKf+HncwjrTlyu41nX8tDT9PheZ
fe4YNdzlTZ1nAUGSTdXjAuRQ8MzW7ikJHW3qIO6aPnkRRckg5hHgfTIiWLIqVGY7XkQJU5E5NDia
QZxbiNHPC7rYqyLeDFUrrLRpX45ZYTIU6e18Z8/EEtNg2NN3Cjri/uhvoBj0og0xewF4szRXrVeU
HKn2OOkI2OCFQCjx0ev0Mu/n+OAWbdb9rnP976nx704NRGE8Sf//qfPTr/m9+8uZ8fu/+OPM8M3f
GHMIEz2948KF3hBjf54ZuvObYwpIYDz52N42+vSfY2e41L7DH21MMh1oIc/iH4eGsH/zNmsC6kxu
Dm8Dqv0H8ZUcENtd8y+PmoHAH4r7Jnxn87EBEv96btDTa2NT1/ppYrP7Omrkm3TF8tMjUORmNbQm
SjWDUUZZywd38i5dp8Zvzpg3j6rWHhuoTucBwHHQeNTYVj1opwVrYnwY6zy9Q1ukvQ+uCx7aqfXm
aHkx3lDbpjq+q1x7Me8tK5OiDDR0IO5pNVpP3PjWqtfPXdEIphmaXGvzQEGu1MVTLWrvUAdWytBH
+mNfEk4Xy9zaryuOBJQVrIubZxxXvT0HLnkQxjn1ZwehoIj9PsK4SHeTsuhS5x5ZXQFZlOwdmDCz
WBD5ZShEjLNbL+LFWhKiioiVMmpMWxaxfwdPuIt9YsBq6wQFL5mbP8WI4GCeGq4cm11a2xjoq9j7
2JZ07m4V3Qz5ZkvWHB32am6mP9LZ52rX8xK6g5xrcYXUe+3CwfHTqzincA8nCKfdHhlQPkYrkw4P
IWZOY4y2b67oxgKk+/0xp5+PJvTob8toQ9g1k/SYddljAiuLN2vIL6Tr1MdcTC95nRGy1U9Mhko/
OcopQQnfEOvxms0ZmsaFAQ1F9aW22qt0GoZXcBBVOBTdnUn2Ceq60ccblTg/OVpItRimt5X5cCjA
kMjZPCFVQHvTM4j1jfzsedYPtuBgt6naH1dmigHMzfJAFMWLZpL6RP7PdOjc1N17ojpgcHgY1+zF
KQR7u6y/Wrt6CnzJBD9t3LAc+re67BBd1NVRIhjawXbeATNmobEo50op3WCiuN6lSUmglJAvigNx
R/BHHTHg/cXa3LlgpYjvJr92AuaasJ8Gcn869CMScefBGjGUz+t4K3Kg1+PIvg+BE3KqaUyvkWu1
F6/Hp8vBq5/cOssw22MPG/BRhusGPM8GMR5KsNA/YITNOPOWJcK0rD0gMLCCKk9+gbarb22tfyR/
en7Ejl1wX3GiVxjijug5nWDIOObNerE1BpnDvodIf+JcSPctDIw9mBC60lTzD6MzscyWjEnTvt7F
nB2BTAbi5oBQ/ajNLdbcJjIsSVqmWXrZ7eqaIXVX9Utoo0DCLDwWkaGBgfHE/GSwuAzQr71oRXxa
V+LDyk7Bxu61V0ZmwD+YhZ3TxvZDRiDZpznY7fdhdaHS9EEuUcygO2wcjHqLLq/LUQ5XjtPzxA9E
U+1Ma9U+696pzGBkjWzT+XlMgNt8JJ95KWftKKQ+PKBFmtzHAhHXHT1JyQogbrMb5QlnT2i7F8Vu
7HahUQz5U0f+T9jrmNQP7JbFuRqSFtsdvvdmxwdLAm8EqDUgyGJZPY53Ofw++MJ8LBJ/BLjtzfPy
gQ1Z16PEtZbz0GfVEUUb05lDz0drZmvi6HPY8GqBC3VT/2k0TFGwJsdq78zDkH4uOXrfAFl+Q8yh
zs7pRnh290YHPI0iSLGl7o0RPlRa+eVhypD3po0mDroARd1IHIFL7gC0qDkl5kmEtU7uvW1CjDfV
iuBTNWZEUiaT0iTO0PCs32aDjFA3UywJcu2dR+pVrBnsOVSHUdn0515rrJtcZ4TOqjy/qrTsg01G
u8uATb3giUDf7eB8vAj8swYT65U+2iiNu6aMn5sClj9TTxM1klWAZvL7PTaP8RqFnnqgztQepdW5
76K0s10i/Ya9pM8WbkiYueHvFpDpMO7vF+qziwP+PsLN2EGK7ntI42kd8XWqfa3py6HdnlppxbjX
yICD58Zcn/CQlEJlvGNemkXZ0hHSB/KbwSvrncZb0RfHTnU/mcsbMZv2EUyu/7MVzO5mK52CDjTC
EbLANwdYQ4DzW4uEOZ7AdSOVHQzTRBSo+s+4tqwo13rtahnsdO+Ng7GrdISd0Hwp6BJvI8wanAfe
cpNNHvZXTR8vCOPIHVgGsperWQRzl/NoIWmJQM0lh9S35kCfkEr4eY5A3mgPi5a0nMH9xR84tVYT
taNP/8e8fK5OIMDZJE6kG2Bafxg8trGSrM+IYYakJqz9YzOj1Vka/4SWiLQ/Y0YF5PhkFynCznTN
7MPB0LQd87hml5c121qq4O7Jz3IfuoJcdg1tI27k5sQaDxGLpj7nxn0uM7eOVmKA9nqnshC3BCI3
y8ISXc0AkgiTArDWfIy4Z4lMH64MaE/BOtlNWODTvaXL0K/FzBtb6Qvjv6zXIf/azhGiCMgARQ7S
WFWY5BLJkALuZjDgKAgEcYy3duN8Bxi4BJXnGlEq+++AneSVrRAqG8T0YlialkCxDr7mM9AdyB1I
N9/65+AU/n5W6/dE8VXl6nOWQZaPWa4ZsSDBkKNf+uxclTGFetEDvUC8Fqaj0d1MljdyuQsVwD9/
qw37k7ixXxbwjX1hUzCMs/VaApoJS9k1L4XHl1pbqw0US9pPSHyCaKxc7thekyIHdvSutov83kdb
dNI9sV6PsufX4MrvQxnDJx55ujilxlcPLXaIm3tbj1VgpNEcYg/nXHey4oeoehGWAn3vYJXOHnkr
41/I9/suX8trgfA96hfmjqO5/OjSmN0j0gNWX7wGkF0y0v3Ge4HFud5J5GD8QlfGR0HqDnPFL0zx
8keq/jcee9lfIGl6T41r82+JfHtsh/gEfnUKNbiVRCIU053dx/mbmzuPeGBhTBTJjSXq7mhixUcR
nYIwsjsEPkGapdazb0vCwG2nhevmRdYaOwLnhEvyHwCpBc1PudDajL4RJrX4sFn+27uF95mlg1Hf
ouYm22CdGXzPtvd9kp0OMnT+mau4v10ZNebRiAHmmKvevLVLZ4yMFe4BJ6siH85OMcwIxjJBbNt8
IvTyofF8+2Fa9E4POTU1SgyhRAiwu/jsWmC724NKltyKr7XGfdE6B6UMm0emcnr2tJ2/EnAsuOaR
CT4qRMmbRucamnn+rXN8/UeVNOdiAt62y8ltDpvE/Ciczn6skHL9NJCVofIkJ0YG5FTNJzUxCcaO
lebDjiXT/FNnkbtjbdU9rhOQ7JjD8zKmGmu4yrlbneqK/XDv7kaug/loaGvOx9kZ3Y84cdmCi84F
b2lnr7ZqrYvBUmbHfr+I7MxUoapZFkD3ccsIyUP90AK1YFrFr+JmlpjoAz2umY73KKh2K8pjZNZz
t9xWXlYcElZu+xgwLBNVTP6K13XoW0c7kLkVl5gli+yV00y+csUN34pp1h/pIuOjnrvZSbcnKt64
cc5NNQIZzLQulsHiTAUcT0SHV6O2gc1WYA6+toXMpvokIwaGPmtD6D9pObMbnaGX7pwx0Ql/79r7
ngiJV91bhw9bTeORHZZ/Ved5f2sx9nquTZvgarcjVphlg7OT5WZ3oLpaX0hMLEl/Yys0PSUGJyzZ
gtbg71ZfmQ6jM7WMUZbzPFwxo0F47RHR+zzF3up8S6SWgRX0Zm5Wb7B8HsR27oOldTADWtJybhDz
pW8AdB2NYmV4LIgPN3YdUv8LKNTsLS7tat/GXrkljMwbNomQz5ygbaCfltRYriG3fdXjGeUFf/U4
lxyvbek/TiW1cVc1w4+qJGJPS9187/RrctVWlKRFNbJxJY+7fEJmkAam7ooDgbjyOkfit1/KHnl5
0hSh0tYC3kur7P1kVNN9Ydkt4rM1LoN8zGQ05sZwXVbrEFgiZyvnzsmdAKS0PHhu3ta3c5LO9s5P
Zr1xGLO7jqBYINrUXzovgAElVPdBuZl55FFKt5msR2bfBNNwjC0MUtrumPtp6QdTvozrVTFbWCC6
3IiSBtDDzjIk5+jsFShbOsc89qljvwrGLMNuhfHkHlHWKOMHJncITegvk+tsHDMyKqEC55HwEtgg
mA5xAGnIeYO0b2uyRzWA+Z1vPMxNTy8Ayo4FOLFAY79o52Zq1anlMwnvzcyu4cZmYYxc8LOEmQEH
RbLiIJy9z1Gwq6dO+nH2ZpDEGpaWP10IpqhYvxOSvHOg/v6qPZUcnYHAIRaCWGWbrHVf1nzSI0Y3
qxX5XQHIRXTrO85aVPuIqIOC/pgVr36o+bLnVTQ9Ao5MfYPhUz5MxAafGaNPoSDMZmenBusPIy1R
BMuORYYOwUJvZMeSdTTClmiXG8tqyp3Ja3xml02Y2jz72MOMnMhCYyvOmwU7SsvSt3BPGqSwXU3j
/tAnmb9vsbO+29bMAlW2KoglJxMMDo8goTo9ZAm5u22NjdzMShitskunH4RIjocCxrCJNe8D5NAt
OnGkzj1aSyXEcoQO3VBKDck1OYbeDPXLmiI+N82eqE07+lKjYbcudLy1WRpNcZlGfsE1Hs+a/A6h
k3WP75ZA6GJzp03cJNXkVGSOFD2LP11bQivfBNGxVQYIhrXb3lyXBzWlx2GWxWWWQxXa5CO1VOBa
gW49TX8p5ViXOM4yDtomOca1xrPbcfCzPwwXvB7h2qLObyW8VXeelvu01/2bcQYcmleZc5RwTSJB
tAy7+7o+Z7px53kIgbqum+twUMk70J98V7Fr2uKEGu9Gkp0SzqUuIwPZUJAXqKMSDGKBOXV4c8os
Ld801b01pivRV3sHCw2sHrCz/NDxYB29TF9PS8kax6DxzGCMsCSbq4QcYWkyfXATZwfI7N32zTQa
ebcgwMzflEcTkXi7ZW0+qrz41uXj9nkb9Doa+krWAWqqCLC9CIrMj895hidKQobB7YYVj5rZ0MNN
4VVELXpCZB9zc12zEefT0rkHQ5duKForu0YvK++YP+j6brDmwYtGpY83XU+9jQtJ7Jpt/ANJW52A
TxbROgFsSnJP/zVVtGisl8djafXDbtIaon97l4mAalmsz/3ZLbGwwh91kYUROJQu6uQphzwMyM9n
Qdzo/SrTZJ9kzQ/6NUoxtvtgW+E+napBjRJwXLe8jn0MEoqoUhMR+gul1BOL9SZ02969Sh1zCpt5
pXAE0xpPKza6dNBaKDLDd99oLpOBPTbNxUulceTlI3E7ysFACiDWeyWnp2Qj2xLfpXuA12AKPq01
obv2KsUV/vJrJL2ESLrdkSDdx9Yh54yTdD8tVEcVpL7HtBZv5oaPNsfK+kDh0rK3aUli0sqXGaLl
p4LSCgKp8kjVYepB8Q1+lFAqp3yA4UxET53koH+VF38fdQxebFDHlgHFMj00hrGS8e3FMWOnfpr2
NlTjjOK/NOhxZvvAStR/wJvMEBr1c42gaIwJA/PatNd4EsrI0WV7FoTBTmuWzLQ6MQBafpwLRFh1
O+LDSwIDgUcgYMciyhRrUUWjVxhdNOipuhGG4534D/4I3finSMSDldccHl6Wnn2ly/Nic7ka5vQT
KcLQHNjIJ2idBitwXXxedjGf18yVPOrGS8uVFBZILYJBbLNAiGYhlAS03YYzbs8EVd6WiSZsKmEU
rRwJzgwE7Uji1dEdm++Jt55nPvBhkSkdGaF2if2OWqewmyhv3DOqt34P+NiNXOkUZ2Uz/mt8dJXk
3jYhlakIY6u5bpPxHqPFhw7HHwn4Ykckpt+DF692DGZchHoSAYLWpwd6FwaIa6ndYgR5zQyru8J0
onYTGe1hUpgVOGiVRFldGsc5pzlr7aE7VfA/mVwA9dGl/aGm2L8fNDIy83jKwrRevsvEYHLWL+be
JS8FgYb5A0SH8Th5yAKcGchkmA/19Mvu3PGRs08EoGra0NWb4dw2DKNgeBJurVkXnNAac5Ysg9sE
X+7oO9UFhRDhZBDPhp3IJn+ISLUoXUhzqTw33I8Axuq9JJDgvcPR9gYaxyx3UlvXn1IQUBMai9Te
a+Ld4EgBYMy58Fr8Ne58hCPcXhPpJ0JWYDn8kCw5txopgCZ+2h/UWTxaiSrfs9zwbuvJjMl+Soef
WuZ8Jq3B+p9lBVIextD362yhh8rcidRx6MvP3mwPd4Lg7fWmnb1aBZNb1gemoCUYsN5Uu3X1nb1R
IyLZOTKbd0qwow6zdVH7TImUfiHWboystcfQ5jI4ZvH4tCT2MxWC/djECfldDWZ7noMlctoOhpTv
vUyb+xiAhnhM9AJVTkpwjtHF7+WMtzMH3B9u+oNsV9Cka1eToKi5LipGqw1r2ytqiH7eJ05bo4jO
nOFsVZw/6Mh0lR+SGH0vQyJS1CZmYdQ0pWMARl9zyjvULHboOnX70iqrgVbheeC18DzowaAz41s2
IczCufBGqppv3kyZrT+NfAFn5zXD+jpsejUeY9SCJgNqWIDV0l0QtQ3XLp8eYDVq6lHCVtn1qpRq
d1xYmAXbIaFiWgg/N0TPQqrtt0qIU+atRLP33WpTj0d7yPuj8shybLS5oWj1LK9CCU38N1zX+dEe
VM/wSZcowWjDQJ8KQC+F6JIPGydusqsSjGs7ZmrLw4JzQoYmD1q0NvOSUdDTeBP8UUDs00u1G031
OVFeR6wI7jdJX7B2jn5W0mGTpobpkBCufD8no3jNcyrwHQj6kn7dNu66pib0r2hG76GzW+5TzrL6
rli18VUjG/xsgisbQK/73qVdtP5Vqs20W07LQSggSzSvnXnfoUh4gI1O+wI21L/StBSjfJHJc995
4yOmJYahiHl5SuuKYxUagVcJasY03WV2R0CZO1ncWMPEVDAwWz/Jb5jwb3GQfmsWV7khSGrvncnm
nS5z0tfaJN/Nsrv7H/bObDduZMuiv1LodxrBKUg2cB86Z6XG1Cy9ELJsc55nfn2vSNvVtlytur7P
hQIKRrkk5kBGxDln77XnoCHfQk5KhE8b6hbBbLCPLZbKPCUxI8Wb+4TknIMa7k4kvTSYLkIPdi6u
5qh66KRNQLnGrhsUFpsZt9SKYidai6BBm6oNmNdojZ7W/uic9INo12Ujk7NSz4k8RzEkzgoweHdt
nCP+liPWo1BDCCNry2c5abVDmVTlhT0NLtZbPVg3/Vxuh0ZYSyCr3CVaPbTnbpqZj3RvNTaxobwV
nO/O4O8Om67l9E8706FLo4XXUxgDgCc0g6Z9ES+DssnOu9Z71Xqd0gG49k6GdrvSplk/93oeDTM2
wnVU4bQGj3CVo509GSa730vNmYeF9EGhM5DlpvFg2su2JiLc68612knOXOl9JFFKX/f+JDaxO70E
cL+XKMCpDNyYtqLuZ/TK6ukeMLK/gfoRriG2mWuNGx1qXtks+3oyTpKmoGdTJPlk0GibV6E56iup
CwcbZMFZVsz1U4SeeEmpMO+I6ZQzG1nTXblOQR9Y99IUrrfRp9cj5qzVBJiSTE4M+PSz+uRMg60x
2Ixv6LHqnDSKcKODIVU0ggs7mfnvgnx2c5wuhzanD9wn915jPJpAvlc24RCRBSCfTsmLh1Rn4WFZ
XA1DGKwaLRWr3NGKjaEn1m5AK0X24PXslpQKFkxHj8CWRRDMl2YYmYs0rh7KpoqvZNBBTzZICaza
bT9b/bM2MgYxTO0RXIvYiJkT8lhpQKZ6NurR7V4yZJiHoasOXWGk00IUrhIelgAawlS7dE0PqbYw
wpMK+ioIFu0TM+vu/BiFWbP+LyLGYDR6POuRQA9EY9l41pfleFKn1cM/Ypd/J7mLoN93aXj/Uycv
efPz4Prrz3z3SXmYoWyELsQZS/Zlxszf59ae9YH9xpPSsBzbhpnGSPv/5tY2P2IgtkLy8lUH890+
ZaKDIR4ey4rJIUFNu39jbm27v4yt+W1IOWxH1+ny2FLJYX6gcldRZVil0VlIRV132dlaf1Hnbb+d
/XDcp0odPh+F4oXSjMMKcM7sxEJI7ipNeaHU5Z3SmadOKs4TxGoXxMqbtzKOWWglEsIVy7RzEdKd
xkrRR7eZ0rAnSs2eBVJ/LiAiII7E8MC0ihYu6vde6eDHoyQ+ipU8voGS+ipKTNMRHFGOoDTrbuqG
PcZT6npf6ew7AKYmZprzwjaiJU6sjDRQ0j31vhlO8oj0BzTI0lwZSsGfHcX8PrJ+ivt0W6audzYR
AQD4QY7GYdSQ0DvKE6Ard8B0NArgGq42hoMdQFc+At2LvAtdS650zurnPmYDjrqYJ5T/AEe5siJU
pfmFEQbHF+VUcI+mhVr5F5CmWVT72JpNylzwIcgUt3Yqyk/DwEXM2kwWdE7SLVON5K462iTGo2NC
eSc85aIYlJ9CKGdFqxvdQ6HcFm0XDodWOTAofabHHCPCgfyLaWdOcU1fLh4PKCYxoXIg21RHR4fy
dmTg5lY9meqbsk/7LSYM3kZAn99SvpBeOUQq5RXRMI1wOpyWJjYSAzuJ5WtEv0R0LhLlNWmYLmTK
faK52kkKnWeFWXp+sJRHpVJulcCLCwx0bXTaSmvYAoLzTwjDyK70o9XF0zA8hFPj05Ge4+60VK6Y
gBnSk1MhIOZ8WO79Ug43ZT9Ut55vReczWZnn7KnYbDrluPFbq4GZLtIbq7DKbUaqGp22qsCcN6YO
zrfUNA/k1ETnpMPOm8lxmNRoJScYpsh6v8iV9yciX+BMDpG4Ymji7IujSShWfqFuHImfkjLdTcpN
JJWvKCtl9NS5TvRYKdcRFa19yJQTaVSeJILpzFND+ZRq5VhqlXeJjFowPhn8XUToJ0ALUQF7ue1e
GFVpgGrEAVUpL1Skp+WOMxtFHIOWdDMcXVPoyw3lo+qLChIBp5JOeazCjngWArNxXoHWdV4qzFgw
sjNc1SWIJUwnIFd8a+Mo9xZgb2TCGLqmwcTapQWW8eS4+W1BdNI9spSJqg0vWHG0hY1gQ/a21tDr
wXUtLpgQYSEblJusUb4y/JZYzCzkfK+Ed4bbXDnQAuVFo2Wj8O8gWkSfZKeA37P1oNxrsks5hVtp
duOYTfvRdD1sbi0xcTBHUZzjgCuwwuXU+7i/HabZkXLK0dEj/hzznOT4vZf+nJ9YSVasmrJLFp1y
27WFhwLDzvzNFJnVylGuPBBL8XXJqevzDFl2aSYxggPl44uVo4+E9PHOyUsOa0YGo4GCgFm+cgFW
Ui+vtHrcDMohSAsesb7nbew2zvDI4OgCwsaAOT0Q89w/aj6Hx0S5DmPlPyRGm5I5BZZykSt/oqks
Or4lVoMYHdqcuBgZpXfaGqyM+9gebY7l0fIIJJcxofJBIuBIthoRVIxXJxvHaD9KAri0gUG8P3Fw
m5sGVU1HeIvn9XfBPHEYTnHnE08WqETrBnNl2mXzaUERcj7lvljruvaITwywBacXAhVSz1mwAsCv
Jvh9mWrRQ+IO4iQVjcCCGVcLI06KjykReMxcQu9gZ648aRobBLnCpx045eKOBapvU9G9yJgwvBiF
8pVolMiApDFx0buFWLq+orsbbirXmQmiwmPXuJitMHyoXbpnDLOfvbmVO3bEGfJUQ+sssCA99EN8
1sTMAmlUe2fQEeqrFu3gOcj36l7zo/TiCOcugH1vCFOgj2GAirfJNXhIhszYMR4w18waik04xsZn
6oMOL4xXvlg0rCJ417P1qCTsd62h99iXSBrbmLEXbLs5ZK48BUz8dD+80qHdUe0yfu7xFNyIjo8+
hxW+mqYWNvhouKcu8kvKkpRcQdOJB2405qqeBh16UYpu3jIq67bQZtuTxJvLuxT6SASLcZ1MPhPJ
3rTWpJELcFSA/ONlp+UWoQvjRlZFf6H3gbH39CB5RlmWrAZDEqWms91GPOKnDdO7HfLoEeFOVXsA
92W0yvJBPKZ+7e9YmWjqtcZqMqR9NXex9lpaDgVi62qbLHCaSz2CN2ETBU2YRdAcSOhw74LB9Te6
qMRN2EekDkDGoh02aehJQqe+qKfqY97M06uYO5b/rm5ncPajFWxHc9CJk8FMjJT0FGmM0beLvI7G
akE/xs6YC0Bqi1jRInFAzVuz98dxcNvZHEQgi1Tw/XJUoIeKYc2uABsBK7Z0mIXODYyZheO71Rev
JqaiT1E5WOOgnUVGtkaRSs5Anye71u6e7No+Ot2o691u6D4mrXyyo/BF+N0XJ52fXMhcNBKyJcjv
kutV2FdzZ1rXVXRrVEG5L0PHue3LxAAGMuSvpifHh9rnB/scq8mLjKa2TvZlwLvo9mXVVH27Tcl3
nOU5R608wOKFMMde4ztqrTV8mpCwTtuhyqU7fAXnc5LMSv0vXTSZ7i7tB744bQqNcqP1aNcgvaH0
4tSzzcKyOI/KSiueShZQzl5ev9JHH0h6QkDAHghcvWqG2FhxyEtOIRnme2pt58me7OoZ2EQQX/kw
406JqdLrW8BPoQ/yLWEshzllgH+xCFDLfnLDsdHu7MpnJKGHvU/8nRYlwLSU5CQ/ik+8AjOSbB4Y
XCNfG4N0RX5jtIDn/jBqxrCTOD/QJLXdBf/nuPFSh+MkgJOots46j9kUKBqmq0nALqM5vbbjLHKX
z2G6DskM3bODaDehFgVno5MyCc/1CRt9UJGnVzMCaodFG0bDi5V40772mC42ltZt9Xxklt+p45Y5
G7jwbLM+jXBI+5vEkYDNC7/dubh8lknlRls4/qAgfQsBDSTHuNKIrbOCltGsjzckM6I9/WRiN7EB
CUcviR6ljTIFTvXcmZIgBgbU26jqI3r2DVH1gfDXdZQWTG2skpFdyPSuxe+1tPmadx16agBxRrZF
6Ci+gOXCb1kmsAjx3bum/km6uXQfVIqH07x2llMl9h0hjZw4llGVRtiO/yni/p0iztCP/pv/X3t8
Hr2GUfCS/yg//vZD38s44wOuFw8gP2xkMpN/xF2IDxbKY+T1KEaEjXLhzzLOApJByWd40jMlFAQF
sv3uWQCS4dnCdFzcK8xrcTr8Rhmnv/EUGNwuSPzxOcE0Rk/01utUjRwVqrShD0I4BiCyHrH7uKOX
SxRDKHJJOm84ZcVZnOjacBeNOVDpcgpLiisPkJUT9bmhk1YYm/24sGM5TzWxr9Qcp4EBLnRBXBp0
pipv4FL9oPL+C5eWcjv8IJs20F9b6hyOettAsPz2lbtNN7BRzfXpkZimh/SN7YGgjal3BGEFE8yh
9y9ovi15uaRF0QuRF/W35Nt8U/JqmARKjfM4Sksc3i1+0mVKI01uYwtsHOVMpVU7vRbQK4fKq0DX
WL1jMRroIGHZQagX5MiTsbyYe4dPhdx3dnijhX/s5hFVXZEDrg5VBkhqgAfZWn5enMaNAv4FUQ5B
U098Wk5VXUF+YqmAYBQMOZ/1EayczhQhhj7bL21esj7HlculvNDvg3Xt+MyEBhz2xgKFBdw9yTeC
N7htum7jNyTUTAqYVOsmNwFeavulNuEKTpYGvmtuIQXWaOawsAbgdNcEAiFcPpKbRWgxeKvCwLjl
mKiYZE7De2vquHo6cuUCqXxVoxG5sL9sYGtGP4CQkoVRhZfYz3hF3mQDJ8EKOd7VxGZzdEW2qd8a
cQihzygsx7iYk8HRNtKZZPloEDAS7tuaoauD0Ya5Hh7D/pqWFiEiZmqMD7SZR+3ZNFo+uahRLDcQ
rGNxUpeKydfXbGNLXwI4W6SMOsk67BJenRH3jJTHuRIYuNF/hyrQCQFGAQWS/ELGW9EyTnL7JR4U
FXSS3n3f1fy4N+h1tqoieQipUealQCvAbOoINpVW2zaP4ZD35Q5dvVLFFAl4F3RFfCywsgGWjXZb
zTfTXPC19sQB6KfBzPhif2RYoXk3Gf9GwNcGBWf2AMEAk8fZq9wrjGbDYJgPmivCEdkbD69KDXRX
cLj1dt3QgOc4T+QtskTpDM6KDmm6Ju83gFtZ6TGQjHG6he7bXmi2NyLziBEokb/REdgbt/b5BEzx
Xusd/WLoy/TKhD7xYtB53+ENpv0dMeJ8yYOkfyhNkO8bfeaWDalXrvAjt+4SToHqoMDom/bGKBGe
2gxb7ikDm/bwFcxo9w63TU8LGY0kAon6EtmmbW4aaHB5igYdxCHcSLiCyGdj7kjjdUDWZCxQZlkD
omAOPE/8MYu/lOMAAz6DGxhLRfqEzmO/NBiGOqZ/nn5LdjlfT4qoQMJtHvhuCQpjWDs7qPv5ZHi4
nDjnoUzKYvA3jUBa8HgkieLf4EHQZocPOEL2JrdHHJpNQi96j7EBqNrHINuOuFTLtKsdRyYQomau
CMZO0amR8JH1p/O0ATYdmSUzzFNsN5TdxWlO9VjfJvOsafda58zVWWvUWn01jWSfbtLJZPmdmaF4
d5ElsuTaV9kPIzGkoIx7qGpzb7FAzFPGZ1mTjR0tRzFEDP68gA+ixOK48xHIjRuLVSXk7OkY5vJ4
IyejxhdXgBarEYmph6JFmzATbEEMHIs5Dvio00j2dnU3lI9j6nbGZYydo0J6StPn1eHsfhFKtFiI
SyCg4BkB3rbjDFnHz7VeI0DCOUsQsYlbLHnglNnozKL82a4viyznLAM0TvMBO6cBVb+R6PwmWo/x
vqkcvvNWAc9jarLxwUULl3y2aUQY1cKaEGqvM4QSxmXG/jNTeHa0C058+JYoGopCCnESGuZcL4Do
z0o4GAiiwik6yLxzL3JTeI9236H5nfUbB+XosNSzorsj7F1bJ20TrrgxmqWJ5vrETD0GNIhfkkUW
9RDtTX2yV6GT2TutGeQAFYpzYfQQhNAVNlZpyzxGhzJxJE7hUJRoSu4bG8GkmYlnLe85AaMjx8eS
408Lh9Hd6YkRfEwb3/mMqR0wrF7jqU/lWcdcEcd9Wo8HWTjBM+LLfJ2xSa1IkzWv3crPn3UrzDZG
LgJ/ydTcXojWqa+8AGCGwzyJqoqjO/VAkN4ZceNgT2jazazR6IAwPC7zmti1PhsQJqSoYm2rJ2l6
cNIDy3r5DNotvOktUACOGONtXTXWppoqRNhxkW8RzWB7aWR6N2QWBXUNmOjMYwMD+lDN+1TzAB+b
BPf21cAELHUclr3eLG7ZdMrH3EYDt4rnRjFDRPFA70h9tBmJc660kSBJlLYXpRxN4I59tgowJHxB
HMZglQzPnTHHAa0Ww7iwUdZYq5AiaiIuluPAqqmN/rRqGGa7aTWlS9jhxYkTjsYmsGm4+EW5FWPY
rWre4yMhXOXALtXLk5x88349ZU53UWE8uvHKUG4BWCcbW/MkzARtxqg+SXmhhW11yoI97USeTyeD
pnsnc5sM66mp62VrMOOtQG6RsdbI2z7q509CpDHiSG9GfVh76er9E8ovhznLcUz+ITpG+Qbe5lNU
RWa6cUpE1pFcimyMamRQnGlLg52Noqg49XnKd+9fVZ16fj6IOYwhGBBITroMHtSg4IdBgOXPoRPS
HoEUwipKqj0LQ9kanDHev47yz769jnS4CjmVpiHEm9NXHxK63niBv0dyptZUUbNmq+RCe1Qsyd+/
mCOEzsdJDoFnKQP5D28KRWGjBRwC90d+daES5hoSyZZIj731+5f69SALgY0+D2dxoXOeV3//w6Wq
wHNKbRRyb8qJRjATjq2NemHZKIJx45D1+dvXU9g91MYMlSzbfZMuoWNnK/I0ozamR3v/dQvKQ8GO
YecNp5Gv9Pz3r6k+rp+/O96cctozlOLLe3tYn7LAalEPW3tyATldOegPURB4Pjsw2iD2QAujpgng
nvwFyv2Y7eP9F/DrTera1OieKzD7G/ZbP3ORW5UYU5JPEQEq/jU0vFGHbPofXMXRScGRuq18pT9/
lSnQ6NyPGrkPgNsAOgbo67jT8Df35l+9FwpKF6+HB8Tw7WMuW9OobI33QhA4ENSIFEBCCv+D24TJ
oingUKAu+SUrJamyCodcYe8NPGHbiO52sPiaBHXk+LflCNPp/Y/v1/WLNZ01TM08Tf705uPLI5QD
9M0tSKs+FBU8EftZ9BxFurTw1nB0EVx+Jba/f91fVxZX2YF0nXfrGb88ER4Bp5CRbGOP3BZsVsE6
2Srm/xzD5H//Un/xFrk5SNbiDA7u5+1i6aRDzaUyA6eiSq3LILzOTVs+Idytd4mq4EZ117x/0b96
f4SfuMSXYSsBoPDzbdmTbGqGntT3zCTqXZ5ZJr16Zi4UOnyp71/rTcaOTZFMGBt+TMsC1un++qSF
bu0K1pP9XDfEDsZ6Zg+4TkV6XfZzfVHEKdEx/gQkcxw41w2ctZoL4kZGf2NpjUVxUdgvhK02n/Sw
AeTrzshyrtxEMjR7/6X+uvASPWwCAmFFkjRo3mwocHyGiGh77nDiCIhO9KPyKR419ss+trjVYo9j
/fuX1H99dj0ifThXmuDKVWrVz19FkNIvIXGDW9zVOOuOrgqcQGrefnJrEJPLsPTV/R5H+kWFmfKJ
sMZZRxdE3hRkrEp5EzuSyTglkWZIBnG4ev8F/tVnwkrJvUKwFNF6bzYHUTVke7o89dnscugWdvys
B5q5b5BcRoxExd+1cX65NyVNcJ4GWjncotbbC1ZRow7907yHYmq9NOQ8x4sjoZmdnWr8/Xf3Vxej
bwSoQnosNW93Aax/nggqGsEjc+orrOfemWhQT2LNLamS3r/YL18174wkBIsGutrx3vJl0S3qkIzE
xMzRprAMopY7iweRKvH9C73J5uKRkyyX6vCAYpQt/e3JKEVPNMJBGjhB1GFz9ZXcrkFNTO58jXCM
0xJ1cr22AgKZMLlkIxWJY9aLSsUCjAUw+DBK6BNoA8XSstFnsLUqGusY4+TR9YJinqrux1AlFMeD
EUxXbV54RfY3i8ev3w8pfChnsJ3bOG3eHoWifHJLJ2ua/RHvPSBjOCXvOdoGAjjA+x/aLze6tHXu
AbBENGwZl7650REKG20/4puqVWqGS2IAEHQVFALUqji18vFv+4dq9/rhDAROk/XQ4NEHNGOLX76l
fM5Mvaptay+r0fqMuqffo/nz7o8NEek0dHWAMdp3xTgaf7PSGW9vEYsrS1MySYbhbHISMn9ed6zU
byNriOI9M8kkI68qRoBLVICcO9NYDqPvfiTyPrEYfDRYOY9RFOifgwiPNjPghWHE07XoMrqIc6L6
NVXtqMKCmdGM44/7qM7wI207fv+Vw9w15zchnt15WpBAPgATXBzsuJnvyVJgu9PYDLYMw/Ryj+YP
Xa8hG9B0w0hrDIsbfT8msZwFGZpAcsCfZCTntlBDK6En2WGg23BRy1bbjlYkr4oJPx8cUCyxdLHz
eSGcyhBntKVFvmwcu/Nwh9clgXOWAxk8LedhVYA5pICeoz3p7/qSaGi7A4WphxUUt66K7Jbet+iH
4gVVSV7wzBAfNWNS0VP9E8JigmdiLeZ58cjGoRk6BUl41U8jf1aEv+JEFrQot17t+eFO4l2tlnmF
GQs9rvPt8NknPp0XDwM3UplSknmcg9D5Qrcc3xJw0JrCHXmjl5wErjZel4AXwisTA3JxBn6zb1Ep
NnwhBnLkel3oWZlcF7Ngv6i7FtQluBFI/oKgvUBKRQ8pdUIKG8G7GMzYnj+bMu+s87rSVStqSPma
CUHnB3nr9osNMHm+KbEdEXxjxNbZt2ScsqM3B7aTYEmJgVhZpiY6V9jGaYS7KJbMdW/6/MZOhr7+
cR7M/KQa4067GYuIS1fJzK7lidyihROmZmNc5kNvt9cwG5mtJdwuIQoKF5Q2sWeMWY/5RzgzGpRB
HYFLy7nMSRs4hiPYc8AdlIMkhLTpDJGD2tHXh5OQ+HOffVXvo4uiTulpuWXXzFvUUPzZiDy6jEEn
xvpWz20EU25kc4PloSuNCy2q2RuO5wB69oojEkhaDeRn0DfTpWNOKMfESIbaPBXjF0D5/pU7E9T0
tQVnpx0vxgxH/daKDfsl8sPQXzddM5S7r4+VNFhbhHpmBseM3ZfcjlReh016hD7qYbSj20tv3mgt
+pY1/oNmW7mSyixMbT5Xo1E9czNuuo9TVAz9ZoyYIHwdzeiuysAy1UECKRD9OIh/L5keq05sTXt+
UcaUPzik6MAftz9H4ti5Culdoc9D1U4WiYjGeFO4CYkG8Ep4TLNSY9KQThYfrOX3lrmJYSxFB0yV
vBAd3my9KZGhX+ezXo3PhJCaWk+jx06Sa7fwxu4cFZWupH25texqP5o+M37mlo1dNISHSS9hp4YT
Z2OT5w/7AfsxYwB08CHtCu4Vi2kO7i4s3s4DB/OkJe+jbokuwX7Vl9hifX/O6M1rKbjctG7o1k8p
TckNHbTZpSURQ0jPhBhptdEhb10aZHPXI7c47in/MJr+htEEI/Fdsevqc/oyvNSffxyTfv2Zb1NS
B0YbamNaBKy/krEmo9BvkCb+yuGYbNNroXyRBkeG71pXDxAT/4EOhUX9AKzszyGp6X4g7o+9jmqH
toohzN8aknpqd/xx6/aom9DOMv1zac4hDvx590ziPoQNRPTUBJH+sY0ZsK1kCc0XdA36r9Gps3ZT
VtNVWhjzsEzDnrg63HiIp0qczhGd4Nmc9Uc/6nDV5FBnCGoXw+exldrK5ZcjdUK7STjPVU5dAOQn
fT727ExYIJs88NipTcEYb/RAsPEhRjv80PYNVKH8jOJhhk9io3RwUZjvnKrxrSXzvnovedBXXeHT
5nWww7QhvlSO4/XpWEESkRl5Ntpox9uBF8eSUsvyxJkj/6TQ6vY6J3Zlj1r2OXYq7TEikfk2qHJ8
3jATtwgzgjWWI3jg2BMv55FOBMTtQ+9iRtES3iR+VAy3xsEypmTjeQnPJLFGizjI260Iki8lwksY
zh4oHYgg7douyTvAxFtuqpmrh71xkCYkjshpz9uCnRCP9CHS3Vu/785xjOSLcMxvhmrWz8ahVBq2
vEcrNqh/ZWfFlJ0RrfnoZ1gJZr0d98henj0JkAFpFPhW85BMyXNlK+1uUdzgIZtJfsFTTqZCCE+5
7DadmPplBN+HWxAIsA8OB/Be4kv1EqqFtPnVTHnNrTM74tJMNG3T9klBM9xL74ups+71EaOamWNw
YlJhbiRqK7SiLfsewSzNXF5xmp93vqXtW4YZL4WF1Kb0oC8Ql8XJwizT9eAa5VU62Dts9Jh3mRRe
Tn1YP1qJeyubqNgWI+0ZmOPIT3z8d8Tx6Gwg0l3XqXuXzqXGoMQc7gLLD/ZWhg6bGW6THQzPxx8m
qjonUUqYh9ZIzYssqkIdoVgIrLrA8b+mVr8xNZ3JLf3qcGUU5nWTtt6GoilfmWYoSbjGXBVHfaSs
Bz1w9bHyGBHgVTkJSl2n7JkKmgC2u2jdXhb4GsfuNEAF2G2GWrPvHE6lp5A5xDOern7VTG20xLqK
9cvmsyw2uksMAQrtSeD6BrR/UlCUgiCI2+mLlsNV2rp1UfhfJs8ZzlOjNpUly0rWKQKkekHeFXrC
WL/5Z6H/dwQxpk7b6oc6a/XSvvzx+fiTFy/Z53/9103RteEfq5ekaF9+XO2//eC35d6DrkeHgUUd
SibCF9XB/JPJB+KT9gNLusdcH8HMn+u9ZX9giwDUh6LrG+LzuyYGkY1rw2Wh4taloLv9O8s9JdnP
y73w+BUMGFBuALEQjAZ/Xu4ZjuWt71faKZtMf6A/yoTYqu2TDAHcGhY1Wb5zb1ybqey3bmHNa72f
PKD0bgioqRhup0Rmpxxss6Vete4OsR/2cZ/jzzIv8I86Mg+ZLgYwyswdsWoERlg1BBsrvx+65ArD
a8tcOnCXGrbQhS7jcek3lrfwMsA9GPtxLgMcMm7aHJ1iWRqKeBRkF0CwGtLrIbY0Tmutpq5OPwmN
VAPXvIuL+ItZsvBwxDtM3tRex4W0t9VgWzlHyS67juK52+NqqE4nJ0R7OVZZskXYjekZ99/ZNEgH
48WInj6eCSOpfW+DdoQRclLMhCvycVKPUTsvBgvgP0PFEojPWPE4EhAy7WZRi7UosZ6WnO3ORI16
MTWuS6Gs/K2n4wBAg+SP2SoePRxJ8DbXSZhMCxya/gZfZ7bkhinWLlPRRRUkwyIaSOBKzHrJl5Wd
zq2VbBxbw6MRx6xKBVwOlHHlZjSCERpITmW8tBuVPJ7ON5Wd4wGbwnscFQZzS1uejJbTP+VYNMgu
rDwkimbhX5TY0cQacW5Ue8tKC3Vx2uNSmW9yrBZJt46GwtVek3Rkurwo0g67eUcVXC+6vGjQgdiF
hZTEahVixKaArszcpbb2oGUNbmWOgMP7athm+Hx3aFjGLap1Yl2wO4PSzvL2WoOQAyUl0rKwXbgz
DgN0k5GNFbgWkOBGwCMAGlWgb+9xbI47K7nQULGX2krLxjGgKC7RSNXntF0pryA6FS4jqAW/qOF8
Uvbgj/O94+etrJ8KMj2v67kcGHF7TRHhq0BKUNTxcPDJ/iMl4Uh0NR0lO9lQ1iqBsjVD4b72msmY
sKMjcRY3GqlkbrDWvDjNyM4Oso6ZK/pud0RaToCyLcbzgV5PWW04quQdgDmhY0Upx8OAFDYD9JpX
xsaIdLhfiYalFW+65y819NMwIqdeuw8TO0pWxuxAQGplNhLHIJAb5171iZJQFfYAJ69pHANlpVlN
fEOclOG9b+dJdqHFk6Evs3ISl3M/yH6TAj3xl10VwonTGV/vdW3Ud8Ygors55TSyGNxuuqn90CHu
EHH/Q4IEPqFIIRi5Ci3iDYIsuKzCqbqUFdi8FjPdUoZgYra8AIHdpLHXWVCJ9Zjj8IimvLxCf5WT
elgBq3IqHVgKrpVGUSp08rTj2D+hFvVBNjga3fOmhW4RoIpZ6RrCsIXQAQu0/ZwAn7FxCSz0PjTW
IUP966538qsKnMrWqaxFqPf2pRf3wa2fluNpmZYGgdNaMD/9syH+Oxuix8jovf0Q009bR6/tH8WX
P6B5ddnH6Kd98evPf6+C5AdPUPswqWHaCZOWWud7FeR8oEuJyIhe8tdC6M9tkVqHcRnTBAZYdJsd
yY753fLnfmC0zJapmt2MPfmr39GKqjHRz1UQAGqLhdKwbPrNx23zh0H1pOeJjjlJ7ACnLrPgC437
y3HyT2LXXeVDvgPqsG9QNnOyfARtsYjN5m+mEwq7+8tLoI2JZpX3bDAD/XlnLhhvla5LelJRk0XV
uTcRfjpq+Yb43UoMq1gTmIpS/7wsg3jrGLCZB+PJ6qkBwhV+neBczNoiKtxNywNcomqrQsn02UZb
WZLg0QegacpXC6eKYsGgM0TM9AyIAeMMO5llLfCc3zVzsY2yZtFo68n2doRvKhBAIs8YqCE/mUVb
dPi0G9NciaQDkpnfTy5rKXfDDorGIiPDnTH5aYDGhqTG+WC1vAE3dReRq51ztnXZE03yuZIztOqH
mTTJdV98Jo0Uw397kN6TbmrrJnBeMPNoa863C2YsS0si36u8hQjDdVekbMLZsu6S61Hzb2NoDOuk
ydZ9Wz5TvIltlHZXaGYwyucf54Ck1zhZVoDFtuBw3MXQwjkw8/w1Gy2xTXBzs48Pr7kVrAJkGGd5
M0DEEaDRJMCSYqYjaF4GWRz801L5el7+m5YKswnr3ZXl/CXKf2qofPuJb2uJZC1RI3QWElvCq1Ye
4e9rCaR8ZBBqzoIGRAnIv3dULOcDehDHcMFdfGubfF9KLNzDNjof4QhkIzx6zu8sJVzip8eYxAWP
QQg9H7zoeJnV6OzHlYSODruWNu8Kf81kx57O3fjyh3X26uuy9AeAnasiytvmX//16yVUgWGjr2fR
xFr45hL+0KVaYHjzrvdNfP8uOUAQxyQf6Z9y///gKupV/PBGOAWPMAa4ipM/N9pzMX5u7a9PwOv4
38FnspFS8jTy33kjapD1wyUgiFl50XOJbj444gCFqJo/vv8umEi+GYdZQIDpbyltDHcGSPI3H1fD
QCYOetQBEA7q14IEhmENHQby8sClbT9Jr4GJ+HuBA21vYj3ZjI05rqlN9C2xZ8OWQKP63kCiS6zx
TBhS3ToHw856JJL9OJx5cHtgjdViZbZjD6bX928iYajAyKyLqZjojDi4uU8bkIxLMDTPmVvC93Mb
jt96v+sAfhC+FoqFRgkINMcJz4lLntDcd0B2IxS0su7ik1CkzilsQ/mkZU6uL0J7Cs9FpcnTNMAi
NguieELN7k9bdSxdJGObrmay9XAaZfNdxKq3CssQEqlTvUojc/Z+BDMO1A+tCYSVW8tozoAUtXdj
PlmHwe/0LWrddF2YdXxiwSnDO6lbmyZhPOCMpQ4xKKFmMq0RceHYX5sOyTX0btozZ46ndTG7BsjR
qdHBqpk8D7gIgXl24cGP++HVa7PpQNRh1ywlOJHl/7J3Js1tI+nW/i93jw4AiXFxNwRJkNRsyZLL
G4Rly5jnxPjrvwfqig6L4iWjev1FVFVEd7mUApBIZL7vOc+xoQz6iOzfBrwD36Kqa5J17mbzV2ug
5bceZu2taWh9cNIx5G/gxCM62ySTzy7y+2g7WtJ4wC7ID1puMESXG6jXZGTlMmfDClAK2kkgrzMr
EIhSjTDfsGO2K4/fj+Q1EwpgBwj5NgmNN0l4AxQa2f1K5vGrMetvbuGaxC+aoWd0SvyNBlGyV6ea
W9JEteYT8v42c5qgFUfRbpegxwLnBvt1ZQazfO5Ufl4OK9BLRjs95K7ZPsdL5Ckp1PZV7nTRTZUP
ARaCRvNppkQPyD5JIStg6+Hra7aD7oAC1BG6rtglhJ4bTMHGoW6UeHzQwoM5Gfpu1iwG0GfLq+sE
Tk/upDs4nP0jp9juUVYBf7hxWyYGHSHCxqhdqWjXD0g5+PSTQLfp2ZjcOXAaoSQLDahXU+lrigj2
rRzgEe8T3crphiyuxBEJPseKJtC+4OEKH6YQAD3y8nRcccYy78igTvwoJBdD4zz9GtgmqKBRV4Jb
HVx64KWYCYHrYHwk2S0w7ghDxY4ZwgQYZ0qzU9XU17Via180nLB7y62s+0ARit9Wkbi3tTy8Hgzz
Ocjr+UHaUbugZHsVXXpt6fu64fvedWM2emkcBa9ypPnpVgMp5ULpFL+cIue3kaTObyUMpNcicb5q
UBS+RhRPNmFXg21H/aBulJb486B0l/sRqKm11ubxV8a5LvHafsSjF1bqTmu1aZcjwlqId8aTOqbz
JpgcjZRLxdR8xy4aNI/G8M3Rg/57EZjRg5rX6q6PdSzfRjfGHnG9vVjl1Kd+amkrD3Xe5bedGOk7
CFHcgCN370ZtFk+ZKyfY6K1DHmatmbCjUCsIIMtkzjfOPf2v4scUmcMDqHg0SEkkb8e2tq610Z5u
OPqbV2lF1VajNOxVk7QeK6yWazlP864mbxHIlUpFe0Xri8Ur0wP50MwqUV+zSvkVT49lrmOa3ds+
GPDuxRZt5IgKwiNe8ITDqdXuwPa0BKjlrc/UMNcjfq9tRQ/cl+UQ5mtY0S2WkMgABAeiKhusOQFR
VUdPM0pJKER9xs80g4jAQdcOPFjR84HfNnzStXI+TOlUX5mJTpy8GcS1hw9ahdmaJ1So2DFsIb1a
a9sI3b3ZuiWEpLHcVJDQfRR+MShISzAnHJHMW3YJcqNOTbNXGjXjMmpn2gb4+jdUkWjf6Wrmen0A
PoJUt3mEnOiM90XW1K9DLSXLWJ8+ZDCS/CghO1SyCnyPY3felL1t7yRumzdbJZ9YDx3zSi+0wh9o
EFPjJqbvR5uW2qu0i3ZCJhoHv8k9y56ndhzuXHoagPX443phmY85jf39NIYLTNq0h7sBMs8dOHEJ
TI/gqQ1zmJxk+MkwUsO8QTbMkDGpzAZSQqP3CEYgYVlkUn1NUfy/2CMQ9d6M+KNGwy4bpvR0U3Ca
oO+6MPgQhvyVGFH53MMG8aXbFb4JBZZIMk1dcfzIEcmorqeOXXqwyu4Hxza5p8HF/j/sEnPtBKm6
A45PYunU9LeuVLl9mMKVTcNR5sZKx/6GhPvQXU0anGJsGVCQnEpDYAFgHV+E0+cHPGEjjN7SgkJl
JPO8oyHFL6xCQtq5MRllGm3+bxJ01EMMnjlfVbmDvLdyCn8B7HJiquDpA08e0IrPDgmQTdd7JX2e
pyq2hoGuEI/eoSt0XSIU2ndIjH65Gn86zRLrMW8s8yrQStcPrbZd43wmTLUOFMdnN9rsqT6lzwOc
E1gMtfVIMwLMvkEFzZGy8EHZk3W6fOxaV2tXSmKP9xQXgXdoveuVbgszMqChLZrJ+KHlYC+Liglu
BUZ6mJnRwPgMuSHysXhL+Ibv9VYl1ze15mcmUnhvRQq8jKRzH4sk74kBal3Eq8RKO42wvkk2pJLA
Bz24zoYinLw2L1xfB0hyj2dmfpjBz79R4lO+5nYVeLMEdrV2FOvv55QSwfF7onW/GempbFUDXxzN
expj+Jvu8UZNhwRM6EYxIRYXXes8uGU/bhW1M19ENxkvPdC+FwCQ0y1fKmsb1ZGynuKYal1lRDhm
gvIGQkLzpYzyYqPjO6O8J8bb97suTfraJbTcOyziWxwHZNUSO3mFe0hDukTIJ84lmOJMxO1oluqV
XYN3K9xE7vNJik1V52Q4N6rBS2yjgev0KbsLHC3cExaMUeR9LqP6mx/gD9DN44RyNTvxeGu3BTab
zA49zZA9ERVU0e7UGlIoEdfWNxeShS8DFcyBE/MxVGeDxz/X8w0gr/lGq1vXCwecTp46pRFLoKZ9
wa/92qSATlgUpj3okeLObuZ5jd4Y/vHUVtOzSlKkCW59SDZzN7Vb+DLuNelsJCCkdkK7LVK2aJfI
uoXCeZUQSXOv2YOyCZpqvKuRU5UrO6LXaJNiKZY+LfIRnTQ3+NOEjW/4NvV7QC1QzTC8VTeDzArN
K+yifOrKsdh2LDjsgXBYX2mGLu/qEH9901k9MZnZfDMN6E5IfBy2QtcUytRpoTzBcUW1AtCWHbMh
8Lr0LBtg4Xg1pUmLcm5jYA9OTzOzrvrCl1qRPasd0ymvZrbVbqy9qqEx3Rh53WI4HNTXiaQBuswx
WauK0QaHqOXFpByqo97H9tektn2wKLlvHDk1e2fSe3Iupx52Xu5aWHJlX7LSYROaH1AD8c5jkCwX
Opg1PhlKHZI2HET9dSfxsgb80ftEUOZZlXMd7FotMfwYfzwVnsACahj7yxXdLR4aDwx+dKsRlk54
Tpw/6mOKBMkhqXauIsUH1Cbp2pmT/n1C1IfNsKgfRS8IGExj5SoM+vuumuxVadTgYxPlzQExvdWM
4pvoCAvJkim45jIIMIVtxoYubJut4zTDBmK+7mPCgrnDvuTKQFrZeVmt2ht2iNjaZjP3ZDSB3iYi
NoUn8tMulJ/tbN6Neiu2+jjky76t3juRDWp0jp+A184eMM+QNOPa50b0nqYa4KeCvNm6qfNNQQdH
dUSU5QpZTrB2hhBWo2jkWnUkwdlmZdBtrLjeojINdlXIe1mxi5uxog5VQLJPexK7CSMoYRkSN+LP
oCi/h11vUknTMryN3dgjBZ7LxwoW2IwOAB3uKtejqyixqnv0AtU3ZHTFiq96/lerVN3PqretR1tr
jHGdOfRaux4JLbomEnWyqNspFMjHBVxu3BtOM9/jimseq3DhlOcdCQjjiGHVmglBRruwRJlHkZ+5
c7Lt65QjuZrFBxiYU0c5vH51mzm/0lxF7DCRmS5SpTIUQ7V1AEWnV23xyvae4HXg0jdAlqXqNbpZ
PvR1AkxXL7vhPkAotZdT5PoJEq+tdEim1fMcbMkCKcSZ2vAU12NgvhqENw9ej3XyztBk8lCYstwC
u2j+shr2VyvkUfrt5LiSXn1kH1IjLl6CySYPqi468awuX0gLIRw1MCei61N0V1HsGASOtvKlkMLc
YXcfDpkZ9ld4xNOf0kiIFsaZXa5obQb3vV3lv/LWVr3e0tAjEz2CPzmo7APuPOO6kRFZIgoH7NUE
dZizbmt0GyCXxldRkA6QBia8fdjq0W2pTG9pbzvfdHSJxEjMjheG2bw12yyBFkzjgj3ezKcwyqOO
RKMRSdvUsJIlWUImA1yZykJmts742h6AsOTrMhLzasDbG7ZkJrdx/kQI7DdETTUZOwloUUjK68Il
CCTVqpdGJIS+WBkROiqIiA4isCv90rXypxL+0bWcM33fNAFbqU2YTwH5EzDDnU7ZiXZQ8h3HJUt5
m2TWgYSl+al1lvNM4A26i6pzfE4xA+XIOPiaCUUitbSze7aKyY9RE+XXpE7rb1VXgS2qFIRtK2Ci
Mf3E0gwgeaRsaQxFFg8Um8HQ0moav6cNgliIMENy6PXuDZDMgDHWQdxB0OqVYGf7s6iAa08YANeW
kt7O5RIA0goCHiTAfG/gUV2nPQDzlVtXklwNJ7xN2AytEiNL2g15h/VNE1oEqDeJ/oX3/5csoFN1
fNNgktp6uhKE3xzcsu3uU5UigxFm0fNIGZcPFykqWpEHDy0W7FehVN+NpB2+G9P4OHc6fkjbivq1
Ugyan9QzK3ulCLQQXfZITX+QXhTVzRdTzVqi3612a0WduqWL1q1MZvxOoYnsR5FlX+upNbG4NJ29
B/bP2TTBEgqSBeE4K+EKAU24dcLRfuKow/ckdPPvQW4jWgndF/Dzw5VaabrPT4FENdby0YiNX3bm
AJcv5fQazkG/7dPBiblvU3LjuvPgY7zmjtEWxFqQAM1TXG6KCOwXu4+Mp7gvm23SLc22hs7yULCn
miILopVi+lJE+j1nkOfFFXtHagwxFbXVruQgrU2FnvRH6SI0zBpYpkotklsL0y8pugqnGL1hd0u2
O03cfiiQDrYhO1zlAeCe3Etnyh+CWLHu7ZrYKitBlgldRvzWwqLwymSoNk0HAhknc3dXmGN0nZmp
+WiQyruQreeAlO6EIPcgQuOcs9wCVl9IxnJUH4Kgs3bZUHVeKdPSn3qRPUpW3BWJLtUGJpbqN1n3
hM0COay92PLCcvLl0HyP3MLeJWHEF4uN4IGFVNnlwu2v2crZh8HIQ/hTdcr+tyx+d8DZwRfL6lXU
SfVX68iOOLuQhMpXEFmJeqVVXXDlDAEBCgrJ0iCU9Cfg7OPkKXiU3Fs0oSEU1KLGaCsasMXbmuwz
jmZR494WU5M9FTkiqNycXD+KgXFXlLCeLL19QxDWrdSZrUpTi+agzsNP+Aj5wQQp47Gp4pBU97Qp
tDTZY7TVNhwndgoK7wPvv/mNBOvnPGRvbARluGNXmK0pd/xs9bhbl+oUeGrC93UaBoICrB82R5Ax
ma/NRn1gDwUI3aZMpHSO9tNws+HKKE1Q+bVYkNyEHISBtuvB/v6OLGHeo+jWH9rR/Y0iXnkOefW+
ksmI0Mhsyxp2RTMG69ZBIoDSp/RVpKQbPa6LtSVDMsCpDt+eL4R+roJiAMF2gN+T3pJ+7M6xxkwn
ZsXBIGhQv+sJc/LiqmRO1j7n8fyCKv9TiRp6CSpAWoi05yw0xEeV3dEc2SfZGAXLEMd2yz/i3B43
WVhdcgafGkrTBdxPU0dxsyRd/llEVlurovyocWGApp/GxOCTkfTajYpg7YKH47hFB1kUL9Vi9KQp
yYhH9WqCU1XEtwxVNEV3nWYy3VkNAKOAyYtyY8z9smdynX9wp65P1xaWjWOY9DuPBjVjwCZKGZMV
kHIXdYN/WA0lO86kxoXrW+I4/+yCLtfHC00Lw17MNp/CrFn8IXsrzS6fIlz6WaAkLG5Osk91KpoZ
5Y/7atKoIGZzdNNl43hh/GVWfBpfCPo36KaQth7Nmik0Ksy6IdEWORhNNl0UMurh6/n7ucyH40Ew
LamLf+/dMvtxvowanwvp6s0OsaJGzSBagvhsEdxmOgrTGffequ/ccVPCJd2eH/rU/MGPhwDLpXmD
5vfj0OCSRi3URbMUSchyFCZq72QpBGMazpCvhuzApkgGm/PDnnr1Ba4+tGd0QegwfxxWtASkLpJB
5LNJdtDy/qvlUvILLWatazN/zw93asIiVlugS4sx89iSibVD1chsY7hWmk+1Xvsc/sdNjbPgwiqj
HanZaO3gbcUzj+MIFfUn05s7z38/S7w+w09sRszNKeh+jdgOV0qbaTeUlFXfcmb1B+FbFJMGSvHn
L/fUpEW1h0IPBR/yhqP1J7WFxPqiNjthh8YDcBmq+SFL7PlRTt1UHuHSvsK0hefu4zM0xsDojJyl
530V6Ik58gwXhKZmJNWF53fqgqB3UQMRVOXdpYn654KaAl9akqNZUIc6W+NZ/W455ffzl3NpjKPL
wYGkW3yom52my5vZanzDyR/OD3FycrybPXHGLyr647fNTZyh0WWzq9i73mCJ0Q+kZdIo64f4W6Sw
whA8pt6FDW2WCtLWHqH6pRXt86snVORfAtGn6i7qko/30iBuQCgl6vpQI6dHElvqDVpaX2dKUu/T
yi3W5y/6831lPMQ0LvsoMAjH717NscqZKlHv8mJkg2JND3ak2Re2Ep/noqCHbmompV1dIOb5eFFu
iE4LzlS9iyXiirYqoRFV/bUNounCVDwxEhfhmNjJNVMgADoaqY3J4piccsfSVrBpaa/EZD9VTfJ8
/radeEywz3SQ8+h2l2bxx3GsKk+F29jljghUxOU/FAemSlqAHAwO50d6j7z++PkRH4Y6Wi6oUVlB
bjFU17sU7lGdrPLBlqhSXcg0dV/MXydUuT7IvQD4mEF1X23q4C+LI+tGzrrcJHR/fb2ljJaTBgEJ
2ZjTg+kk1UGKUdmHQzTfBBnnQKMmI7fDX7fhXCU3mY6742D32Xg7lB0V7IlETI8yWwI3LZ4vXKiB
TeboO8sXnL6eyguA4fr4Y5cRmiFcbK67uY3kCwJfFWqr82WCxfojnzv70GUwgpos+KuBYkZoDVEu
6WjtLZjIsUlnVqur1NO7r3nAwUhaEQrj/EtFTPgcUFgiM7xGRYSvqo6FvYK7TOZVOGCAaHrQmaBs
Om8Eeb2jtz2spXR0j3GSNSU8+zo10DIkBLd5I+s10XWDBwl3XBtcocvd0hXOjXOrvtrBUFz4aJ2Y
a7qLDgEFC2AZ3T6aa0He1+w+Ju5LorTXveaKPU99JPyKpLbVSHrp7vyU+7zhwaRtGwYwRtxChLF/
nNw1Qt1+qPJy5zoSxGFc5ps6bOS1JSrpB04oryNKr09G7IYXmCEnXl92cziVdLQ4n88cTYieNeos
IgPjafrWW4P2Hfmm9gQUMnn7xxeJwIPViFoHfx9vHemLct6cOpR6fUNXpF/AgnSCWoj3RbO32jR2
vJYG+7QadIr25wc/cZ3sqzBsqbAh2EEffWkAHnaUnYpi1wZljPK8eArHEKlHAjHyn46EUWuR7aMw
sgGkHC2I1IDaEJ19ttMd52WaimGtO8hsG0w//3iast1AMIUwitPHJ19YRYhdF/Zdhq6gG9azReFV
JHfDYFro4axf//yyMPmzvzG0ExSPMM4qyJrQjZHViJ1STUsMNAQRDzZD2l64h59fQEMVbG2QBZk0
tI8/XzXaEFiGOVemGE+RUF7q2fmVjOIpHKwLe5DlXf642DMUx1KLS+Pz8omTAL1gKhSEGIvdSVAr
dcn9XdlZj7G86A+UKS/tRk+P+G4mWQRwxwAdxahsp1xGrLX+APr8B/7xJ9GksKZhPBFip1+gvnye
+5BXVBWkAbsORjyakWbLuUMGdrpTuu4wZf2OyNK72FIvDPN5Y7MMw9EQsAi7j+OCQu+oYxzzo3e9
oitPig2stRr5Ip6fh5+XSkbBO45nS4esfkxOgNk8FkmipbtGUNGi0uNlCXjswnpIaklD3Zk9MV0i
K30CGCBtfl84FtQYDsxjCyYkeOly7CNozZyogmcuZbiiIjp7dOnSzwVN7HYCO7dSSiONgOC5FW0v
1fblWIf7jD7ydmBbNIO3/uJ2KSETVcXmYNkW1KVuXiGLs766+mDtQtmaF9b4kw/GcZfDDw5S0Dgf
vy5IEiJi1nl1qU4Xm2Ryk4MyUuc8/2BOzjJ0lZSUXB3IxNE3LDdqPiNhme0KaWfQD/udSjiCY8tL
u5YTLyyIK/a2rEN4Fo9WctOGBVPVZHxAnRIIWYJoP1rquD1/NadWIIhylOFAV1Ds+HTPVH0MOyVF
PNQmgOT5TI1mB9K0zV7h8/zzXTRnRmSifDJAIavHJ1RHxhjLI17RKQ1+LfeuAeeaN8HL+as69fKQ
CwolgDvIhR3du7FN4ceXvDxZTOBBOmm02ALzF82WctuEpvNzyKpkT7XwEmfn1JqHIhZoNB/fz4ce
SqdqJIw+3YWhficL5cdCTqyS5yqZH1mu/fOXeWrCc+wht8hYzHrHdzPjGm2ratMdFuHUz3EnPAwg
VtbnRzlmTVHa4AzOzdT5HAlkzkfrqtvpY2dSct9B61ef40gttwqKY7x2os/ozdnDVwIRSZYtZX9X
T0V6a2a28CMHTSf5hRaN5aRaa3XQbTISCbdR1yWXTrfvbsHj75tja2J5M0GvHG98mqBVTVgmfG1G
gzaBrH9o0i1xBTjtPradl26kOmFXEU2MQsTPKTa+feCW3wEgkGNSyUMFWHNPFckltE5Zohy5jvM3
8sS7Rk+bLSj8SGhYxx/EDMZmEo9st4di/lVhl96qFWLKIEO/MmFoOSeZPjERtXeNMdBuCsTHp29d
m0A7gjbczYH2S6XgsM5N9Uc7ZcXOdotkQ6lcXthhnHjpNI2OHTsavlifyvp9k00jEYVcXmJ+A+iu
eDqqHfoYzbwS+lR/rZuhXqPG6Hf//Fo1IPJLRYoN4vFKCTwbuSH56jvOareYKxqq0tkD1fhwBU4P
UwhxE+dHPPUk2bJRBtDxxLGUffzS8K4MsjXqkoifsPYmjYScohDyYajdfJcT1HFhvBPfHC6QPRTm
I+q172/oH+r0PGiMKC65tSP03E1mNMNaBaO0Fihi/5uhMEgJB8QVdf6jD0JlQxbNC45oGjkR9ybG
vFVjS+sqhjl0Yfk6NUcFL9TiQ1gq/Udf0h5JXDFTGdi1eUf2RflmmvVT1vL84rB+cLpC/uPDEQsY
pgsd9tViazp6bBqZrCXp5sVu1mc0fvbwpemadUUd4MJAJxZmSuqqiXuLbYjuLs/zj+dVzeSikWZS
7LLQfAGC5jtz/XR+Cr6zpI4WvA9jHK/K+EYB4jMGgn4Nw1RcHVqzNb/oHVarIBugL4cqrsahqdat
lYRfy6HBBUx4rN85TUrxj4ijpgC8UGLE2iiAG7HLTtkuFgROzoYRPehuCLV46oO/gkot/LxFnMXp
dvKQwWKdNB2aFCqIN1Nr0OomtO+/zBhkn9VCa9NtmbeNr/Z1QMgX0tG7JFPZHZZxvCrSuLmLRjvy
taad9pmJRLMXUX7TK01PCq/7FJdp63GH021OrahZRQgFd4gTgUUNc7UJushELJwuOGix8MyTbnv+
9p6am3zFbY15IuhTHM1NwOm1nCzmJjLhH/UofzhRdWcIZQsYahMsOU/nxzv1hrPnZrNH+Z6G0NF4
ZjQVtSAeZofJbak53YLi2pOMeWHz+rmtZlAr1QWFP2oEn8CYxphGArxJsUNE/lBVcYNm0PlZQ7Ar
wxsEKSQM6t/DprhwZBKnx6VKyx3lcH28IXOrvM6rwaQmUk7zt2hUcQk1hvKA0UXNNmhmOOPUZINt
ZNrX66xAJKh0BQt5rfd7E5W/mQzKXqidstWkURBzLQYmXOXT76SD7SavptZzUB+RAqb2HK5dCScr
7u15HWrBo54aLYhLs16lMjHwcc+kWif8PlDPqzc8H9p9QiqcD9m+3uLo4v/PZ9OLWplsbMXWn2th
XnoUp564BZLRdmnD8UCWW/bHGhHjVs6LtC92qvwx0V1aTQMWQA1OwfmZdWot+mOc441RX/U5XFeM
o46ZqV5BvcHLsS6eH+TUB9Ei34S+Av02EJMfL0at9aqsjabY0XRyvMkkVlnVX8o0QlPfThdMZycH
o17JmcXF3Xa87bUaFqMi411RIpJTQC/6vVFtUYCipZbxhdt3aiGwKPvztcCy92nzm02TsBJUVLsm
aR701rY8LZheyqx5kzGahci6cCe1U/Ni6XlzgEVCgHn2462c2yrj/rJPS8YswuWlawdnboY9Qcug
6IUS7Yyqlt5YueJLrEK9m0JMDSEGvhsndIAAlcb01cYShD0jIEfxwv04+euxIFJGon6L7fnjrwfD
sAU8xDZnqKs34YbPkd4/ZgIdyfkZdXIc4ncwuiDa+LQ5aHsCtyr0eDtOohXVHPmjmBR4gl1z4UN6
attKcQrRBuBsl78+XpAAAm6ScJPvJJ6RqEXiOhQPDWzWxNHusrJ+yjP3QqHi1AT+Y8jjDeuSVolG
T813yjD6YVe+uUaGuN06NGV/4cwhTs1fTqQ0ydg+chY+OgrLwTGqebRzlhl9+i4j8sjh8nkkHDoe
5VsCJisFFhArMoHUi9dA0RZlZoPoz+3bF4OiyktQO+2u03Es4GrDZxTJ5pHslHLtFERx5UHrbEd7
cJ4dk1VzZRUtgimlHWFYLqXNUv+tDjp2FhjrY6V+T8ruFilOtZFs+WKnH0jAFPGmyyf9sUJ0zcce
fML52XTqLriLU5cSB/P2uAGbZVXbFvgTdnM1Ex4wayupGi9mZV5RM32R8UV6+KlHvDizEMrYFFuP
b3uVkPVWsxnaxbWroIvrmmo7c/pdizCAmdgumvTzl/iunTjaEKKYIc1K53XhmHn0pENlyuiSZvnO
IhTei4bOejQirSdAbzKvojLLnonRJKDAQDn5bhdwIpk95x1UMImkz1eGAeX6+V/qxH1ns7FYoAHv
c5w42nHDUXNAg4lsl4I520TNZC34R+LEk7J9SYCU7tBFvp4fU/vc7sPWz+6Gww9npk9n33A05yro
eaPbOUDKSlLPFkEqUTfBQgoFb7RipqCcNLONGzaRN9GTwXlhaOvzv4g4sYYtvnDkGICXabTpH5cW
FWkEUZtxjm85EbRGFl9DLLL5AW11YV5xZ+y9TFAjY7Ei6S+jiKwpOX1UOPD9/SAGlQSMQP0WEToD
qHJWv7EtLvxoYErhmEq3iPpMH0n+24QYmyW73xhWEm3QChvrRikkOM3a3hC/scBdyXhKxWMqivGO
1xYT2sSL8BI5nXvIVPsvtZvS3fkbcOr66YDhQbeXDv1x4YhyW5K1UnD9WTo+RsjSADOM8UusKdH2
nw+F8BqtAW50PhtHX02aTnWdL58ltxTRuqqdxc03VunBjbLw5fxY78/t+E1bqr9kulFl/BRbUShW
1g15zOGgNwOQazSMMXvNhuYHVdmTTp9pV1qpBvdy1IdbXVfCB10qrmeIrPKrQm3277/Q/ydiXsI3
4ADgnfpPXewTKG2blU38i9LZv2kQ+1//+z+UqJb/5m+Ag6P+i/+5NFoodwC5dFhL/gY4OPa/UDdZ
Jq0kXaMe8gfBQcB2ANBgwIKh26Tbgtn2NwxGN/7FFph+jaMiw+KE9Y+CA4/3JvBEsDBxZEP9tKDH
jxaQcBjV2anKbqfrJDsRqeVCpjX0yL02OoGh0jY5qqVWFxdrNyJK4Y97df/vCX2GiUBDElz8oppj
Y0RF9VjOWmPGcvt5xMDd6f3GnnJro2EVJqGaJe2/GArZLIohpHqf+gK4KEj4y03pGxqcRWKNhpVo
SQumc1r/F1fFrWQ3wNeBXtHy5f7j3DXj6awmwyARdhxjfxRzDUVBYswb7e7f7+X/CZVYto5/rBPv
N3Dh+793XgVigI9Djb3ssPJwA/HWuvAH9AdS363fYw/KrcC6bbOdx9EZpCSHGeU/q0H9PfiiVGIW
k395dJ2S2JkAWYX0adVZ5NmP0abQjPrCyf5oiWcUJKQIkekRWJS0j3uubeiIlhJP5zeuYTXMzaKV
KxOYQL9JKuqIFy7qaD/xPhwnMejqGvuJT2Jus+51EWmy8xFTSqq7zRvCs99OCCNfy/IrK0iq1fmZ
uXw4Pj5Ddm9okclJQRHwqXKBtyEZMJp3S3a2CWqWyKBKdcvN+VGWh/FpFAqFnD9UkqrfdxJ/TErA
BfgBwf77IsYzIBTlOlTaO7B5ujeqcJTPj3bqLlIq/89oR1ODwm9YhxC0fTbfGlgBVMd9LqFWp9Wq
dF25atL09fyQx53l9ye3nEAQO1B2so6XsilKLWcYeO1QPBh3qKGy51DtAMUC59iR9glBt/5i95Pj
1ZnR/rKk6hwqU+y6sCl9VND9Br4dycaDXf0cR6HsJ9qZK8AA9eOMlCazcQAiZ5wvLEzvBJujJ0MR
F7gNHE2UNccbC6cNLVKieY3iAewfhqoB/gA4mn6jKAJubquRw+WUw1pw9zY6Mdvf1Rmzdac51a1N
nJ4XYhu60xzxN7Tp/1xdzBNTE+044Vm84SZ/L//+j0mTuJmVzmYm/VFGGz2gJMq+cfRqx6J/W4ft
1zEWOGMHiwi0kkjpA4qC5rpF9pVCEabQ1FOGozKWrGjaqewfq2AdFI66KoA5gM3Sm1vdmpU9ddZy
XfdSrgfbBLIrG/e5G2LlWfZO4LkC/AG1PHvLTpz8OdE4oKrGg0ybdjUoGcyrwIS4kXEIMdKv3eC0
t6kxYe0ThL01sJfXgyLvStcG/RBDeJyMDCcxp6RrNZrUF7IXex+KugIEd/qdTuKLdCToRDskTdyK
5B0/udien62fXxBin9gY8NZzYPxUfBgxiXQmcC4/bqNbJe2owzjqXovHJ/xK1abrcu0fv5KMaLJY
m5xalvXm47PEg9OTV5dKYBXBXmvxumrhT7fACynAuaeu9e38FX5et6lpsdrQNcPHgSDo43ht6PYF
z0b6yZRBdeuNYR+WAwwe9IAXPrifpym1Bw6mlLRceoPHEoOwg/484IzzXac3r0ql1vbl0F3qW50c
hVog2xTBifO4mZSrgZJLHGO+gocVeKntKruuDp378/ft+HDJOsbVLBgndosaLfGjB4WveqHbgAof
sW+sS61NttaY455rEYoZQWuzpWDi06QOD43z0uihj1QmvrQsiU8fDMdkC4M6iDak9sm/USOlnClv
t74xZvaGvmO2DYZEbo1BIi8UxmzsCV93N41avmXlYH+h8D34oan2Nzj1xMFMy+DCFNZP/k70tmlR
UgT+pAgMDUVBpSJavwi7Yq825sZVuwF5maxvgxYrYGR3hJKYvMoZ8bp3XRVPnhXTm8Z8Wq7tInvL
tLG/hVK1nufhe5coulfHsnqcio5QBUnQCVkRw6GYsltFlZc2F6cvgDYySlHIyLDuP74Ugda4+eQM
3NRo+hI2cG27wQi/RqxiHlGuyTpoNdXLbUvyxWrywxTNP5zYfmoby913VYCG12l6CKGl+1CSdvvk
GPMbNI3iIJzI3Q5VOK2HFIGGSGS2beL6kl/i2GjwPjs5sPznCo5mJ9ZAfmGivvxJSTBuzm5xkOZY
LMTGtYwbFvnOmlYYI/eiBLvekud7YRaIk7OAYqpK5QMJzPHr7kysJZPZtYsLXVaEyjnmK9uqe9ug
LJi56q8y68cXGuvRzxbHf9eHHu5vYPCCxLI+bLe62pbrhprwaog1QAK23lVexIA+EP3EM5JQe5sK
utFNYD/aIt2YJKRiVnYJpCatV+tN9Rre0VJ5LH/YvfpoTQwUGlrnVYPbXiLHfd66OQTcakCq0Uyo
nzqFJCPYBMywIOBoeikCH3pYtlZm7L3ljCnz/PJzYtm22HJz8kR6wF7x6ETRZqlVACJp/SosfuMX
Dfhqw9Y3xvlSctPyk/4fe2e2HLeRbe13+e/RgXm4+G9QE6s4FymK1A2CMkUgMSaQQGJ4+vNBdndb
tI4Vfa47OsJht60qEkgkdu691rd+rHv4tRiw0N6AaGl+LOzbJB0IvPFYSV36WFhO+plcHhJVqpnT
hDcXJeEqvhGeEt/6D5uG6yL2gR+i3nJWpepHdQXoZbDCORloMBRekj68m4L2bLrJexn0Xzny+r94
QX3s5/z+hehkEPNx4MYU9+NzH+HmQNLJkuUYXp8Hh7pnTpztXJMw4ejlm5ng5hfltE1nSXHjQvnR
KiUkiWrl7+/vTxeTt+rHsJGiev7wWhYk73gZoLrDGDaQL2RAEEQGOsEQTbrxsvz977/uJy9Nf/Vw
rU4ToJMfz4h+lBcroI+bPHdMIiQgtWUIs1+cEX96fVffBSuJy4sV78fri/EZpbjLlIozMuQWAsG2
us4jaHuhcRwV4I9Uu8PWmMEQjUlaAW6wyt2kjcsFadYvjpB/PZSH/qrM41BOXpf3lwHWPHhLplBB
OLo3AacF6V51oGb0DBOwsoyNhFZ0yIKeaOtiMH/xAH8c731fa6siETsK3XhstD9eCyzVZE7QAjzM
hEl/lQHpDPHYpf2tYvRRYX9pUKM0Ax8ASzMCIqX9tvRIEpOFHVdtkKHcMObxWmdMEmK77wdr46We
evv7lfGTjQYlrU/z2mRkH3xUHGVGKJji+u0BmEC3H2hA71ywbTtqefGLS/KTr2LIR46liTYg/Itr
UeSWkuSctQcinqp3F1vV/VKvZDDDN/8PvxY1KA4goKUogT7uakRaLb0MXYzmtujumfT7+2YOksu8
W5MW/tVovPt9p/xz8+wnRwi+ibYIJSLjmI/nRntJUgZdfJMgUmabgA57gE1ug3NTkMWnCtBhk82/
2D5+eik5X+NRg5uC9vXHxQXksO6jzGsPoNf1pvKAh4i8sredaf/KukBUIB/24Q1BpWFiyyRrD0HJ
h5UcFi62DLKoDr7bmYRlzgTNbUTmjssWJUddbvxO2VufmrzctI4ejT0nx2HaMY10qvsq9Hi4hEOP
8ZigS3yygbFk264uwmEry9InuT1ps9dm9IzrAmOe2oOEIrZS1ZaA5cav5GwCH6LGNtIeKVQjsbPz
pWfAv4FkEwDAczvkB+TFEYo12OS1le7k2XuiUid/55A3bj9HoyWqb35OsySNJSeY7JKwQifZdqLo
sk8KKCrypJruGvAHq3J3BuQPQjunCf7jUGh1g4ZjCK/dfpiTe19ZZb3nn41xX42dgkA5uFFRb5F5
uOk1/EUv2JLr1uT7wWvLB8gHfnLqagOxXUeOeDynnd2hPBVPlULSEU+D2+THIB1TuQmHhkjLuRBz
CsdqrrurXHOcFBuIlOCklRqjYjtpbwZIpBkaXTKBTUz6DhWwMFl5a3ElkJm8BozBZhIq+mmzhG7T
PUhPGMGh6RXAiTEJ9EMt3K4Ht9NGwdlsKkIGhlmnw5Eidtq34RSJvVunvoxdmS7LBuE4Dr6OV9Su
TNb2H7iJCDmP8sJPedaWm6msGgIv3UyTYSOlB6NyuKfPu4fNJD8n0i6fSyM0z33tgwmrSKU25hyT
ShvdDuW8r1u1n7KgPsNTi7WbES6xEN5ru8W4LaKi2qeDPjmEJm9sqV7zAi6UN9jJFpGxsydz9g3Z
1rgDGa74Gbrg4KvR3EUwIw9utDQxFfMS58QwXSpXTl8DyEWwMAGg1YF+XVrfu9DOtMR6mmPkrE+I
2ne+4bd3XlR1O8usxV3hjCQWkul3GVZldu2M3A9OC+BfRPI0LY538AzrXggyaAG7J8iO3QJgbDFQ
VBAUVPKW2Cq8gfdEXBzbnlwSrKZQKpbitqC7NI1udyqIq9wuJkbDqce+m2eJRuhUVJcj4y5ygcK7
JHTPlZFNO2sEQrss3bKBmDRsE3u2Dwul6zlJS/kFC4d5VWdBuJ371t9OZt+9+/CGNgZ5CluYUeWB
pCbv2AGqigOyQlBdCfuo5oCso0mfbGvaC09a+8KbnytzaJ9rkVwEnvsghvmZkHhY8GZEo25Inivf
SDuewCo86iGo99oA7LV4xmMRhclJJY7Y+mkT7szcNbgPSE3dPFq2GeeGs+gMfYc5MDyrAU786Kir
HipRXK6CL4IvvxGiLi9Wwc+FUFVF3nKo310Fk2UW40KHq9ACnCii9LZe4KJQaXZpsmtE1D8Sz5Et
sc3i+VzhU5y2Qcs5gpcpm0QOLv6FkKziBvOcoD2SIFUrrKM5pPPOaABl+dYSXvI3zW7igYDda3uz
uiKAPB3VC/TYQLXxbCfuWGwXZXcvhkWwaw41MTZsfuZDYNjNb1OwFPLCKeAYbquwC3Q8N0QTXBmG
3+dxEYRdGpez9owT7VlT0aRtxUXXcaXivqihKcO/e8zo6t/Z+GsfE6Rk4jjmfrfzItHeWKMd7huh
xwU+Ls040DXmV99MqCfp78pdsJjlpeQl+1uvwtTfrfzsTT56wiHoTCEcIDTzPaK5PxBX71ccvhNt
bpc5nD4xZ6reQQH7dTxXyvpST0G35YhGAkZtyxcR4QRUiL4OPRXLYzi7+YtWfM5slJAsers9LQ3n
6e9JirbrqM904dbEMiKR970eWAmZE7XPGeCC31pJ3kwxGe1z0NriIu+Svjw6U1/sxWyqz17TzpwP
mxGoV+JV/XZYFA9HaRvepjBd3Ee+j7mWgus4tF6xDWgh7ziVRt2+4NyEVFsSWxn3ItVPbTKmyy70
hBXGmHAhYDZwYaNNxWjwCF+OqfzIPnKCAZY9mBUhLzBlBnuvuJzGU41DY8BeUETZZWov/Kh+oZ80
xonxOk2S9FaEhI43plyumz4Mr+BR8amOFAfXFP6D7m2PaJs5aE8+FoXbfFTyC607e0fjzIMLwKO6
w3O87BdocIhoJ2zZoFPSW5QtkLyll3m3PEQtDxV3lyZ8eyoqEMpBlsmvnU67e3fprEcluN4iL+bD
AjDwEGZcVKNz50uDpXkvvU5+9dYT5qb2F6m3RZuLA1dWXHggo9n2BuiPnduepJVHV4tW8msPH/lZ
gyokEg2Yd2PB3IiXIeOytpC8TumKdRqiXr1Fo/Ju3aUlaUU3UXo7CU/APPOran5bQHeDJpf26ID2
c0YkdlcYc225hfaMRCkLW1A6dZbX7FBDogBxmtajtGbvVnhN8kn6WXrjoz384qd+sYWVu2Rg0/A+
xNj11JsHwnKX9mF7mtFlb1Nj0JddxS/vRsH0aUXhfgF0KPBG8qelCdt0gKe6xFnoUYHXqHzQ/rbl
sSsS0nL7iCbO9jvWNat6/oME/3ycpmPZb/NFkkqx8JzTxqoVxlia1mGg1RtIDm+TJHN5tLp+XeUD
hDdmLrb3IKpMP5FvMQSbseGHLD2zOId9J1+dPPMfjGhp4dTVY3Y7+xW4deXW3TPK/Oku9NXwZMqp
OIv1dttdEl55uZWcW5J2j8SDzPsoCAi+pcjIbl3FVQvzbL6DRDy/mwsWYWNyUWvStE/OdpW7x9bM
avzYI5/YLMWZkn36hAhTvS2jJkFv6WiJ7whKmt8DSZtvgxQ7aWL6LQoPhG8AmvMNUHzs5EtlbICL
JWc348gV44AGQlpp7UMChIl9txhtx9bru6w09qzstizyhsQgXE13GHxp4sL+4F6bKswAbztNWG8i
1b8TBsWZSZtVvmmrsX03mtx6clPCavWorG++zodhw6PXkqdULu+Nnctu49s18NUu94ZvdjigUks0
8Y6GlFwWnze5OphjQegVsTAWBOjSOMMMZjcLfP1tkmF73ydwywZ0rje9nuXLlCftvdWH6W1CGNEB
fldISk3oHNnHom43hzzftZH2n1uiDc37jpxw9niQgN6xmRsuXugE15yJkz2Aso5NDEMNfdMemVCb
OOGXBZTZTVIRMKTL1cnqY05qeW1eOZ1bALQLUnEHdVfucSurT53USdwt2XufNvxfSkq5TbR0vnpR
6u1dSSCwdOdmazsTOYva8Q8W1ytmouluC6J1ZIxKZz5bFZm8FCFjXANsfLLL1N2URvPQR+61DtgS
J9MUnGU64JRDlN+09H8AK+tTXoGGx4jm35pjZd1kQcW+QarZgaRj4xpzrLytZy958BO7OUaTgD6L
LGqJrZphI/hwE413f9LzXG4Fz+a1mY7dVZ0G9SnNiHqh1KcExDYa00J9BYkKsCSoSV1utPOmS/fU
CtNiSwv5i6PaXe1bcjP17uUEg+sz9bZJrMrUfI3Gdc7U9PuMzvKxTZqAaVlGQarzZv4cEip9Nuts
3BMpcOE3ZbuNRkOkMbrIi3BcXun/VS9FRQ4l7xwukm24KRs9J5xNMM9uBsahUMfCMJ1YJ4Z5W1TI
ktUwoPRKBogOgOHu+ZuApnxiPA7EJbDVRel5UHzJ4CXB3WDCmqMxTQxMkLivwJ39J1/1eDJE8DTl
ZnWgXZpRB1LKxdWa+diIMbsWIY2bxrKP8J6tr5mZjHsdGuaht61lG4qBzALNwwixvo/HglZhOs/+
JcUFlGTXO4D2a/Y8TmzADdnhceoTLhmVUfSui8H+PEnXuomqaA2gq9xHmU35ZqKG3YM/X381VT6h
/gruYfypvafV1O4D6sK467t0h/lFflsYNdkbmfbips1ZBqIuUwH9upZsa3LOYrfKFYpm0icYIIC7
IPJzCHwKejfNX/N5Kk4pAva+aEsY665B7mg+3S8ozHsy2/Y8inuxxocT3OlRkAXDTeV6IDOLhjLD
1XvwvcDZJe7Tc2h2y7aonPBSzVhfEjPbZR7wD0iz3m0lvaZBORlZDC3K5TjPjb72PbgN1GhGwQPn
1yeZTvltmTsEJ7f5gpaz62qOpWB0eIyYoenrKOnz58p2/YNn0YCntUaGe7us7PBBwMCOEqe9mmlm
c6oLtChiAiYQqo3CPIOfOXWwui8S3W90qIrrkrsM/ZUII+U2JcPRsY/rUfVX9H1n4Or5hTUZ0XPE
zJRzzmvXkPRWZR4J4BK1YR4gt4y17q3naQbh3tjBV2vxvyVd036hYi2/AMts2LSU8SkoPewtekh3
fTBU97hfwm05dxZDb9K3N+mUZJJyaLrQdqXFyXCakSD7wFTBRVDgzWPT8JtbY0xJxK7noLmlfdOY
sR3macMYAAoLa9TLv1RVXt/bLZQlX9BHjsXMBppnY/9WKtv8Wqs8eyPkYJEb2+ADW1QAJw8gyQN6
wnB87qh4uG+CQw7q+5K3hOE7x1JCxV8IiX/hbUnvbCGNfKDpz79qEmE/Uh9zMi3g2J/SYlJvFdma
b2pQNBHUPFTvhVvTVVBLn3wxVW59LbKONz1S+ulOtVPyxS46DuEutEzy/JZEvRmeNKrYXnREGmzh
1Q9lO7ExqGwam32QQoTeu9FIR2OYMpZHZg8UOE1dNg+ZPxQeNWaTfMEPxJ+J5EQyeZBHhQeFx2QZ
Idnti61W/JS7nPxlgLOotAIOMRNfmgu3Vpdi8XrOjWatLVCZRF2ke4pXPnkxwqk5uiPtx23mRrNx
gOtGCdAzIU1iDlPRVZ6t7GW/qyhay8TnLhkLrzpSQIbki+50RtDWIKIpTlKvereHgW8dWmcmtRYn
8pffL6anjXTAUOZYYgOgZk23t5apiTlPNAdQaenGAVNaoA9fmwJkl9YPHvqx+lCKnHYPygLBAbOY
sC9bdIFu7dabrH3vLd7lTCDigzeiqOAWMm/djIBtU55jj34I9o+CBBtUDPpQoXnOriPd63ft0xuN
B9uT2TXs4OyxmLV9qIe6/lxZUXBfBFFLLqYMzccxk2pGiupaya0LPBB9nSbVj1a7y08t6oSbB3S9
Bn0+QsnYcE94dun9Z/OWvgxXURs9//1S2+pNcHoR2OyoiGel1TeRq7w8REPXMsCICNk9mIWwp02J
V4N6l9u5XNT0/06jUIZJVGRPRQf3EkO66Xc0UeBZleB3WkH6Os8UB25ewry/NtWwwplrjJHE0y/T
Ut4CazU37VpClkFNwkyJNvCTlZv2ri0b88RMGnRaNTj3VRpOV2iZxNOyZOOn0SaT4Xu/878a1F9o
UB165Mwz/tUa/osG9bNQvzW1EvWfVah//Kl/qlB9EgTJWMc9tYqXAW/8S4Ua2f9AbYCqnwMkMDBK
jD/niJmgKVeuIV1m5u78GH+oUF2ielGsmqj+6Gswj3f/kxyxtWv870bvatD1VngWh3E+zfqLjBt1
bFYMXuZfsmd1F11lrY5PVhY8NLjDfae8X/TOf/aFaK1QwlH6Ma35MC8q+K2lTc9yNWeEWwtI3mGJ
ODH4ZQi+blbWL0wyP7bNf/8FcUxwvfAi0wP9MHWLcn9RsD7cy6DJ/FdmudaNA3vlUXlaHP50738y
FvhxrPr9q7jV3GvkEXhlPo4FumzMIDRZ7mVRjd6rCBhYe/3Clu/bqXXTL0v0FBS5ddMl3nT++6/+
yW/JSoIqh36SDe/jSGdsCz2bnPYvlc05r4Z+BcbFq8mgAJz/Ky3FB53M91+UFYhIHuIQM52PM7+p
obAIJuFejg1iwDiQnanZ/WDeb3Qf5JQITi6zE/G5CsMgfgf17FoN78uJCN2NadfRL6aQf/31fSir
2GIgGfsQ9j6MznMrS4YyTVxo0C6/blRRdZhGwV/+b9+F54VXH0uYhfNhQaW5Y5YZRwLiqUfrhp4W
x/++ms4DLY2Xv7+r67Pw48OJ6ICRqrf6jELz4zwRdUxHlTS4lzrJ3pVNdO9gU+v//Zf87NqxCa1S
MRPuwUeloQkJhnloSVIJYSOXeah5k4W+NDbWUvDy+/sv+yBiWZcODAkb6zXvUi7hR9k07EtLL3RN
L8mnL6qto/lOKzGUH5edki9hW3ivrj/zkFKinMEVOUemqs4vxNs/WcGoENj2OAWvcoSPCyYB15Uk
fsEpkpjskwNSZhVrcwSXhmKFgnogiaCwOx8jzUBp9P3h9aSimI1Imv77i/KzO+BSW7mogzlMmR9W
VFFGqMwKycOrk+kM6JCzMETDS1d2v1J+/OyrfJ+JGv1m5CwfVxTdjq5hHOtcCo/LG0Upjyy9W7Z6
uk2/Ik79uNWzfbvQSGEpQUng6/6yfDmRcs5uJW1uIuSW2DA6+VJjk3lZRgr6dWgT/mItf0+v/fcT
s37l2lwhnNFnnQGWXX+kP8lmoVmhPcGwdjITvAbQPA3y3js1nf3RmM4CfWxF/h3NtSyksy5SHinU
ss1lYNT0mELhtxdLy+vv+w5CILpULABbLHDw0QZuBSkXv/CLkvv7w1O+6kKJ8gTK5X9XUPJq/PFn
JvIrB9LguCdVmtXeXOiVN8I39imghSFuzArAwoaysSPQrskhWuxWfd591xlltWOYxs9I55IbmXhp
/7Y4Vf82caRhGpAtPFd2a7Dzml1u6dizRg5wVhq5r20WTufSJ6+S+UX/1iElOQYzf26rcnrqsIba
l14HzWWYug7nVi5gPBeMEaHoGd0O4Un01C8ZoTdZlLQWjCmPj1ZBBr+kijK/ILRAEBzKWYOWVFm3
fAfMmktf0aJsWyRfsaspaTk2S+tGZQ0rhGaEfJkblNUHA32bfxrJirhUBE12Ww6rdUZ4Vta/FXnZ
vgSSicSpsgStrZCqxcCFpUnlKlLxxZojblmwOP4aEgax8YmSmbXXF/4r9Tqr3aWufp2tSL0pS65v
aK2912ou7N84ANoXukWV1BE8d/BGgjECkZJCz/6r0XNEHm8Ya6aVaDgtD+m0tvwTdI/O5HJFE+aC
HGbFIXEc9dYpwKpGY1uPMFW5PhFD2LNS6fJka3QdMnK5T5U/Rk8WMRlvRZXaduw7fbRbVGI5G/jW
6LHlzH9lJLNzjJKaT6lyaHuIHawbdzBV+/sbteZNTZ/Op1kwV1mXX6Qu0Zw0mwJWtoswf46rel6C
U7YWJt9Dw9KW86KZ22u3bfaBz5iMqLZeXRLqLFpWTQGE5jXwC67mnOeStkUTzvVGr8Omk1z3S0MH
nIWUq9vyYBMQ1G7Q75LX2fW8F/0m4/lrzHSday8hzUMckNxKxjkhWUkh09iA3hodyiJBfmbVDmtZ
50b0RAg2H0viA7Ziw5nupBXyLupx4037GTcnJ94ar9YGoPJyvQTlgkFAVN6rblrvlWyQyEZL0KGN
92YLP7OzEFwJPjvY2qnvfqm1rh/DRczXZavLbasm8r9yA9v03hJmdyJnSB8JO+VrFE6iDUynZtia
KvEf6XQImqt+SMRT4OXzDTZh5vHE2cm4KqJoIzzSTibab5u5XmamoaaHZD6T8lSYOAlr1mRG0qGq
73upoA3nyVB9azgOviMobY6eTYcLchzd95k+9LQZCnYm8jfZuEZTdlwEY5bPfll0aq+82f+NzoS1
VX1dXzWKMege4UowxhEC3K2VNzWJMUNzQ4C9NW6ICCE1icBIepy9vJ79zD+09ZxcWnOPRidUo894
tOr3M1oaxi1jc+JEnJKzwxz9S1226DE9G1WApbmNYeIxpy7G+ksuiazY1jpT28JkCr8WoxjYphaN
SNdVxq6lBgR3b1f7KuQoy8aUxDUmyvNQKPKfilYe845cI7Sl87eERhsJs8K4n6OmehYILDYQIfCw
1PTT8lbRWig6YjNcng+xGEzBq2wz6M7aM/Pjg0LjhthWk+3fSUglKjpsRVsf5l7TbwqED44Xd36A
sWi983K8otINL2yHidO2ZqyK0pswFjLQowSxQJodw0aqTdkrmrPNbOzsqhk+ycJH4atrtR+8Yga9
Yf5WBqqhVyfsWEQM0pWBzHAo+TnoGdIPs5gKc+OX7Mp32zGWqckdDVI7JyAwqu/MfpB3OGpZ1IZP
RfY6J711YzDgAMuoODHsGkni4yWaLQpsmv19u2G37d/SzmRDapbIepzNhSVLIkX01DEPTUn0mjxz
RzzpVEMFb00dVwFU443tGc1LYrnTHdmwBh3ukpwCFfE+DulVC6asbnPJ+HT9NGtC3FeIni2I3ZjC
TDbsthPnKMQhlHC+XqxHLVGQbSD3tBfuBFfgghAn+SIly5ZQRE2PtCjr8sVuIEkSdYhynIwjm54n
VAZZffHyLJTvs9RurHRAMgFqULWrc3f8VoVjizyyMLzPKGqiY5dF6oIANmLm6ykVQ0wEbPZV6f41
p5m481yRphuCa1v1DBp6MB5Iqmyci9DOwhvd5WhqSjK8MqDzF7nhL/s5rOWnJUorenWBO37SXled
/VS+2+XyPNmudVv0dn/BvhqUGzvqhp07SPst7bP0bRFifEgHlO93PPE5WO2C1Ek3DRjN60wUhNqV
inQ5T6B6nuASVhvls49vikGlI8Ewk3kJaWy+blXvnP1lEkbcVcVgxT53ATk0/YQno9ZTvZusvrye
us69XQTNodZyh3PF4HmzKoZ/c7VBgDKGpK+kU5HM7MvFJt/UFn7M3EqQg9uRPES2YYTMsGS7iBJv
m1chEbij/ppIY3wY+7S4t4bBvO5E6n0pRr9IN12Z4WzOUWXFLV77m8idxXU30bQ1ojHy4wxN96st
RnlZgcXb1cIbLoHIGUns9mT2HSy2vD1zw0FvJ/xuCYnISTDtMzB9j34h5YWuHeCJxOdemfNAyC7y
+jjS6fhCdGA77EylXHGaBJ4sEq1NhiphMoYFKUgmYosoG9QFp1zjKg+W5pMpOjva4OipasY3gVlc
DCyeG+aG8t3SrboepNQHOoPzZZ2rqtzKKGME2VgcLzI2t0PhJrQ7JZWFgWg10PeprQF/13niSdZl
2b0Qdu3E3Vx6V5Ow2UYdc456uvF6JSRXyGI2Zd3Y130wM4Wco9YKd2EZuGyI1vitsf0h2UdGu+bo
pu7RdZEMwmknxnMIxFlVVvtpsGb1FJazu9PTUmzAngoEI6ieXDPLLDIY82DryDEQkGqW7M2set5D
vYncPzG0KLcul+pOk5J4YMYREPhNg/yW7vL0yexG45pJnMPMy2mdfWg4HWG7siYVSQUeqZdk39HV
ZO2+J2U2Ibh3+t9GJldvo98TPW5KnxBtwi5omuZNGXRxgnfyHc5AK7ZdtszDRdDLdy+b0juVVw5v
OUHKsDNOTFMaUpi22STaOXaDrtuAOuhujZJkSoR5SQ8anZo9XWbyNMysIU7LG0DSX6LRnUltDPRz
5s8NIox0yW/NgIiPOJF1eVtHJRGTNZ3z+4zc5g3vbGW5SD9GGr9PU0Z3/w/y8X97ob/ohXJG9pFb
/++90JtvXztChWkH/tuQ/8cf+qMVGnn/YBLwnRDPqdtz18/7w5APO/MfmONWaixY1z/78V0HPz5J
JKDTVi0qqt1/d0LN/6TzCVLqx4PXym+BDsDBez0wrgr2Hw9epTMYhHGR3ekAVdHZ9VJ0QFgIsXPb
fK6vEBG4s6yOgu7Lt2wwCFspEIY8onP3j+s06aGswmRBQuLY152V+0g0lH815RG47b40mHGpkrrH
djpjXy9ieHYRs910Ifk4W21Hwz7qQ3FjT6GzKTxk4rHUi72TvBI3BNY5N5x7UJUE6G9NdFl3RWHW
d/04Dueo9u2c2VpaPHWkiJ1cowuJOEW29Wy2nHYA1Rp23IZNdC4htZ6JJ3kiPnk5Kk5KByTh6Z3f
esvZtMruPKVOsnfok94u6EZ3xuj0JyJDFrSJTrHRvjXtmJ0EIAcZ0T4OIp9eg6AilUM1hNC5iz9x
nJPqDmRC9rnl7TVvTI6pwHC0vY+ywHoIvDY7e5NPhpzpEi9pmPV01aWjfRW26lNVku8RM2NkR3G1
Y29MRy6PNfb6DbXHV8SRWO5IH1cXJlvcVSvqnEGJ9NQXQbQtqcncQ8bBeXUTjjrbG322nDpSzm0E
mU66LXUYbLCYhiGltiHuyKombapMb9H55HvCRFDyZR5R6zgcL8yxGa+mjNSt2rDETWZVPgiQapwf
EFQOqNUiWAJ+Yd+G3URSlt3W10FrjlfYn+YLGrTOa+46zSmPrP4BBxUx4FVhFDtOqrhau8wOj5V0
h2uE1ea+tQJjWydlfW/0pvPQz27/Alq2fJ9tZT7aGu+sX0z1baU8g25YsMfg1z9zreS8aac6umtV
WD07ndB77MgIkXvb3I11sRxGkyxstvfprR2VurV62VzlE5rgyNHg9nIWDidRI4p+c5x86DZtZ7XY
UBYHXTdcsgLQTJ3d10qbBZqZFrkw7PC4Mhu9D1HyxeBwXrWtw0ve6zRZHE/euJ2Vboaa7G7DXjAD
qnTaT5ZBvhVC6PxKgpyElynDC1P75becofqdSSwNaypdbgum5TJGPGD8FjZOWDGZVFYUt6NfTnEY
UFPUwg/Yv4inRbuNiKwi84/zmveMcNv83E35dOVHBY4PVw3XIpAe41jZaqQ56fLSlhLmlFHK6RI5
dPqIQte7DVs37sJVgqOD+k4wITzbOrN3hef0czxo8FasyTqI0SEOiMX6ycMGyvkzVmONzE2EfnJk
kJAcgUx2R2/OVRmHlGW0iqZ2GmK/S6onthF5N/MqvqjT1txpcpZ3wpDmNXE59YjgQ8ItbgXq22xu
b6u0Sm+7zEVY3/rOl1KUSK15tqfPKsmCNJ7CYX4wiAAmF3g0xSeiDq0Lj5yX07DoeuVyBWOyQYjr
6X0tZ/M2p9sKbJGw6Qqnc5g+BVbdSvRITcK8u20TdhJBEOpSNW+lRYc9HvxqunaWgGxVUXhkVuZk
azylWtEoy8HlUuAYBJg4gqMl1Und2vtpahfi0UM53dulaX3uVIJMIZV2J9t96cNCm66xuoaT4Mat
jiR732mZVmuk9ewjQJ/MQZkP+ATs2f+UBpXsz8RiDvqiaenj16dF2spgFhXm1SS3rraL8aHLpzT8
zU2LJKuxnpbm6H2qsCJDRAqlZxR7YgL6/G0OpLSKAxaprvt9jvXfOuAXdYBlmyYvyv+9Djh8a7pU
/FAG/PFn/jkRNf8BdJzpCcKEdbrhMK35J5fH+8c6GaQghXuwMlz4V3VDJPD//38rNuOPCahj/oMm
EuXDioNi6dj/SRkQmlQdf5qy4LckYZH/IbWgOGGktfbM/9QzjkjrCmlGlRdOmL6MRUbkt0KbwUjx
GRrUQ6eNi3rVwoeV9czb1toPwQydS5/6VTeP0tE+OmM1H9Wqqq+t0TuSjlAeutmU22BV33Me797n
BDJMk6HNb1aVvrHq9bHZmmfju4Z/VfM7JV4DGQqxT4x62g1pcCYBNbwbF7Etwr66rEcx8mnDKqNt
iSUicXQ7rw4ChP6bVle3s2Knk6vLIMdu0K2+A4/ewbYJxoCe5Tg8UuQXm3R1KmSrZ8HFvDCuLgaa
rJ99txIxJEBcAqvXoV9dD/nqfzBXJ4TlKwToqzuCDvzOxS4xYJsYVv/E3OKkqLBUNINF0AB+oG23
+i3E6rwo6B3FzurGkGWLbGp1aHSrV2NcXRuji3Icwtdbvzo63NXbQe4LsZPB8GprfB9YF3if4gSp
BO3CfHWHLH2d7rir8bg6RyosJD1WEpTnt8nqLRmMdrqQDj6FKWisc7R6UHqNGwVWwb6Kxnvo7NW5
+B/2zmM5cuRq21eECSDht4XyLBbJYjfdBkHX8CbhE1f/PaiRmZn/lxTaa6OYCHWzSRaQec5rOZJO
CcW+/SrF5Zshds1vG/DEcSO8AeVFKbOXHhXtA+Zl62C2WheY5KstyM3QPEpTI3oWjvvGygBVV1ph
N/ReOBIlRp2cmyofX0IfCQk0vv8EvE/3OFU3iNkrnADx4BebdszQfeKhfnDHkZGGDhp8AeDC+870
6lc3SVHtpBRpPZUZiXI2uzh8JtisVV5VUEaOaSgCEzwhoPfWdWIa/PJ8AXwQ92iqW1GXR07jkJrj
Si+PUptR7kmvdOUqyTPwfKMqkrOO2+FGYQLbitFN31yB5oomcfrW8dGFT6lA1gSQVmymIqkejWyB
gJwJ4HtRxSABTN/qmsFq5RvA5JT2zMBwKa13DDXTvYJlP/ddFpU0hFnTpk1YTeexoMawG4F8bSJx
1o304CN0M39SSP8/mt41D5pp9mkQtfTqERLDn4mH6Z5foBZg1gGO9rFt/0A/T/BJx5fER65AaMtI
3QsIiie7D0m8syHUlgCUSF24Ivgei0oH63bg1trKhqIwFZ9D7eV8QYNQJbmBsyg3imrx9dQV9WvM
+7dLIG6WWBiw6HBKYFRA3chbNMrkrCTi6UTOw87ozfrbntDYhn1VUxbNd5aSWORth97gy+dUdD1E
8CUAxI3tBGYYew+/cwdaV/zKF/FaaZf9jxbQK6icJbc8WX7wq3gXX2v3050K/mAepuJgg8O3a9Zv
RS16S4TKaKVv1ycttTv+NWqtacY2FBrOZBqpGrP86m4E70CeHaX4PhCdPyFhE88MM8iSusJyHxob
UKLKoCANdG4Atyg1BeiWRRQeH2rfW+VRKxafuAjprs9HiKbOjZNzqVfOHdOvupGUyF5CPfUuo9SK
TcwTCebp2+GbL/AOjHYRA4GHE1+IsfyhcSmU2OZRrD1WM0kws4MSUEYoVKscCuT6aRVjUT0mCEMo
1spCYuMNkmngwXh7lWvZJ0O2VrgiG5P2cCfiy/cjZl83n3jqZ/4HX9yrhw0iEJICwTadz20Znwep
7nut/TFI9IuDXb2VCSr/wlGB792KrkfrHN3HywCcd/G+SJtf9ujf+CaI5RL2Vwr3MrUmisp41znz
U8Tit2bQ8U4OpicMNfYGYHslalUFniirS8c91rMJkjVlJIZzQRH2szXQgjgDZ3hmeBEAdW0GBo1D
QVKoczL563FK11R9Hc3SDe+NTpvujEmkW6+KcLCNnhPvnCpLGccHa6NqBlYXr+1+GPKaYSmT8Vpr
jK+SmPdBim9KKKsbGSf1TTr3YKuiMA6msD8bo9uXnv3ANZkH2dCbaPWi8FWLxEureZ+qJ35rLtti
mw9ALYUqCUcqTLVGTIy0VjRiCGrHqR5707KCIU7nr2KwkbDhSVy82Nu6mx7LtK+PvpvtyMaIA9ue
+YATx9hOsg9X6agycu6Mn45CyIiQ75BNqjjQWmJSpiGzte719WYqs3Cl+z0S3bnealX1KvUeFyUs
wklluntsePBxdDn62ibTXjcKGWgFdVSG+mWq+lInnvudCHwB1ij1Nxcjw9rIsh8dIS/vSmnmhned
HdeUXqD3JZQq5p+j5Yf0PA/zzHlAH8o+SmcTQZ+nW8GM4t4PH2XRfsUKxFovPXXGYEqxOptv0gXL
PqZW5QxiPA8CdsZwzhQgZA88Vs0G1Mu4N2eAvlH0ZYX+jxLkrMwYcFt4zNYQ9Xdri2wzF+KgaCFc
mXX93ucVtfRe669hc1/0kOhQveK299FXEo7TfxJX9ypjc0dEdPhzNGryxswM3hfPB1UAuG0by/4Z
qlIPHF5DVsEyeqE/rg3K1lx3WLhPo4dImCHB+7KoPL+46E5/ZkouMwQ0Ni5LR9HAEo64NEToTQCl
6c/U7VlUWqv4bkM3/cZDkB/9BkS9jNoQy6qGTNuxxm3W8ncjmmNIJ9XPbphWD9RHEL0QSyarhZca
68Y710M9vpV0YL+NwjDPTkd+ns2EBWuTzOuct4iTvEtw1MSlLYMQDyLFLlManQbsY8axFSENvXE7
O2fhs7Z78Jw6r0T01DmTducYjRdkJiYSPsRKD8ImIsU3S/sT+RMWT0wJrgGPWAvQjZFrcIJAq1Ae
Ha0lxT4ky34TtjJ88smvuaC5T1LYWskC1vmlBmrj2QcmhQz0u5KbZMpZmka7WiJyp19lIcSdUUTd
z7FJxn0du/LZkR1WVc7CNVJZ9L7uSJ+gVScBGRSHrGAKw1mjHfWKAwxhl9xXZHcEddOl+N9UiFoA
nDmUINjEa324be6heQjHu8zRQPPDstlCfTU7KYi86MeM+vm6uZ1wKhPqs4tgRIPcm1/TpqnqdVpS
+0NSfhNQbm+skrjNt4Wld0HVZNZurmgLS2K1a7D5rURP8K6dt8P9nDHjZdA83FyDd6do9H2UaTvi
4cy0V+jss1HW7Te4NQOIo7qtXzvRts/DegWJHiGzT5J138AKLgU0K3xdF27Q6q502aRrv1dEzo/2
k1lPu4kegHULa6Ac0z0DwxP37HnpjtSYnYPsNsiNZlMNVfQtJ7UzO668QVb5ZqBHglVzmo7JYLRB
n7bhYZThiTqSixXa9toNaSBXwFk3YUqiD3YvLc4MhA7zxc84XY0bt9ecZMk+jHOj3iHyS6MHAuTl
mle4HenYbscF3vI1UIeniIUfBbAP+Y14eqQ/5zAx/84nm1ElC9KoyOyNalOYEa8GzQOotApuF98e
cCQ4CYkQLUyZ+owzcC0ayuEyxZ7b8Bl98YOm+8O2KP1FBt+Pj6E7zxtDze05Su1qmw62dYvY+kXO
hG/PtXNJ/EoL0rnrLjFOznXu2+mdBCf5gPpWQSrK+cNoje52LFxtmxjDdxMpDIq2GG69YTDXrod5
wZrYfpAzt/eI38UJEbq8RIwqGxFiQ1Ga+0b8Z7iSRZ++QycpHGKNBX8ShsdCg4qKUl2HgG0REAzJ
FIRorrkq65yMOwupnuf/8LVuWtnIsmaTQRvNy5crxmFlyaI5OwaSksr6jHPR4lNK/KOKZocuOGMZ
+iNk5R86BoovFzjpNI5lyxzfWnvTSTA8p/6jTtCgvoKrgTHOhi47zHNI5d08W+pk4Uh+gKycn/NG
z2/buPhkAY2KTSVkj7C7W3TrZVitkzL+lEXBra/J4ssdnOXMCrtu28McbxtDb14ZX5yNgKC9dCEo
KjPQxUxS+85M56hdGSI3j7rlS5QPM29aX45PTj/2N7I2y9MMWkkIn+ryu6yUro2L34w/MMnrEY1c
ybQtjJirQKdE+Gr5r5gDct/78iKdg2OIbOOC/8p77hoXlZVZlB9zjDEVy5JpaRz5EM1Br48l8CoW
Z3sxO4eL7bnlYNx4xnxIFkt0vZijq8UmnUQYpqlhhj6/uqjtMk4w2qVUpAiv4hGKGErSq+O6XMzX
GBkWIzZU89WXzfS82LSn303bZouBG+X88CteTN0UmuN6XozeE47vbLF+t4sJHKfRKWt6IKUIg7hT
6MN9tJjGzcU+ni1G8nmxlNuLubxZbObpYjjnG/vJ4heuXT+mwgxu80DkNg71K5TxP9TnP6E+ECQQ
L/8a9dm/j+9J8kfux/j9r/wN9DFsCx08RAvqCjLjiRz+B+gDIfwbhily1A0YGf6I8Q/QR4jf0F1Q
RUGAkUUIrQd28zcQyPB+o8mKUUtQCmfw/xj/DQpkLwrhfwoHLVLtPJAgvi00xOgWvb+AQOQb5nNq
R+KxbevFujsXrVoNBuDUor3xT7WFzzpO8uazdjPxI44z7cJwoXalhR4nyBPPDvJ2wjiv08+01hwj
6HytZngY6tdW1/k6PI4kkWhDldynDfHlKw3BwqGKMX33SFQhfliohaYjTlx89lcrdyVUdsFBPe9h
SNtVbGj9dzlrM61J1mjdaVzGd1MJUsy4043vPuTAu2vGKmGm4tcWxNHA2ttkzbxlA5ZHm/q7j17E
6XsH+nqvUZ9ItW+qXlUzN4FfR5nLUjx330MTGewvuXWIhG48RLGDI1aj3wntt/i5oD7Z+g/Py/9H
PW/+mY67fgRLJhGfqq4T17XEdf8RhyvgCFItbB0yX03/YJs9Of4CUmvlV5PG/Ctk564SUfj3lVuL
U0nvBNkFjlfZQZLpbI9xqjYuNqKDP/cD9d12fBakrHwZSaY9l9JuL7ECmLCTNL1loSbb7NqSwErt
7aKYEoe+Nas7z2t+drlJHOEiDYKl+iFisXNj/yuVjvz49z+0/+coIX5oS3eXBxjdPoaB/ycPrUa0
F4V6XT5aVRG+GsunT82e8WIIC5WNS5x8n5rNoUjHDhqO6RGUv5u3LbfJ7dRP+kedGQv4Yo/TXVRa
2XGsTPsxVPyXJAP1m+4e4ybSxHgX945xMiOJwcMLnwBjBNHVQCVZOQ6Bk+X6PilpIY+1RkOvYDpr
BTC7mfWCZ9rs9OFGn82v0ulPYyOMfdeH9l556BuRS5lrqg+zzWSPYgOtE2NWe81rKlotqxo/k7gy
WaPN8bPmvEZkitio6VCjhjEDaT302y4ZpwsvZXZ2B2jTnBrtfWaibkhSXNth46ArS7mCPa7kIGHr
6NdJQhJHha9up88NOEUCOuOW+Iankk8JdWCS3hbx4sX0cvGsiGj69nLGCPyV7Oor2/blflHObcu4
bfd4C5ObvOv025AUl3uvNIZbm0mlY2XvUdnKeE73GBnINZutSFy0pJvu2s7gFyoW0Gum9mK0l3dT
y+aHAq/6sxW38sPHL3myrMYPdJCy/+Rs+fOZRfa4RyGIwURs0Iwp6Ov58wsjEMaH6FS0S9zpaGf8
vtxpRguKNtFFggAM6Y6/PDtNNX+SGYJur2shD4lwjL9SVFzn2hHhUXa6fHalVa/zONd30qtfJiiy
tYQL+llIvko2NNRJp4OJvY/P/lSFGHn1jkiN1qaykO1UXCad/WDlIlcNVK+pW5LtkoDjSm0HctKW
A7XK2NHrztjYnSY2CYg6X3MapnOTVfPD9bGtU0I5KL9Qt420jZNRV+GvKvf0F08r2mefMLHnUpvl
GRCxSVcFGSfxmk0r+Sj1bCerRiuCfvIpOjH7ngQgNWfuJvNi786jUVFt/v2rKxZd9j+vjOXXvwSV
u4vvRCxMxPJq/4E3GKXRMug3ZCs0taOxPbvGSjVSe0xnn5/ASAVbtmy1H6lKBhQttDrVSLjKmMpA
PeF6MXkHAYVyGR49Ktffs8EhvclnJIrY85rwFdiKH2bBfA8yoR7tv/8BrOV6xf3BvUwSy59/gBLD
R2MQkocMnJ6YKTWms6yjaCudEOttW3LOhHLkvBAOR0wZwyqje63f9VC3b4zRCUmZaChcEap6NyfX
ODkjbu5YkHqwlbkX/shdiZ8yLiM20n//vV/v47/88i3XcpEFCOpnsJL8+XsHQU6a2RrtS9XbZFzA
c4e/eJpDb9+0DaZ1VHK36dROd7k7lLsOizfURlk6B69OhiPBVzQLgkkecnvEOe1K7UfnFDjjR6tj
wpV9eTd7bXJi/Zjux2Jpxe7asf01cE3wESXWRxuO/UGfZw8N7JLW0ZMJVBIQiuiqTonEmBbAsyPQ
5FkQ5bPXPPIUWsIvNyFB+9u8NekORmb1imhj3jXjEDJ7xw013G7pBZ0Q07cRIaFbicLSljBXYWxm
s/a3ZpV9GODnbWyWcmUiojvkFohX6fKqMxNM99dXL/S16KsJtXjYYHPh2wM/O85TIy6sT0DlBf2+
AbARGrK6nbepHoevPHnDt5VT8qj47g956oZH6ifmW0tf/LwogQU4GkGzShTZD71eijYt6SQvbpF+
mhVecxnF0yEbRRs0CzCoEYtwwjTdrm0A2XOKO738Dw8CQ+JfX0PftJgZCLm0r+PgX8YGzuqib7NB
XtjKOzdQpDxMq+vZnI8TkAhBc4EbLwwFwTHIo/WqfneIg4IG4kzaREV7iDXpruM8zQmbAKJDP68n
SF9w/RdEv5TbToJcrXiT9A+K/PKfHP/dh2DZ/+4T19LW6LULl2Akj8yVknHsdig7e1O4uuI5sLC8
rHIzD/NtboTYsf256Pcem9NazbV7IO7nJ3g7Yn+XZKUcAUWy86WjPYCEKOKWer3/IuCIIzIrydCr
CKyYjJkc40U56ObJMnIunysu8e65xXEN/Q2pMuFa2fimejZqxCEErJgrvp+4WAE5lDsam3hYU9Fa
Af4+95PA0mLdDEN2pDdM389+rjQgh1nuZmCj6lYgpMMc32fxE/dA8tRqKSGxcz2aHjEVRfrcQjHA
cmTSifYxcwvKF5R/qCXiOv7ScCxetGFcBhwCE466N3FVtYWzbkjzilaw/fRUTXGh8+OSyL7KqyVd
oB0b/jvs+sWgHZO6uJiULGudz0b5I4o6Sp4JgrJWs5GaH7EZkjgdkd+d3Wh0fjD++OohosiPbnuw
mA+aEjlXO0lN1sJ26YFWzsYpssfsqHgQgP9HiDDNUpRG24QwvxjVTNy20tGlEiEXwqegFro0zJb7
ToPZRJY9z78QjHkHUme0Td4XGQJVgF36Z5t53FjD4Ade6yQxcYlstmOj8RQmkilzNRExC9aTscjW
ob4m4iL/5brjhdUZJw/qRyK8aSMogQ4Rb7huEd+Lwh2xehCzvGp9NT9cT9T/bbb/YbMV1LKyifzr
zfY2aVk5mz/ttn/7S38XNPi/sYmiZ6BRiFHgH4stekcwcWY0NEr/WGkt/TeHvmdHFzjVuHeXf/zv
ugYHqaOF+IE/wHDxXzq7Kd/4y8lI+hMCCyyOHoy8idv6z3dkQ8qWJCY/Ps5QUxI4LXIGxnUy0xR7
kzW86qjez5ptV5ekVuUZeTguSK/QjQBkMd1A6OqPaZfNatOIKbuLvQ7pnaOVKVL5ZkdWpHnsSuhm
IkNqubY9lIyrivQYXtpsdLcqtuObIR+rkx7BDq8qkZ/quMnuXVReO8LX4l2IlndnZbnVkc+rhcvr
7+zmJG4OGY712x5EiLj4FtrU7IkgXRWjJ25ULpznpBeLILgQBNa4IXkUKIaIJUeqP5RVeKGx1EKl
RQnjodc/smwmLjzLPTSeJqa0ZvJYp6wxIoPNmbZwns7dGE6IkQyAAD0g9opKCBVaeySh2udYNZJI
rMQHxCs9QkeK5juaRCiDuKiNe4QU/a4zzeYCBzIe0wyM4+qVKwIzFd+pDsmQ2ou/La9NSfRv5JxJ
cyWUsp61z9IhAm7FrCvOzLblQSXyZfAneUlH4eyy2Bt+xnXXPZLtR1Zizu7/gYg+emm0LPOD3sbX
BemYEkxWcgL3XnnI9cxl2kEPf4htn41eCKN5l6wFPak74zMgiOA3XeYfSC+7vT8n3dagZPpz1vv8
hAHqTpsj+5g1XX1swnm+qcOcqkHbbUlP8hZPD+EuzKWqFw0fapS9EGaEgpDfUs9XI5x0K1ozv1GG
G+JPKBx+0Mkn3dUI+5OR2NqeoIx4N8kw/1GVVvycdckSfVzWYP9qApksHILO1lpog13Gwswg5ngA
D7JBPNlz0YDfVzqpjsoYwm28DCd5hOUoGOF2uR5MTmD8reOvJBXoG+uJHQF9RUsJcBqj9nPQB1pS
uSekBQTaIl2HyPSK27rTUhAYnEAB6D4gIxkxLtGgXBxPQOwCKAIVw4fEDlWvstp2dm7e8Kdq6j4p
n8ReNoAaI/ApjfNc2P5DFCr4HE/bsKoMQaygqBv7jK5v+GReyw56g2tmTDWN0Oy2VzuL2YVc7M5p
t6nflT/9Kg1ftMKJ8NBKIdONX7oGqk697VexPvaXYR6rcDOozHjtfBJag6iU5K/2pXxDfyRAdEbj
HQNUMwSD6tSlHd3c21tmRoV44/nVPhGqXfkF3kUu2nihz7EdPpmDHt+QFmd99I6kSMYA5IJUb+Z8
Tzi995aSLH2b2ZPSD0hi/R/c4vALioGxIGgFpnhdR2219QAs3ml18H82TMwano21UzfmrdE76tuu
G4VIxTCqkpk4LF9I52wNXKMpME+Zl81r51oNQZRuWh8QaHXrQkNAueqYA0+xmLp13TUPRosalTwV
3udGhwwEkrDwXNRzUAgCMeehb9cTXBoOSB8iduwITySM82gTbRTMZpx6/B6sdFf1PcdaYyo30Pxa
J5nNSlCEajZAuJ5Na83vQmuDd0F/FVTkbmaLE3UQOvu0Xy5BMHgf8kOkTEkBDlIiQCuzuzReYi1a
JgakLEkxP0gDHIQTLewPYTQx6ZMnXL8NLkmLe4scub3UfaK/bV21JPo12mdlu0w/SAWGeyUVj0Hk
YzFKTZxIK98i/0rzYvnmjGr8xrA5viqrNG5NwmmLTTe2HlOrrRqKfIiluouVH2Zrj/SNtaG1w7F3
O18PDL1+jLKWfNjMH28aYmqCgjluDVtwtGrVEede5g8+ROB6iJLwkGYcm0S+yx3tVT+i0u53bTNi
7aHrDuKavQw1VIZL1O8GZyP1acaTPNBCPxiOpOS4LzZ6FQ9ileteejehQR/6GwtqDG2HBX2ePM+I
48o96o4yY/VXGYLrVdyYRte99D2U2V04hYgrFsm6kY7hdl5k7E6R6xdMdhE6eR+R+yJ3x0j0ZFtl
eZHkZlx6ow3xsyWk342LVN68qubZt8ZjvEjpvauqvl0E9l5S48gjTuke74DctosQv0sy64xPDI5z
kemnV8W+wZUXTIVC5LQI+uVV228uMv/UR63dOxml5lcXQLsYApBM4Q0wFpuAXAwD89SJW/ZXXATN
YiiwPKwF6WIyiK5+g3ixHpgzfSrkDfbFwjpVJ4Xg/exXdf2INsA9RPzgnzUipMOoGhsuDcZ7CuX8
luHDQ6SL7GsfGQjkUkuJFT6yfiO7sN9knc151CfGfMM25C56QGQIY3ov875Z2VKYdyFgr8Uhm4WX
cQ4PFamduL8q4mTL2WLVIrf6PprdZLf8Pn801WSc/HSmpoPGqF0qG+0uy2APYcNG+wF1ZPwVwvTt
k0lDfNbIqebf0TvF/O2qB5E1485Xvn8YjL59asKquB8Me9jzPtFrQiACsufa9dlgRgQWKxJq6D1J
yfQLekJlH0YTvJDtxmTmZt8g+i3R9ymFY3d9VoSYhP3p0HIxghlT3Fn63qdOYPCn0ZqiWtmtLV8S
3Jpv+hhmh7bS6l1pxpq3SkibpI2uibmkKa+yA1PX3W0ypNl96FfjW83UTs6i4WBuTLw7oUrevHg5
NCmfZpWbx9GeN6zDonoslf9CSBYM2RB7cX0jW0nCP8oRAXlXjP5rooXZI8Fyrbx3GrRyexM9jLaa
HSezgyLFNnASDgKvXe0bpU4UcYegJ+Di5zdfiVk9NjJaT+TgqK0ZO+629p1FJFE6IYTzInwUVXpD
xnRb7PtOi1/s2rSTd+Hwigd4/7EqN+PcRM4qc1B1O7eGMU1Dt6PBDbzuyCMrmuwIoOJo7bsM51dm
3+k5y7TyMx0m8eSTcvrDkFF9lDL5IUtXbQpTFgcs4ujc+wEivJouTj6/cgD+spL4Pe2cVxf688Os
WiYICw3aqrX7Vxqe0j0e3fxe0hYxWoV24sMRK6+pM/zCnfxlzhDlq66Wi8Vfmh6LVZ/keyRz3YPJ
Ukc6dG/FclU3fhT98Jy+wYIu5od4Zt7BDIsWTfsdi/jfCvUfVigDWp/d4l+vUAcqh0vyzv9ED/7+
l/6+QrmEWrm4vPAQEM8B5vDPLcr4zdbpG1qqp3yKuRZeCNpt0YQThYVqm2pgyyD1B9UVEOw/dyme
baorkXZDDpLA9d/Qg7Qk/nmXIohL4GAF9GXNo93jyuP8AexNnMRKc6ONjxO+nQSdUmWvsP87N7V0
NUJCJsPCLI7MoM4kwPZSpYHOZvBs1E0tS/2+MQo6pLwqd47z7FpYnIdqHvFu6tMD2rnC2hmpq7SH
zE+bZ0ncoh0MqJHTQIU5cfyDaIcTkktMaHlo92LVF/rMaEGbCGeu41LpPjbUnxtzZ+FYrZhQchBB
Ll3KQQOTKfEIRFqjpfA0eIlUuZ9XyWTn+QR5zrpZruIajzuHOkFmayMaLXHyRRfjFS6c2xEaizWv
v7QEcG/dls6glcoH3VwTEZU81mmqHrDcd+cmEsVl0f+WG3eqNHJTvSmyV6WtR97KSetLbmPC5cvL
DfCb2kc0GB4FuQY3RuztkPMwT8dVUm3tEpWsaGNCJLtRZMZ6sokCtTpXPGOLwWNvNvmjIah78GPr
LSK3986ulL9GeGDe9yJtDkOlrHVsiPuYCDBSLRx3oylkKFOt5femq+Vnsxwvtj5it8tzbEX15Maf
xNjWO4sNNUBjkd0YBUbhhNPwMjRg6Ks+TqLbtm+t8xgvwF7Xz/1JHzdSVNU5rJviVzo4/nagBZF4
BvCjqHHbi3D8TztEP2KEpLk6GucSOShyRZbns48Gf9W4RRnQWn4cxopTkqD1x7RpzYs5+dMNt954
T8g7Kd5Z/EE6S/xuVw5jZDTd5Lqt1jYhoyvQbyxNBDc9DNVUPOZNVgRllrdn9qcYRJkA1tDPHpo8
7c7alPVBwhv7E90FZu1WTGdF1P66pkWDeBm+U43E3LU+hNGP2XOJiCSejdDNtKx8vmyaomDEWnNj
ctMdgci+cv78XdRb+QPXA8khOAz8i0uZwIMnyE6BJklDFB3zfLY0swvSeoBlJLd3h0e/vOiCJ9p1
+u4kMstaFnzObdPaGjz2txU9vq9DgxJxA7AXH62UOIca0AD42xysNTcAVir62Lea7G8c02+Peuzc
DkMryQp1StLKKy8NvHTS9ljcBkBJnkHaERTBlyGyftiPJ03LtygGmfyUvg3dG4sVfIWoD11in97H
Jjsxom8Dfmvt59aFmzjfELP22XL/w85WT2qpOANbfyvcJt+SMtOpoEjEjW2NhEwun5T60iIEbxV+
PFLU9Wer95HmMpPv63HQbkeyszZhX0frVLdeOQzbOyb1aau1TUU7dGQfFFLnJ8vRRgom3HZdhEDx
Giuzk2pHl4rQFWGor2Q5y03P0rCDfRGkvx7nLjl1RYdTssOqgWq9DInQwF6zQp5VrIspJYiCuXub
jekUWFnaXojpyh9qz44OFJ4xZoCaHEj2mh6KKZ935OhQO1LXzW7OJufWagZycM3x0ChycNaj0Y4P
0ChPSG+1vSaVfR4tIy55wSrgER01MLyAv5ZGI9J7FY5mcRor+1w03gfgtr1xnNn/kSLa3dI4nK1i
LwnvFRf8Hcqz99KqrYONMQx3ufHu1IO9DGd699Y2/Mhk99frps7FDRsEWUrC5pHWo5zpysopQojz
e8WxS3s85x394iQCu6V6m3ufLqaQ83nANnZK1KTefDWR3FwkunyUDRJmHVY58srirkKqT1eJn/f1
fWSHqKjrMaa0TVhuvcrtAXR2TqtDnQ1kpydlRz9rXfqXLnV/1ZU+BpEgCXWMvZykb89AEEkrhAce
VxbkO1kJBrkogNQC0KmXFChjyYMiNKUATrva2YmDWczt8e9WdwXVcCxKPe65WzT5mWnEXSMOSSng
mWIQpLus8So8LtXk7bPeS+fTZDXOw8SF/Wg2Ia9INvLoHRosMi+tkTTHeC7ABAiTsD86nn6iBhYQ
MTC00LXI9K/di6TSRaxD1G7HiojKo1Shtu18bJ37UHYgWGZ0F+d9/kj6vumumoF1IM5CHlwfx+5r
7VntZhBWsTeSKH730EaQS+GhK8OZ1FmnyGwInHCtelngR3qEh9rj/TCHYVghPEGpx9H+q8wsgtJo
mRtvO/yJ93BWUl+7ZLs2MAJljR7TRqeyoj+vf9bZf99loyev3MmYUcaiv0VEWtyFg+3/0qe4p5ok
D01Yimx41rJ8Phe6e4A6zb+LwnS+7NK3GTFRFPTEeQ8IDmmZOdjkBBWctgHGaqHWKBtwr/qkSDT0
MMbeUz8o+5Q7bf6lpXqKDLIXol05dTI+hNJynrhH/E09zWhhlRIaUSluHVJ1DCt7aIhy+MySxLc4
jCLUxlk53E+uRApYqFi7T1Knpd3VLJpXikyyM8Fq2HoHNiwAP7+YcaHJ7MuCu4IaKh+J6fcANnks
j5lBbIuRxbysddXJu1mapOdCbwIXiCt0oISv30JPjq/2giyEC8aAamoginsBHkK/AISYFjwCmnu4
BxoEpDAXvMJakAtFajbthQue0V+hDXdBOfwr4KEW7KO+wiDpFRLxF3REXoES3L/dJb3CJ9oEkuIs
mArvHPBKf4Va1IK68J37G3NBYsIrKFNeARpjwWr6BbUJF/yGQGM3KK+gDu4i5MFXqMc22EHMTLgn
tSBBRtw5IFKWvlYLTpQviJG7YEdUfVpAF+BJrLzdhoIlQCajrUHW2m7dLghUfgWj3AWXmhaEqr2C
VcWCW2VXCAvtJHAWBXzVS6awYm068prZR1I5f9MmZd6GCx5mCufDWhAyd8HKqgU1+z/2zmw5biRt
sk+EMgQQWGJsbC5yZyZ3SpTEGxhFSdj3HU8/J1BV05KqWjX9X/eNVG1tVDIzgUCEf+7H7VVAY4lH
TJtXYY36J1bEVW6LtfKmOH2/DE6DGhdVCHNW6CwIZfZsf/bGJrp0WsNTq5znr9Je3ZBtgExSnmAF
85/p0qf+KcEo9uinQT1sJ4bUr4MaILkXTvUSyqB7cBR+9m0yWeYnyDHIjKFWHKtVfCREJr6oVZIM
VnkSN2jwEQto8R73GPKlrZXMXmua8LyQNxetdAKJSa+SML03lz7+yPnwNkSCKLU2CtN+T/Qg2hZz
px4kwtRtr7XUUOVevHMI8d3BAzc2vgi9IzNniCxOM8jPNEsjy0qt0BarWJuswq1YRVzRxtCXsjC8
hau07EdGiFdWkmEVk063Wyo7O/SmiSZtRHsOiPnXaNWL4971KA6LYeYMWlBO3a55Hzpe8NllLHcY
VumZbxMZutKKNGJkik1Oy9TBKlnHTUiXT4gA86XCqF1sGv1HZUQZS4s93pTMpD9kwZS9i7UQbmpJ
vNHieLPq5CJ1QZ80OiHNGT/Kx/Dsr6p6oQV2f9XaqfFOP7bEY3ECBnAPNlHskEKpKgvNTWv2qSGq
84jr8pp3mF1bWt8PtNKfa80/Jx1/CJVdXNVZaO9A4n2o1vmA0KOC0K69e7uuja9CDxH+O2gsurib
//mUrAkkvzglF1/i1+L1p0Oy/pk/D8nyNw+LA7N4TK/S9v41afT937DHswOj3Xg97H43bxS/eQ4q
pYnzUeCy1bDeP8/IHvNJTrT82B9H6//kjCz1aft7Q5SGVQsNeFUOq5YP++XHeWPPaS1eosnQVRUw
Auose3USLGogHk2LQQ4xKKqw2hkjWo8bYJuGmMlcYPw3ixvIaQtvId1D/x++eL3IwZFMxYsyE5ow
QgXWccNP5bupDLiGi6V4yR3chIS6rTuSNC6RZ05ooDXIsmyhgWDeb1Xmkt70nzyw64/N1A935vCa
lw33DAfL544g1qcyjQdjuwwZNpzUrKbXNuvyaQO/HfOGYYcEkidVsI+wO1rp95Vbp58j7mJcC00O
/H+ml4eYwBwTW6snVoBM9Tc6YG2ztgSL3DkN1NJ9VvoeR0o4K5AG/cQ+1kDwos1EAey1nXiDv+eB
FaOcF5kLDsZIy7cKJ/KnEmvfLWNQE5Ezay+hasc36sGKT/iUADGxmZkv8ZjWD3OVhK84VTkZJwia
GPdInubV1uXJiQPfH28XqkDuHXsuCU77U42nIh+9YzbF6a1v59MD6uZy0IL/3JZXqJoUudQcE4cC
ORho1nG0Yu+euKWymD/kbxMoKLZjuX/vOqK6oheje7JnvD7M09u9HGf7FCyVyKgnSouz0zEdS4Dp
XvxpZIqwtKI+Dwu0kY0Z0mSziZ3au/bN3Cq2jTFnz3Ze9U+9TNlJ9QKeGo2M4mNMHfPHzqimq2p0
6IIplHE9LqRn8Hu6dDLPcjtOwXK9hKL/kKVzVW91ld/1GDT1JfJpkVONWiiOnDsj3bWZjO4GWWT7
qlZFsitGVTPrEt5ww3G2ERtFmwNzUx0vofnEOYZxThrSosHrJcH/kunqAngaaW2H94WvCnHCwhY/
ssmyP1hhHj+oxeHV8P82T4KQz6GvI3kRVsIhIQIKeeIoTCZkJndldUN9GplnPoZRTr0mjS2fjCJs
zqja6uvYjF5zcM08ZBtij368J/+vHhF+lhFXZ1gaTM9s9z6SMSemwYcfsFHtkr5J2HcK0YIgYWgu
+U5he97WOf4ZvseUhGAb3XtT0t60Yo7OHqYttRflWF9HQSFxsc9hvuNype3crk3dVVYSTav5/0UZ
ypt6kH25j8q8uk0KDzmBfTV3+cepEImkNiWEfM/HM1m+Sf5ziE3+KgsRdt1mUsOcuI9tCQMvuy5Q
wQA8wvnoFjJO4AGDgSKcR+h09nzGRpCcoMHcCz9hyyq9ZWvbHM5mjLVPEza1Yd9OffYpCNS8EVnA
+NFjStxu08piVJG3zhNFPeR45lh0207OzO3ZNN5KjtfXnUOOFuCTs2nLlgRsCqtUBUO6px+PS5H7
5TFoJ9SvmGDt+2k9riJUmMm9FxOBVTtZcZh/kkuLJzFDxCicW0vUxmnsm2fJFvoB8oqu79QnZOaw
Z4Ds7g3Tm+aY63N0pk/UVZ/PD6gUFm5vztulPnn7c5s9jIxuH8GkredyuBC2yvYe4YSdzfGdep54
A7rnNsdb0OsTvslRf0jOWMH4l2yjBueGGqCQBVytDzgIBUmCiEXF2gYDfss/o9UErStE0paUtaI1
CK06eFp/iBEiAImGOxARak/9jXGTLCI4QVqfsPmaHwqtZQRa1UjnL00LeXDhMww685KsAogAynMw
2+j9tKojyCS+N6OXIJyQqqQGOrYeTa2pBIgrHPvu3DFJ7jtkFyJ508aaL57WY0APPQ2xnW/yyeu2
oxZuaPQadtaq5vRT5Z8A6qTbWYs9/e+6DwpQHYv23NjtpdPi0Kz84WhpwUi0c1pvpOVxXFRpdG5C
T8a8vWr5FE1te4NzQB5com4Wl9HF1bKUGTaMDlepis7Fo4YOan8xV9NcLrdMWFG32pL5p68lr3qe
1aO9NGm0C+Mue0i1OOaq5gsdBOY5jUNxWXJV74129HMK/ibq64eiRmXzufzeeYSodmRo4JNqOQ6M
Xk7bYTjf0o9JkewgmvdLGvaAfSTqnoofnMaAu6tlPix8LUoK0l+TZ/nTkAXBg6OFQaklQqc0553N
16Q4e+xSLSRmU/AaaWnR0iKjpeXGWAuPrpYgaUjJt53tnlstT04Q7qHkmh8cLV1SxsveNJmYLbv8
plbqvY0cLR59zH4UjU9MoOZFUbLiZd9ckEC4i/atFkvHTqKbNlpCZY2B3djF6Kp1lNePIC6g8WrZ
1dYCLABLII9TG73JVZ9VZdtuvbR/5CLMmICa2T3QKGfjamk31iIvvqp7DxPOTsudV7mWgjOMVjuj
1/LwKF6coWF/LIz0KdcisqPl5K6UjHhXjZnlUOvNg+luhaTUdF71aJDeR6ElagNp9+y040xiPp6u
3I5HJOx09wp0sCt+z8P8d5r0T/tkdmyMeP79PvnyWrSvP86Sfv+RP7bJSv5GEQbbXZNIl1SWIDT2
/zCDFphBLHauz26VvA228T9nSUx8/twXu78phkpCZ8tcuBVYjv/P/36b/lf4tfwjx9T+9L+/Lwtn
k/3jvpgSUcUjHk8p3ZzUw/8MeK+Dzs+ScHIvuVX5YmsBPoIDI1BWQOa2RtXVG4+jKU89ysvK4LYs
ZuHw6DENVsalw1fxlAHvNXJGOK7dTHsDI7cMTn7QU5/U25DEN16dLdRSRhIz4iFv0DvH245yIrzQ
s+WNcgtWwO3CQ9dmuXs9yLp9S5kIM47HoyXApW5BhHuHTCrF4IIpMu5uYGP+gkd2WafM9e8jZ0tZ
yXLklKirhieR0cHamhzMvXVendV+X98T40oZRQfqU4sZi1VpnXM3zZBUFxpIIzbMTMINKmlKXmJ2
l/20zsrR0pmb23qETsbfv0vrwv1UsxXdGXrUHg8yuV+4Zw9lPxP6WmfyyTqfL9dZfafH9umSZ1eJ
HuW7eqiPE43tsNCj/pKZfzbNILvhAG+GFGYTfwQ3Q+/adI1iF6APXew7bSGYVjfBoI0F/eoxMFe7
weo8QJjEhQBWu6GUSXsTRm1TIJmS3/fauoCRGZ2hmccjk775QbXWDC8XPwQbEFCliARGfIqyJP7C
9eA8JKtHYigt4y7KC4Zgjou9X5spSBYX7yJtsFi01aLUpothCvFpSGorbqQzWB+M1aPhartGKcN+
p6oMG4fHVGLQ1o5sdXnEvez3wip6GnJx3oxGMB3skVRhtnpE8MgvL8acVwc/zowj7PflSmK4fmM7
jjGkFVhNtOmEgG15Xa5OFKlNKVO/uIOA4zHIToMz//ybfY2Ep2k4FlnKbWwi4ZD7H5QsmnNSgT4u
zuxdxqzcwXquE3Vg6seDQ/ijuRlGHPjLnjyCMN/+qzz8fykPnPpZ3X6xokJs7d/S+Qfp4fcf+lN6
EL8B1BIWSsKPHmdf/eZ4rKRUKK101u86rGz1m5DQDyksoY/DEhq89q8Vlugj6yKSBFZo4sD/2Qr7
4wIrfSKoTPkdZdsE4qw1qfXdcN527ajxlyA8DwITIzsh4T2M9M5xjRfdMa5hCw/m50SbgavVF0xk
XUGYGLoTg9fhaNeiPrJ3Bk/w3cf4N5lWx+I9/qiJYBV3eRKZeGqlMH/WRKYWkmsKWvfKg0BW3ik2
xHf+QuKfnVTgpBvRQzfCLyX3cUP7cMhpzaiGdpuTYwu++EUhHloQeHWzr2Yv9z4slRHeMgkaMctx
Y37KKVSnGDwbKvqjwRFQ6+gQPNPUUL81dtLtDP8E82PZSTMtGOeLbJT4GUsJQ/89jtTwRLqWeOlW
OVnN4K/N5p30WjbbHNvVGT6a0PJGsp8a9Y7VPYJno0bfvqe6r8egSs3n2NT5sGEFz5B6xqT+nBOg
AapBOetmkE2VbLGWwcLxcYyKwxBYUXbuQCnR9E0LMClA/A8PQA5I94fjoWiCZ/BjxrGJl+Zch4k4
9r3dvsVm1NypHEOFm7QXEZbnqnTbd14RU1ytYH14bd9diCYO58kYjF3sLay4GWfk21raM5WzwGEJ
VSNE9aJ8NKT6ZNpJuzEA2Za7hWaRj+THKm9j9s54Y3CmfkAlZ0TrRXO7H+Nhug695Ymu+OyumfsY
GDduXGwXrggPfmrIz02b44yvonYzOY5ceDKbsfto+mn1OMSFTVmin987w+IRe2XEld4wjW7t90mI
0DyR4r1blnov58A61CobofmbE6k7NNrJrZxjluXFofI6nNKicftta5uujouJ02QHuvUd8769mDWQ
E1oQ5NKNW6xY7gOfen3x3bQ5JETAzyFh0rMSrn+OhJmFu6Aws4/EMtt3pVcm3+pRgJ1Ie6N6omhh
wSJhTdfYgb0voRe5B+YC9R5tiUy5RYspLfbN3orLziXMO8jDQlyQEUdaRa8pl/3GtpppCzSViRyr
/qPpDeMtDsjh4oxtv2dYozh6R9m+M5hfWGNs84Yg4Udd3qCeLdYmbOKISxqWUHAYh7Sd8TNK96PD
P7I1poxnqY+t11G4nK0wifDIzfNXC4DVTc2YducDDz4xMUZs7JLE/cSTmJh7wGHxyhrcpNmVo41D
e+mYAlOUYaEkeU7b+hurzj0L7YjemI1JkGiXhVm4YNqg3NeZWuQAaWQddceNuCiaZR0AVWZ2NXjM
OTa5yKLrMHWLCxNYPj3ZBzTODMk+aQEUZ7PlJDQ9BvKNUcXowuIbm3fLWBXXupeXj2+pU0yhCVTm
EuCq5cf67oo0sTZkvzEcQejaGYoRKEOP+krn6KWle5UypFDRuHz2hoWi3LGVVwqe2oY4rWIKLozy
lpVw/ARTxm82lQ9ua5OHSyF2adyQJOCpPM6M6BvvpQg81e8c5t4JdgXhD7eocfKK2Bngj1z5XrIR
Qxfl17qrx9qoeRiuSppBqSxlEcmhEvkZbpzSpcA1Dq07hLbxwW0GAW6lAOSHC6HN7sh7V4iKfgTE
BGCPcWjYaAy7qoHb5LIcXPKINg0sGln+zEaoBm1id+V+AgB1Qy61vjbgJrU7TytTsdaoPLZQ2U70
sdyZWsNyVzmr0crWsDjNzWhF0X1sjen7SitgvtbCQgpid3k10myySmVOm6ZvFCIhoMWrmAZH2b1v
4zkzPuqyGa2WoLxZqwjnrYJcWGGaPkit0zWLTQ19LsZPoR+hzmo9D14dUXMkvsVwjYY+JHQ/c5UA
O60GRgoqpTeClHTsErEwEG70IBzL+lAOefzozVMuTm3ThvdSygojGO2xFFGQFXwpyTrit2fW7UAb
RaUMtF4Z1fQOgBOahpsOpRjxXIxOxHTQ52ib4hiFGqHVT2fAp4BGR70q6ztiokE7du257YtrKF4i
VOZyjY/APiSznVw1qTXta626sjZMV4lWYpmVC/7gomOd5yZP0SA2s0kT7qbXqEO1yrmJVnbFKvJ6
s6UF3xbtF5EFGXjArXzpSFivXxsp2eiSc5qgFcrmTQ7C27eR+5bYyBWjLyuitpP9jIpHXwyHhXtF
swuvmr9ZyJlciE5q301GdU1rNEuOk12Hsx+gVIOEoPZ4Q90zwDKRGzvfpPG9qmRyOzslCSQODvzA
Mll3hJURWUctmGOzM8nO9NYuj2ZUs4Y/Yt80XhItuDeWPV2kU8ts21YRgrxDqmPQIn0KvXbX4As4
6n3J50yL+Vyljr1lQonGL1e9f9bSf1sOzO54nDYX29fjA8eOmBOIFovgvp8NHGzIiso+zA2cxh1W
BvPZTbqu2Nd6EIEdjpnEvM4nQsAEAVg+Pbfo1hmGH3kjZ2lfC4zrlKPXA49Yjz44FPN1Ra+GTIY7
gxTl42y6T+kUOMdknZ3YEFoXqHCRfdOu0xUEDusuSAtEwi4qX2Y9hun0QIYJBd8X0EfmNAb5qBcb
ew7/JmMcSw90IN2hFtILlt/4dSuuW5Yz7iI9BgrXiRD7LqZDmd8xKSLRlr4K5X1qDQFRcRY2in6i
qnOCpu1tuOsMyQGRuuot9DDgbAaQ6MdROw9L7UGU2o04rcZEPWOHLKb9in3bPoZq5GHt+M5N5JQ0
UZbcYtex5Qpnh8SEsDTKGFOQk0v0Xw2TDLRHEuW1/uyrGuNksxjqjLg06g2mY2En1i7LeTVcNtp7
6a82TKUdmd1qzqziDFvbZCwAV70kGfD8L8ytx9XW2awWT7YnzQdrNX4OqwmUeTQuq9UaanINBHul
HaND0vAkYIRb1Ke05vOkTSaIAh6tkv1Xmdn+06QdqOVqRpXal+o3KQttpOzq6JdultyAGE+nLUs7
2QQ6554bS9WPDBO8lxry2bFcY2gUHODhoJDx7BOKL4512+BuMcKcRFskFh4ZtRf1x1jH3iBfRPmZ
PL3C+OdV31Rhypgq5NC8qvyEFF0B+W/T2j1MxonJh91dXH+2Svf3TfZ/hbJ/EMoor5ToV//+WHfz
2ravb5TgfO269vuz3R8/+cfZzlW/KU4gzLUcx/Y4pjEh/kMv82xtsLYdh8OVq+WyH7zXBMNtZDSE
Nun7+mTzx+lOCqhNDIK15uUqEqj/0emO0fWPJyhewdSlXCCkfH475uHfYzaUPbtGWhkVxofsW1SG
6mj4hKNZiMff/fs/KHffK3V/90qabo5Y59qWWAFF3x0js0IWcpkEr2ThzM7N6qUqygm+G+a6776H
vzsX/s174jWQBaVn/ZU2xfYiWEgyVKduZMIa9OZdO3B2cOvl+T9+IYzzFiFgXs7ktX788AYvE6ps
luo0t+m3NEu/IT19S/j7f/IyDj58j2/8L99R59I0GQE4OeHxU3vla/p05DJNm+L/wUfHtaokoCid
Bfi56TiszFyWEe9oIIV7TXdAigne8q+bIvmHN/WTbMs1TbmxhZ7J94QI/HPLsTfkvsEeuzpRFkbs
uZ8f53B6Fsb8XA2D/7va/2+vPe2N+I5n8vuLIZOQacEMDojsxy/KYNrDvVlWJ0Wtx86D/HFK/DrY
lEb8avoaeyRBrRBJ7v7zS9F3JVA2FHPpuj/fXm5T9lYWFdWpqmMovk1tE5010mcj4b9+fZXoi+0v
79HxLFYFbCfc1T++x6VP+jlmWHwy+ro55X0175Eqgqdfv8rf3MW++92rsGR9v1745EEHo894FTU5
Fw6gz0SrijOywv/oo/vulX5amQAzRCVmdy6QrJ93AGhfYdBTjvXPt5f51zcFDUCHWVDhJMibny4P
EueOn5dVfqoGq8TSPABEm6tuul9kPjOvNokWKAoQazoTTiYZvV2SMbK1a5jdQ+0AEx9Lb9qTxei3
TVmMb3C7yRlQEMLO2NSVBum32ZeULS+gryqvDTZNtQDKslRZ64CzwH5MptQE7rJFLndO3lTnD4xu
rQ+pZ9FbyQT0ZcgBj4z55JxIS6ebci7UcUy4nlNvcsMt3BlGnGkx+Tu42/IKM3+xpyoBa6TlFU+E
r+XZxCH8VpNyPYrO5Xd3Ba+S0EY4+u1A16znR+UezC1yXqph6sztIKZQSJMHvOl06KpDCQXvLrQA
NHeOJEQy2BqBL/oMR39td+oIUaw61GYw7eEj+Dujoew6N3l3S87CldNlufW6wkInYHGJQojwLpWi
W2C04tBFWGa3gxL2WYI9OCbNUl4EDP2dT1nJ0Vf0cyOzWB/CaHAuUyiSl5DQz7M70kZet3b1qXZz
6wPIUNoXvFFUn6pc9gu/0wBYPfIq+uRsGl7szeRKcu2GhGbEmBj4GcCUBwAi3UvAR3OJkrq6c/vk
myn4TvvEtT4ANfo2tWPwBJK8vBr10gjcDLh/ZtEU0IAF0LF4Nrf3SexOjwkN7les6N024KR5HEKa
Y9kGxOBXQFKf49AG50ABZnwb2pW6S9yw+MbRUNyKEuya22dOsbOMkWKl9bLP2lCeMW3QbuDykZEY
5G32UQIxLSIKAVmKylWLtxR6cfqiFgCveQ1nHkxfku+yjj0vLZaNmx3jArMvIfGhUjs3Cih/o6FQ
7S0xAIEvMGwhxJhFc23AKP3gG4XzDjp4/o0zMWiZNJz3RcfKaZo+ZZSJUM8U74l3NrvRZOsQEofv
xOQkRVKJhvJAyFddg2O0N0pZfAVdMKUO9KYKjrsRUutrJhQ4tHXDbac5SNtB8ohbcBOAfKig7DvZ
WEXPHQHd4Qh9IXkFq28cMAMNN8SyIBHEasiOa7X3iA/049Is6dGp+i47jEZjxYekopF6vyQg2zec
80e6g6ZUfF5U1X6xFu4tSWWk2MGQbt8PxMw/YS51LitGL59KftmmN+yzy+Yb5XaMKW5P+SacKExf
6tCiIEF3OdBXZW0xJn9Db1HXiAz2mV9EHERI14Ext3RrRLkb3YYonjSPZAqWBt9Qb/Pow0mSbSO/
8XcOXc9P+Oz6dBdVU/S1qJRzKlIXW59Lyupaiv5j1c4o6hilCKhDjyJz7xdnDlff2kBPgSi72rYi
O6om/Nr1DdyllnRFbZ26cvjcQ64kzeBa+z6oXPKxlAREPTelIOK611Hxm6GjFD1Muc+ZgQUgKr30
gy+q5WKq6ZBTBcypcqKpOB/TNqWwjUmf3WVc1KyKkDWzat4V5PTubDaVh9rgrk97JO9hqHCstxAk
QZo5eJA6Umr6uVtJ3reVJ684AgHJjYmDZ6L1H+yBetYyHMU7DOv2GXMhr8aC+tKrINua2VwSnOft
Oy0MX9INtbqDlTK+tUYDXC1sWXMimfoPwoUTJk2skg4LZUNb7tYFoPSwxNCTrKaZdwEHMZAAdu8/
BGXaXIuR4NBm3Wn1qqmPmZn3WOsSFjGrL3ewAChvKMuGhja/21pCjG+RU1zRl1hgpGxNrmDT2jdx
dmdXsH8jGE58CXl119Z6X41L/ALfmotprCOE3lzIbUosYRMHimpvl3nAuuqOUfypS33x1cSkBLWX
a8Shf/Y2hc18i1k9PAwz0p43spOg+71zbpPQObQyWWiRBtno2AsrYleSgVrc8n088QktXlAQzIKh
JvHGbHu+YSQqs6EEhKfBO2qjNAOqKM7B0ucPbc/aY4SsHqPipk+HnM+c8/fBRnLahAXVI3ZgmZ+V
YDBAPID9aNnf+WmbUecKMDSJSnXMVWjcdE18Z8f28NFIkvZunqLuJkiWD7Fpjx+w5Pg7fwbtJRfh
gMaCq1VESByV0QT3WfrJq5scgFP0rQzh0ODLfM/9/NwMZngCkmzso5Augo5Wuzs5txbH9TnULaSf
DYdcjuXx0EvBcV0ZcZQ91wUrb1Ow4pi5L97FJlyY7cJXSmRM7y1c2VYHxkfiwNkLv4A76Ri+hKg9
Ewo65ZYjm2MRqY0loop0aUsoh6BmxmKWcMjDgm8lBPhEaBKjHmtyN35FnLXAbU4v91AvTEwqO85p
6oILSYXsWANizq33bW7lZ3LW+RnJ16y2pd/XZ8SufodVd7ayXVBPpede5tGayJ5ASWtY/yBWBY81
wv64M9MkwjMVD3l0RtGBCLGx8mDwz3Loy2KDdGkjfLEXb3pSP6rxvrUzEZqNz4j+a+W4VATGIbQ0
36vEdpxV07K7odyYCmfW9ZkKnznedk3X3eMGQvdJiNcxJPHDZN8BHZK7xe51+qMV7YufmilE+yl7
GhN7IvgpAOjozbUEDuDNw7nIMBrGlflZ+v2JcGsCtIeJGAUK0cGiiXTHwjE8oNEbN8IujGTXeXiG
DWnNR+5TCwpSAjCOap/uZNWwzUDdvKaRk+49bEZ7yyxpgfJq8THvCF6iTlE/DhDM3BXSouFGYcS9
5XYN38LME/0mBTRJP8Ck2FoaxlU8MW88eJAoKF1wWb7Jj/SM72gv3oxSZQ7ZvKgh7DVSvuzTwHP8
9QZbE6p+3Mcrnp2AL4FeUczJBPfHHTbUM6DzrZmdah6gO9caUZrDnpkI6XxWOV0JM9sG4H1rYV+R
qkZ3SVNF09k5Lm6h/umg9hffuf59UAgEfS/6sPvTIZcObWReltBTk4vn3pwv8I4pm/Fw22f9YzDz
mPv1J/CXk6EyBYlyXgkpUluFfvoA5ODk4Vhlp6FmE1YEtJiIAqptUUQrQa68+vXrib9s//ULYuPX
STjbtvU0//szTdGwwZEwellQatAZrBKg6NtioK+hyV87AyEyhbR35zr+eL8+dsaS+ewxsqgri0Rm
UJKROa/lQsnO1PJc//XvZ//d7wdGzXaI3OO4//lQXk1Q9nzZp6coz+UZB2b+raTXgcEOEBoTiKJk
s41hmhspSkR3qydYOsdV3VGjZOHkyV/ZyhRn36qh81mcPFsILDnzxZ6CLStW10WTNLTEUEPIOCWu
yF3DHw4DVmV74uAKmScPnmxpyldcRQvzMv44YinxHuZA8AAO5il7NuM4eVmfikUBgno7LqkV/cNn
IfR38cMpl+8KIiq2B9fVRMqfLo6wHwP49G166lyK2h2jLTcd3STb0ZYf69gjEsu2ceMnkXVwGuUQ
EO/Ov/46/nLOxlhB/sLhF8HA9pccRje7IxFDEZ8ozoiPDqPsSyXHf1oG/qJY8CoIFRY1G1hlSUL+
eE32cT8ELtSHkyvZPLshC1dRubRhW4Q1Nm4K9HlOODxEKZveX79B66+fMVsUpii+UIIRwM/HYYg0
cmiyMTohx4cBLqZSXRvYv1/ynq1xC9xjvlOGo3Qm7DkldvcN1vq47+bBAQFZUhag11uILrBufHsf
dhXbSSZYJ/bf6jopi/YLVVZBd6V55OHvist/9ep/0qt5UvAo+YVeHRfF17bsXn/Qqn//qT99SOo3
6RNywj+xinJIy39q1cpbVWesna6pxWLdMPCnt1P9ZiNe8AR02EBYXDf/0qptwCPKhjpiYxddm6d/
8nb+0uvJDfbj7W+CL8HsQx8KPG78Puvy8J2IbHO5550szEthGmVU9xiJgUNPlAqd4k5M1R6wIXU/
sz1UzWEipmjv3aqzv05TBuA/X2KCgkCubiZ2I6pEsGAfOi2ZlM+CfQHx+lZ8Dn0rfJ9PFCDFoet8
GKTsbsgFd/ea4Bgc4pImg03JKeImpDqGWi53UtXRSKL0RGlQcfGSiZjFBJOp6ezPxiiD+WK29eSz
n7A6EgQ49d7badB71+1SL2SPMndkfipzu/+SLDMUdaulwMXVNNuEDencQqPAnbGzG9NGpLH7TxyU
RsynQH+Mm9SOISKzTfaqQ8p3+xQy06cDj2Y0ElVZEL8X9N9uwmgslm0TQ9C4gn/SfvGasn5yKYUk
XdtFR2tKvmQ1W/0YitMW03qMv2iwrGNixe/m1E7vXUKzREXUbN+AjQvyXTfZ8akrbNCRHPrtfSeM
1wke8sY3CYrqhkyyX4Wy97WyNI3BZ/C3RF7tAHgz2kccMs7NoJxpDzbLE1c9/oySkIMKnpfc954q
zwneNd1s+VfIi7bB+LVysgvULNKuHqmAjwN53D2QBm+b8uzkM2Dtr/upOLsM9i5d5fFZ9vkIrhFv
icl8fh4vXU+HFEO3Ktp72Nof6yKUBFmDEFE4FfgsO7ylG6sbT3MyLgXlPPMQbSVOyoM/B8GJKgHr
Y7XYxCQWmnPfqczLaCQP2REBmTP97DmmL7x4H8I098x9z65zIn3bZaptj1afQFK8ikIHb0GeZPR/
vYYtUCi+OQJfjpNRzAc22KorSaQsGPEbBShkCB40pQPQiIIVyaKjNOWI9QtOGvlcXCGRqzq0ig57
TbYYNnk+xxr32RIMW3icFTkx711KzXLuWFdh39w4s0+HH94CLy5vZb1glnbSo5zy4OylxaFw0/Y9
0eKHiY3hpuFlDpz8qagb5k/CHCm88OLgEAzzk5klLezIKNovbp1c17nBhNKR6QHzqXVWBsmjlGPB
vjU4r+Zyis+SorXDCM75YmTzcmXW3JqWm1nv1Wy9FJ0vtzU55E0SdQYHvmQ4lIXXdWfHxijBuPxz
UzbZGeZheKldr4f3l9N5Ws3Hku7AVlb9QS54GVKj3sW5AbSxNjBv0f8RbcMo+uos9Ue0RrxkQVkx
FDKpu5RNSjGd9McdD/XwunCmgj3SXB3rZHnqYhBEWJwFmCCHOXGTiHt+++SSODOWk2DCLwHRuP8K
gHTe+RE5P4+b7cRYG2mWp3cRLh11yzVnQueptrPH1I+vSfqg0vSwS63lXeyCATNbJuD4uFoVXxXA
57BRzPsw4dMP3WjrD/J9W9dHf55uEsuYsGP00wEaR7cfgqXdkBp6BikNPIlI1k7k2ddMmg1U9tFF
rY76p9gosAgIATnQbaGVOCyCsX9DTIsQYD5NG04BhHI4ATyYPdJxDkx/66lh5NqqWlHwfbhHq4XQ
ZwB7PPlN9ob/Ot7UlqnOLsvluW/sYEM0M7ml4Cs58eyPdtwVut+kfhiSdq+5Fv5SFrcT0IBXyqDI
YvYBYA8fY8WFdLV8jK3aPZcVPlO+sOZQgfVHAog+miAVUU6nb7jXxCn0Wk6fMSgoV/jz1jECdWY3
Zu9blvWHzh6rDe1V6ipNvMfAbR7GoTMPLBP+pcSn6tF16XYfWFf6nQXRZdj8X/bOpEduK+3Sf6XQ
exq8JC8HoLsXwWCMGaGcU5kbIjVxni5n/vp+KNtVJbnarkJ/mwa+jQFDygzFRL73vOc8pza79Eo6
ffCbLuv2Om/Ujnq5/iojGd+b0+RB5tPvF6V1WystXtvIMPzU6xEzil3ZwFabcMysTY73rQ13cj2e
sXdMd6mZkbTRKuud8OCVrlvuDtAgUCC9fZJ2jzny3s6g9vNhzMZLrdEMB0MwfXK09ElGcFMAIby3
i/fRjoyj0Uubz3Ff74qc7naOH7t25evb6Z7YQMir2Fik46JmP7rqc4k3NpBqaQ96ZzzWoZPxAc44
GxcQEM4SzOk1FuZ979U3eRs/25mx0JaANxwsK2VrdYAa/UaLaeubFp7F9Vpaa+6t25r7NgHVPfHW
oV4MUeNzGXXfsjASH3Ppgh03Hb5qGsWhBmFPTvzB0AC2A7Oyk5RlQsGEC9oMUBVhJlWxn825S1K2
X45x1R26Oj0NSZjtu1xP8ElpNeFAbcfNLPeX0OMczDGcgIDVW58tTGpcsDkeXedFt+7iAqzs4qjm
kvdItQQcq4C+gPhTjSTkUyR3MyV4l8oxfxIWoYKwungD9ZNmCh3IUN3DMLdXjhHF52EqD547f8SJ
RbsdzwfVuMp8GpaS8zCbR8FpeEcXgGv4EZWb10laOU2QYVNvMWeJs0wkoTjNnMlVR+YrJDE6tnRB
T7GmqEsJsLQiKxVmeRtpA1JDpWLb77ivQS+BzlnJlLiVqHdlX/c3RlSGfmIY7C97PdmEpvYUa+N6
e4YiVa2oIRcMEAvqZwLO5Qc9qodpa825hSAwL2l/DxTIPXpttpymwXyy8LB+0uDGAJQpyj7bSWc0
242Zi1FtKJWZhwP3WSMYOu8zVNhbETuIP7S/3beyvKXTVvObTLuDk9J/YAf90hKjROm3qxNUwxdq
4fJHYs8nQxNdIHh6a5KweePyah1GZKD3dKFEcJShOpoTZSVpNdC1mtvJxnXrzC8gUrJ5Gl4hC9Kk
qgOniYYxe2Z3M248lhTf7F5G217SICljM38n+z0/IITCVezdVzOTtV+4hfPsODR7a6GNy8yJ08cy
KvXNBF9jTxcrEpzJRmsihzHueMOIEU9mBmE04YLs8c+LsBvjQfpSq+zTrGvOveeVw4vZDgE1qfGV
bY9E0eOWDZ1EIAQlysLpCrBiU+sqP6PiVIcURiIzQhldhJEfuizMCBU6ddD3XnXvFhhpudzG/Z3W
mO5hcezmRVu8Q9XN0+PAumcnAD8nQH2y5Kbsui9N5n7m6pyzhrS9ba/C/ilJBZEf04NYiZQtRy0J
UPa5QSSeTUqPEopYGnrpa1VqXEtivX5lyOYmxQFHZ1A73xBk8g5jJaatEzef86hYmSp5Im7rehAP
XCDbKTBxC0KX68Y4B6EctTtwehk3r1YrXzH/m+fInuUuZxZ8XsXqGfUyd1e9bjYfKAkSn8pcgmGh
3G/TLB1om5Bso4aLN1h6XnNj7U1eOOkzAA8nB9Y/rEnEOhNDHAeV1aJWqj48YVfdFkwe7EqSAWJS
EYpijM+KDOQuK4bowSPvrcSFQcsvyuGZKPoR9exLFdr2Hk/kJ49eQJpNazYwYWQfQ4gtm2WSHjEj
fc87d5LpWvaaoPvkFeb6yerfhg52urHQWVbWFDHJHA0frBP3wKw6xFZJ6jmsuw3BMwruO+izsUoR
OEHWhcq8pnFqPiWWDS2sBjqSxEV1pqO3QPH3HuYFt/LQqHvKt629Lj4RqmJoSsMqSIvwSUQKLFwD
CEqzTBZ1dY39VyHYAjpS9gwAsMkP+IsLv2D7tAHuKPxKK2usDMPWzTGKVyqRAAlZH7UNksiSxW+j
193YDPk73eVlLrz6CV2oCnAIAXxJivMIepzyW7cgG8t4mHewxNgo1twX8+pYVda9N8JStCPzc172
T1U9yw+avdx1BWcVgzDUbhqpWFY1+GiqHjZmjTGYUgrKGxfNeMaKDfoqL6jk6NoC8yfUvGnGc5gK
Mm5kFvw0pl8DBkBV3WTF8sRec9pVLXNdUoXJl0yJrZgcykUSPulTbmOHtTCeTm745Ij8ho2KdVUW
S96+Kb8xAMPiidtApEvlQ5XALWgNH6a4jXcLdRJPykqTbc4Odsci3wsseNgM3q7czPRvXLKIC8yM
DWHn6RJakht+0luiwx5Utn08ZhNBZOo8vZYyujl3mHwE+qxep9dymvsrMrRfVM3oL61iU2zp85Xl
wIkYls7KgfytswK3iP2MNzBJvlScOXKhvRru8h7VoM9F299w1IUZlWa7MV+OIS1GwUKnbB5/01xA
WcImJCjatD40mbptEvNcTjGXyJiS5R4cwK6uOeIOhjL3Zkc4u5JiY6bpGdAIN9FUZ5vrPkknpmMo
Wd4np/8c9tGnqiL6DSrqru8uThU+VcPSbThSRW+aRukMDMIjiFzcpaZzs3juR7dmH+Z51T7jBrkx
Ire+hiFOf63UBeVc9V06MqFpbUpHcL8Qqc+o02SNVY2MaNotBPTBJZk5LdwW6NvdGNwNGsLgdbyb
Xbc9Kj7Bb7MC1JyhzZohLvrYNFqFGM9WG8Zj8ZpXaVEFSSKKK7ctunKnyswZ8ir2n0asyruxW4sL
NCqJWTdn+zShutKvDaXHfsWu8xUdN/GncWDZK+vmaexdwgZDPByZrDMsHHG5t7zS2tXzEp3Z/Ns7
RZc8pX4wPCrvg+cCMSwTTXyTSduflzixT7XpqoORz9mpr8J5J0dLPVoluw1XGe+c49MLZl8O+ZFO
LiWC0NRW0Q01T6bfkxO7IJCDyFomTM6g5bbpwIkJ+v3KgXPYY4JnCM2y3A+laW2jSeNgterBCbCK
LfqGtilNeBJW7/p2nUKIBr5GMXNn02gzf3KLHrqB4bw7Uc4rxmB7KXuQ4Cqdj1CfgGWPw1UUFaNF
Gzvcjz04MXpCM7ZjbtMiHshQyZJRSC3bMePXtx7LRL47kT0x8nHy31lGWqIOGGyBpnRHPCk/Mjse
ybmnPkmbYbeyaAOu6DNvvSyDHPtGil7Ngcq971PN2nMcRnUxp/R1yDyPaZqA1YXbNXeikRPDdW69
c9mWoP2y1NoaoSNhmOClxY5CqMJo2OC3OrppnhzazBK+Iii1ybpWP3dZ053ayvzWLP1l9lgXr+cL
Y0mugqt7AC6uoEGSt7GibyYlxx6IPB99oNpiY1dJt80aVzuPVkrYgcLArCouke08k3lriYqIxp/W
wuF2mnal0PfRiOZBTJTzjIznXZ8l/CoX43KSdF+Xqr6zq+4y11TOq7WMIzIDlAbOWoZZ+oVWwNIj
VYZzAsnGbH09nrgqSz08xFVOnVVWSwYXar/5pvpEOfBl9B3XSCnUliHw0+CknxJHHl2ruZ1YBh8p
RqOcomnOXKKf63Aod1Y/BRy3+CQLmG6w/lhzCfAdi+iNPTQZpJSFG6/VmUdVi3sW4Vix19J1O/Ob
BucAh52lfGksDelkHEd3R6HaI9fOe2OOZp7R0AWZPXL6cqEzKo6EnaYTBqg3ANw4qIYJgHj4fhtQ
8p8ozvXu0oimOSbaPSmUGOOXuTy5wrolggUMrhYGjAWdpLXE6q9UavsMy9rWpuGbumMnfSyAurui
ubaLcc5c+90UBl1g750o9n3nflOwbDnqJqy0xZL6bQErMy19kdbplgXOt7pTNCFr2VvcwC1rWBkS
QND8zKhoEaeJcOMsqRdtyxI9AM82owuuhLRKb1XMBRr2krInv8aZ+qHoB+OkMdfXyOEwV8eBg/nQ
zIq/xJ28ZvW68fQa0E47lWobU8wwNiCP6cLGRwMbD294P2V5v0PJiU7csiRoOeE03KHnpsegs6i9
xc7bg4tiqWNC1d2ty1WtI2cklCwYjxt2vCtrvHvUWGa2u4LY4ryj3GRUvili5Dabc8LM5cPo8cpY
nmiMTclrJKGOKLYOs37TOy6FbNnkZB3WFq9Ftfh1q/Nfrdnvv1bXd1ru/+f6iz8zXHCdi7v//eP/
Iij/9rjb9+79h//BmQRI7K7/qub7r22f86O/OkjXv/nv/uHfvv47oWAWQ38O7X752nZ/QwnE35b8
oMj/9pO/KfIOEDGYBjZqN2svsGRo67+5x13jF5tErEvo4rsL3GBt+LsiTwsSh0kc4sC+Tdd2EOt/
zwY7vwgPDR8TtqdbEOS9/yQbbP/cFMi6AJ7CWizsCPF9afDjniqaAfCWaRQf28Lpz3SzSPQuo27P
6KN0iVlkyBCxl+IeJLQ/F1FORcTE1KWL8ZDFSkuDECF8pzpPPVBbq208M/eeKRzJ9zEle4wmHJbO
1SSbXW+D9EE6ieWxDTnk73C8Ev2T2hrz81yZM+1m0sakMpO/ArNzIMtxKt2sJ14yR9iCCjd6EmXr
hZtBrrUddvrRG8dnKiRCKIdhOz8t3UCYkD55wrMaBQgktO5oLhMn1lq4nKayZc8VahT2LFrY3Mu5
gf47LAIuru4M+5pYaxLWabvlQj0elNlUl2Wcy81EnvRlgdFwJm01P4b1vIaOwEMZzI8NpXXrM0cM
agODdvptItJ8Zzsrgz8e5+IhiqXckYiqwUHwx47eEIwUyVOVAUqP3G64uBCx3SHvfK3BrRqRvgb1
n1jdQ1anzm1YCfMuxJo/bYgNWmJXzfhArNzVFhTPEJ+KM1iBwZlvY89NvuXfnHGZ7QBbVGgtACwc
dE7zpc9w1YskvnFou9iLPv4QucvQbQ3mcLBQQ2wwFowg0olzWjcdGgPgnhJ6nGszRYZFd/DIjD9Z
mE9SALyLCDTmU59IDf4P1ZaS90P2N4uLYS3VX2GtyW3PcwmwPT2H5ayfvFE9zRkkMo943psa0xnO
KNJbMbvxVmYIpqKTW4Ag0X1LN2C5HZwqv7hp0VzzEgoOr3IRO5huKptcTWvfZibFWFrsDK+hCo27
uanSQDLJ3FAf+JUjdEQ5xrzYQdgkERsgiM/QNDDAwJGDtz/Bn81CJnc73PalFt4Js/sIZrT0AWlk
x9hWIRNjp+fD3eRFVfOuEDXe9LHpaU8axJ1d1PKcRo35kNlWuoV81N/Itm3QgoaCl2xEnb0QlHsb
OY1etdrQAmPUv1pl8eaMY0WSXZYNGGmr3+QJMx8HEW6qhZrdVxffyuOi9ZWfYn4NbPqgep9yxL44
6BYE5B0LpjL383Ic3+JoqfStIHddo9Nj+tlkKYS2hXc5kE5XBEnZDjro84XFgx7rN3WDYwSpcg7v
htq4HaV4XVoi39waUHW9QBHeRK2yk5qaXKQFtR+YPPZ6ZNgvMnQfgVp91Y2eeZ/YdB0w5OsHmWP8
h2wM1Iz+kISzoG0coGiKe34D4TWzja9tk5C29kbSssjcfJitePL7CJ/ypQXJFu3dcFIR02j9WiRa
3d+zPkJA12l80vrwdujLaqOarL7MgzlsW1Z3JKG9/WyZ8ZEaswFS02K49HcgLtB00s8peUM9zTDl
YRnaTHolL600w8Axq/gIiUQETY0uZTuathUc8l8sVcwSvjMbStwIUdfG+8wluh/a+FZlOGOe0Gdy
+Jw9N9GUZx8nIGgUhjbj2U2cnVV2iKo4UvsNQhqmR5XKOxhwKxsxGzb2iHqAacvyUyjdlKGZy5Zy
pXo/WG3iD6KILhxjRl6BdFkem1yXR9m56jLpnfaMWBj3+bnHxbst8pZsWxJVbsCatMAme4btTEZ/
sreVao0jMKwlkPytM/NmdRG52STMaJD7OPOg+YPFJ+90xJ3qcqVSzR3eMpPUr4tUatd4HqWgO2au
l3kfamHl4LvKsldmpx5mtDNCbmcFwwXiLc9QGuKhZ50pHU/tDDoPSP8P13yJ5m89xDv+1HF2sYwQ
I5yENrgpbD+DhqFFyYk9Dtc2MWtQ2bQ+FVR8VlWobggHvnFjsXcs3hB6ic7zLQ0rjfRmPY62XwBq
/Wywm4T4ZjntjVWE9ApE4iFybPdgaoV+TnSn9lVJei9fEf3xAjemdkG7cYMNAPLNvii14WCoUj/q
M3XwFADER5uS2IAcin5GMdPBAit319a6wRglvPNUOggXRs5WYpl9pwW3O9YeO7tQJd/6ZO7ZXTNu
0b7MtXcUsPY802iO0IGKZQPbt9nqk3mrRIWkNxlsPviKXuIaI0iiT66f5Yyq8OS9rTQScZpxau/G
vjlPRdEE+jK1X2QFMyAikh2AWKxv6NWLNktvxUe1eEQxu+IYSfWl8aKe7MD4CcNRH+hiFoiW3G6E
io8uLo5DP+YmiHz3ChPkvmtLkwy7UW7cfpB3uJELRswW/HB63+utdjfG6e3E63oKIa7xbcyvkVMs
u8nOPG6NSSQ5qQ2tvZNoJVsLvyZJ0aHvcJJP85PF1nYz9ryu95ARIgo+0m7m5NbqURUY3DlZciWT
iWlJN+eIlpuR5HbAFmbRgxha9fIAZt7TPo6tMc1wKxx32SYSv7Y+ZKWDWJBxvrMCpxNiPrB4fGCz
6nAWINSOUYryxOuQCcXHSgqT021K6F9H/f86o5pKzltL88EgGh9va9IKL2bdTy+oYdPJ6RBn0aHa
PSRvgCJDQUzDFzOIcN3OSOxDs+Y1GOLuANBjCejCIBuXafb7nLrplnmOPQhiM4khwynuXaDOp0Ln
CEE+NqAZc9yxwIq+MLhr+7Yb5W07uw1r1UbszNWHsClKLq9ZY/ICZYRTd7EeRc8AMOqtkxbsiusM
4yPldNZhLXsetvoie1gBvYCewiZxZMVSmxwU+yImQsLhjy3t3HuUNqWDvpMt97aNO8eUP7QOTuaV
8XGaWRRGW8qdh/6ox3N/RtPUjlrT2Ax+4ZqZ0Okb/iAkuCy/6paGXgTZQD90vYUjEGnWbRY1+msr
1xqKCaz7nRur5j710pFB0saFWglPsoGCsaRc3T4sIp5Y+mfToG+AHTrAutTc0WLiwT1sPXFTpG4h
19Xh/HExE9CDrUQPC/tmkyxdDzelHE1+nkIZRIHhENFqicKRtFHAdqK4WvNqNGMCanK/sLEiWIml
vwBCAadf6ySlo57sP9KQVSK0ZvjvE2yyH7l4L4HJi3SuPPHJcuhRmol6glZk3qJlJtNnVrgwDHEG
4Algcy8NvyNaUvuWHRcfIDQAM7OzuA8QDy74q+od2mt3M/ac5+3YpRqvNF151+bkBQIWM6s4D6sG
Jqh5QrdvkB3wZ32ZwMu/eczcT8ZsO+fQikvbT+YB84nOaLZlaxd5l0InP2/MzseuMNsXgPd4zCJp
7SjEBICOJfaovsM92pXzYX5HfrRujQkeWzH3EsO75N/ZIBoe7Q4y5DvX0+SUoJkE84oUofsYugg+
aEgjWrNSR7rvAJIVRTKvUBKgMWYg7bHEwO1k2HiAl3hTAX1kGobz4oA2mVfISbviTtJynOj8RNCt
VhjK/J2LwgGdlcl3WkotakVnzEBOoZpIKKxYFY0Ixc5YUSvGCl2pV/yK2yz1Ax2OMFm4nqffqhXU
QtA6/xh9p7fIOfVOGMrDU7LCXfSajhxnBb7oK/rFXCEwow4OxljBMNoitQ0m2jqYV2yMWgEyUoY9
tQMrVSZbATM4B0EA5BrQmRU/U68gGswM5k7TFUbqJv2QrLgaIAHDNSWtf+YiQYtcEfNlcQaUm4Er
n5lRIhhrDWanIrWJa6HV+dmAxacq0EUzZO1znTCj5IXeMEB1+ec4s+VaZx2PQdL09reBhq4vdjHF
rl8T3Lpg85nM3ais6lcv73/1yf6SfFaUTn/rfjzLfz+f/+Og///R+d8w9bXE6v/uxrt+Hf92eC9q
oN3q6w+OvF9/8vfz//c+45WSiCOaA/7vyXGquaSD9xSnuPmdSf6Ps7/8hU+WIGmGZfu3UPlvZ38K
vaCH89ex+AkJ1sv8T87+f/DBco8xITgymvOvwBj448kfvW+KkISXQ1aibppAxjHxRM//9KLc/mrs
/dPQ+Pog6BUEK3metoeQ8c/WbFJLWu157nLoM6PZTE5LkYgzOH6dWV3w5w/1B5YYD2XxsjiSti0u
dz89VEXEsQHzvBymIenABiXZ2TBQk4kNs4iDNHso2FLtp0VaqA1z9RcP/4eXE42TCD4IRJQeE4Pl
j88U54UrR9toDlzcHg1YZG7Sbv/8Ga6/4gfv9PoQwJscD2QcQeiffO4K8jfQdNEcpBgfOXY8c3us
/N7A4KUvDZ/Sv3+c/8U7Z7p/CA6gyqKCSbD4jKzYpX98RmRcLHvC9HawRrg9UVYIgi0enM1MhsUp
x89khWsAxvo1DAPPrMAxzBywKbhRKCagkJ4aIxIetnY3O7LoJVyDGuChsX8P3bTfAzhGIwjjgDPi
VO4ZRxYQ5ico4vtoaLtvJY1s4LQ63XhmZVD72uyBJMJ8YV6xj3pbHKXmllTD9Dyn67HBjkZEJ8NR
8dZqvOLRlnn0ksw0wEE6R0OJKvlBdmV2b0u2LvDXaLmKuujaD6VAYPLC7Zrd2dC510CIX5Yj664L
G41hZxbFN8vJ76vE+oxf5q6juxksilucan2iYo18ibdezzXJ7ywwpm4zWFX7rFkjlRxwZJuOX1Xs
NUcnjT/UcBu2CfSBwDK4S47VaF8nLAy+p9nhyYjMZ0cT4SmNEzzjLRarZBi+wqP2SHO2yXYWaXpd
vCZ67GwQO72b+VRpRFuHlBUmiXA4LEkeBqk+xZeylX4fs1oIXeyTMmJ6DUacUDNQqznyjh37gAlb
rAPBDtT+NnYlGFYOsze1nqZYdWt62XblpJT9ZJWO9hJng/pQVngtiUxPxmMlsuGcq6Q/6ExMm0Qp
zsBGQ715WDTqUnGKDYyyyXbFiBjFuTe9bSqOX+lYioA7orEbklx/tqqMeMPQTGwkEqN/pReBcd7X
Z3EDJCZ6TOKGbFlCGii00SbjxsZ3MybCOy5kzW4Y6dRdvZTqtlDtDbBz87VZ3O7RwqRwYBcgLmIy
7UPBpICPwU52fVdO+7IwX+NMSSbthEVy6pgTtvnEu9MJPe0JI6jLEmnV7ZqCNChsuUTAqhqao3N9
h3rVvFa2pFgosWlU4jyR7JVn9eckJBgaLrF9m1ALHsL6KyiQdmDmi+gt7Tlm8mMv0xARkw4btiLj
XT1nT/g6oo1GJczewgFx7lpWMklMI83QR+OdFo4CRDcgVqGTrpnZLh9l3TbnudKJ5lIUUH1Au3Bh
MSHTkP1jOXlnhs383mp0rOd8aW6GKNXOXWQbBEM8ljM5ihU7wTKj5b1xto3e8GhRZrIs8TTNxG4y
4RKt4xlqoBu+ullX+qFL/jwKw/E8cZqitLQffRs+FilePeS7X9A+bNHDRFPRhL6VeRvTzsfTQonO
zUT76i5MSfBVWDTYTSblKgK8Uzv/4kHQIWzQ6ffJNOsHYzDfMAnfaKgvD1mlw/Z3eKXZdZ86i3L7
IWSSxIfcbWl4ydhuCpSLJb1obcPSGrVsWzbLlyRyOZ3HesZBIYyGYwifNRCafseOf9fR1ntAWILj
5tXwaAlA+hG6xJMSmkOTbjtq25ps8643KvO9HXJ8XnFtB+20I7BtPkqJPFaKTJXH0hnaW9hfJn2x
untMitHEEwLljAOiEcQxyz3Ul3q5hnkGFA4m4cxx3IXBVcnlKCZvpHhXvqqKYxJLAw3qVUixXR0y
NOrw8txyH3MDwL+rD90migrkEDBt17Zwj/lgPEFbwMERCra4rjqRytXw1aKMhpnmXqIw+xrSMe8v
TRs4vWG997pVf0qBI3+oLVZoxLT57nFJsD8kczrdwBHNjyTx1YFmuQwO4DJ+rCbOWUxDPLJOQ+bs
5zZfIHwCU/rNS7X8RZCYfARtYDFZp/aWPYDwRV6kyHwyN/dMrx3Hej5fYrKnL0UxU4DcIMq1bcnJ
wkmfJUHcw+wl+EgahdgprAmdzOLqQb1ivu8hPt3kZjI2+FKWAYinqx2wY9jsMZ3PDjyrbjMQL942
oUxZcrrOY95OYl/ijAmUYaHXDHNyoEORlbDtxYc+qdbVRC8PspPyg50IIlpaFL25MiCLN++pxFtn
9nh6Ely5tgbU1h0vUv5oupEgzyuQ4DRwvg9WYwc2gcKXbs6st2kgKm4re3lBWNmSyMfAntZKXXtR
d3idUj55GPAPlDQSKLX5kAG3o7GtNTaQ2bKdHYXtkVDqiDBscs34NTvKAnRNkhprqvT7rf6/h/y/
itywlPvLIf/0VbVf5x8n/O8/9vuEb/7i6UDJPctCuPkekfn7lC+Z8rmgOQYDKWtq5v/fF3ziF9MW
SFXE0EiHmWso87ch33ThTa0EGP5EtwTo3v9kyOdk8NPQiLmJbCRRMCBUjsXX4ccpzmgUtzj21Qdv
0BLTL5XZBXNUqewMOwIGh66a4SGSbXiq9CTu4WKX3V1ca0Oxz9hTZzgvBuyWBHcS3wlRs8K1K8Go
6WGM8Kwnd1g6dYwTpUl8vuESM2kjnAQRm+wjwvBxMtgK8bV/zwUDB7/qceD7+dBl1XLXAs2lmwxP
ScmBgG1AHsL4E2hAivnp0o+WRJNMXYErm8BcV3f6Ry+jGp7EPN0YZTlmp1ZhUKiAe2CV4QdHlPyA
ded0JTKJPUET4j4ErEEqQ/O+tYbC6AbKkpAn+xl1jIYU+7w1ZfW7OWB3XcbWA8nRgiBdX6hsIXGp
nPgT73/ia6QVddwVgzrKTC3unnndYz1T9McFF4tPsIcfbKG3GlhmV0+IXXiF9zKkSxP5Ze7qH52i
Wy52PXi+RPo8FDpRI0Kg6giUh0cX7jjST8yKv006zx+Tyuw3MbtVVqNJYjDutBxwVOoyA8Pg0F77
3pQPbpcWuOh6U9wot/X0Peuc/HnOcqxGQ9SLjwpWE8atSee3sT6bPrh1rn1b4nEluTfhKYun+IvG
xfJa4+Pcf//3teu/ik+2YsXDf48GJphyUxbL4Du2U447dkUl7OF5wC8KXhkygha07twF5cIyYON0
icFtS/Q2uMqOEtobKnjj+BDmIlsOdtspk5WAg3HIXNZxIw1xNJZalZ0WqzoOCmb6huwIl0oYqR9r
gjn2TtSzi9UzszhPdgWfBfzGp7RvaVWqDJy2bUsLLg3V8qEqlvxZaWb+ENdq/tiAHb5xMdo+pgv7
Dgxoyt4yiJqnUvbROWys+CWdiXrk3izPHFkTQAop/qGsY3ofcFT7KfJQIBejLfcSSNwGGWndGxHG
WLMDdLbDh91T3emBIjbMb6NNiMEPVVGA16fwi64TI02ynZfqXXzN8orf5cFh2tkVJlfWrubAO7wZ
FNp10EVZex8W3nxJljHzTW4h26XTw0thFwk5rGh096LzBNSa2HwmpJntC3fSKogHq8t26pLC3WdC
bx9o7/gouxwroqSPxp1mYABDMyJR4dNdgiHLL0UU0tTSCtveJWDCWfcZtc+OqTxFoWthdOpdhcct
r25bewErQTHBbpxnWM2JJU59VHob/FpRUGBiWV3QHaK+tZxiq1mJqsZo+mMuzadJ2BATWPMC51AE
WMYJlIvVZnwxjDLhQzWG2a7shikwqo5FkQ5iwu/HFuB+bbaX3vTSD5NrZudSQyvvZIS/PR46/qLT
6j1HtxwYBvUqjAhek/TbcdKdj8OiJZdQiOjzTH8qzpCKGl7e+qWmc6i0TRupXFS4x+fUtEtf52fe
FwixzEIpqfJDVBXNQ4PJJw3GQcRBHw8ks0B/L0+TZEuxpPQLDRwSTgs64rNmy3lvNA4AEXPWKjR6
JGYtYP8sQNPmHUa3uITM0JdYOUcuFGLT56O+HWx7Po9hXd3F09K+eDx/82iFy5QeWXRTZmwvdF31
IQkobbb7hVJaJnEWBDLh+Tc9e+EYmA5tvbXyVW7Ej7ZDoRWnbLxQhirS89Cl2ewP8KI3empg1Tft
uvUB7kx71golyAjqNVcVVCWzcaSB0bliMdAeswy736Y3aNn1xinF9VrmXe3jo1K3ys1IhZScGCvy
9HeGTaPatrX78PX7laXJuvAbEnB2ymmm2RpiEXjz129RDSHrYaKl5lmNhbu1NZ3LKuQuWK/OzB1G
VXa5nyIuz+xsDYuvw2jcUyLBA3WxmrbEK/mXUFW9XEZ9HECWj5pXXrnbz1fMutW8raqlC9q+XC7K
FfL83+PSv+OJAmZhowH9XURaXVe/ualWW9f/+h+rJvrK5PDTsLT+0O/DkvgF8cBw0ZME1ia0un9I
ot4vjq0bRGhZJJILwNj092lJ/qIj7EmYAUzxP9ihLP3/JaDMo/8osEmbuDw5ROQdRMufBTYxYGbW
WUse6VvNEj8rI/nBVGN9XfLxr5CGfxDzeCwCeTqvBbKl+BmEwNCkMVyI8uiYo7guwLCvnMe855lX
4KZpFi/4p7fiX+h5q5z7g3go0aBXOJ4OkICh9Kc5kHuh4bD95vEKCFgb9h4c5Eg6i2s3QbYru9A2
2Zi54pEQgfH45w/+8xAKGI0p1OZ8xLuHrPiT1txoess0xjF5Ybf2he4t2Hm5GNwbAMEk0cLFewZF
9FdP+V+8xOx0XRNr7fpZc35ShLu2S9XoOsWRrNd0y3qz+zJQl0xeNFHTbaTP//EDotvrOg/Hpxep
62cNONU1vMMMtZwiw+rsuNgoZqa3oHBN7c0MB/v1z1/W9bTy45vKynGVgtkW8OLSlPnjcM+2Vl+i
cBoOfTU1oMjssDXWngSdvMiIyYgaukRcXRaJR2fOxH0zyPK5rCkzI2+c0SoQOa3zf9g7kyU3jixr
v0pb74MWHh7jojeYgRwIIsEkU5uwJFOMefSYn/7/HBTtl6guqmtfG1VJlpkAAhHu1+895zsXHNoW
up/BQWgHHEfd046YPjOd/oe7AFHh39+vEBbPPo1lTk0/s2hK6PgAqbr+4Hgysq8GRKbwTkW52ewQ
V2FtbCIxntiRZxQ3qnPElWdwvhiovA+WGbvuCT6JPBZz7RDDq1oX7UjOvaRCsFzF4ovHCZNOzNzd
yostOljxWOCfKvC7OYvY9JZCZW+0CWLe2Vr8Xe1M4tFoPaPd9p4JCMSYJ5D07nQOEzoJq6UdKueL
zw4PwbJdpgHfX2Old0DQpjPKGcPdJKh5gkMKc/ITNt0AoFPLjovhHUJoufLUDGAE1E8sxO/cpYgl
IDVhv3zo7GCwP0zlPJLvGOccX5yUQwnHTGLk9ELQzgXPKaFx0xn5wXQOsqb11xMOxZc+teqXpTXl
0R2yjm46fLYXsqyHswktqVgHDZ6z9WSmwRZnjvPqt+Z0YU6JSrsYwvpFxt10MRpDXJ0OxGOyJM4r
sBaLNtYcTC9I2lFNu7ZA+6lIGrz0dssnpe6mTZ8rXjAok/AZY0vWbnp/hPnWcx1REnLdUCde+4Av
bfGb4HlsFufVZdR0SSLoNI0cHYSTqPD9dTAZQB5v5L/v92rM9KZfxzR4+ockQ+uSp/BdV7bDh7Xm
oVZ7NQ75sjbamVjCwAuT4pg1RoMWwqVlxqDdtuJP8TAGz37Nerrpsh6qZzHb3CdD6dqvFTPvlziq
efgbuIYBgM7nmg4Vvcoy4c7gGIhjnQ4vAu6Zr1/W1XTmiFOPlGgWl5Snu36ZJo5b66jicMiIoOVL
CjDiHoE5Qt4Zse9dEhyu+crnlH24XX976py17Am6jTPP29Dei9W6KQPz8fYzXRhiFpjNlHVjIfaU
z/oh9rphMxIRuusbxQ0c68fD7bKxPihFbPCdoNtaYzsZewwNE4E9AI4FqLnOl5TDHYfN9LGjRY7D
wC8ya3qq3dIENhBWUzjs8pTEmVAa/EKJXdA8jqLzgI5FGO7jk1J45vez2afjpomMObzUBJ8D4Kzo
eBK60nfhvbUE8wsDv/FtmA0y0lFWLsl5nA1r/KS4/LSDy3LYKyrecbWYeIsMnyjhitS1leEMDtdZ
XWsZxsRc4jQLS5LVUHOtm7iZjgyccOv4qXx0fN3qHcYDDf2JznU1Xd0CTWRcM1xCkjc/2k7momCJ
xWdlWs2GXrW7woIpMLbFHfD7hp56R6vjtw5lks39pTiSYM2e7gYP+ZftVxEVrmlVlNKkVfptjyhH
sWxy1vJOqIbdx9os0Rz3aLXuRTkWfOGTBhctAHz2Zb10bwGziXGjDHCgG27u4EQSzFRuYO0qTkee
Fz7LUnUl7Qj7I14NyKxt81oKD9M6wxH70IySJVt4kpuuRddEemsG4SMW/Ata5366sM1xL1shcJ6D
a4Ts0kub7GeF+8nhKPiszbzgBCOtlXGGYbpw5CQpKKa2qG04qhCuQbkN2fg6VX70nDouC2ZlZVci
K9NPKJ94sDj7ymNoqmSfeFIe/Tow41UQAB1kG60YpcGATTAGKT5GtBOy8J2Tky9m8GlRtfitaA1j
OS6x3ftHWbSLJGKnplVOmE+bnVxLyi+4SRx325acCYI6vB+NOjq3Ko2PkR9cvThunvOufZ2LSa/+
iXimNQ28sec60b1mnXdqkZxIVbJ+6w0SAdcIIsyHmuyCJwYembdJhvHoyB7LshwbSAmx8O7sUEv4
Ak6ZJLJZU79bbOu5QICzqSZEPvSB4nGDULYhXjq3nYHZHXmczLnsL7mQ/HzNjtV+dGIAqF8Cf0wQ
UDZ1WO0WCBg5jrmsBwGpMuO+yBPg/6C2wBFyQP2MErA6JHbpv8ekZ0I/6RJ8gTiS17MVqheMYdQi
def491KDSTMx8LU2QdBuExgpLBZ2HrWPtHTmIxkj/qMxzWwLBXPWjZG76g1yR3BPxCfLW+aSebri
JDhdVGT62lOmbyVO5zQe4ko8SitgLW1cizU9Dfg7g8W7cTtwp4hvJccpwhaiVdGnvCeQKeMqIf8j
ou9XcgtOEvCTm9cJUatWxnrfDu1hjgfWQZhRcFFAdvv3DMWMdQp+ntAqNpNijSRgOteSl3edkQ7+
jcpatbywJPv7deHU3a9vS6DHgKTdeiBlufXBI8bnbiz9ctXXo41kqqfDmDsoSdvOUG8lWa41XZWW
O8JaGucVr9l0VmTLQuDkSAyrsanyWNu2PCqGmXPN/vvbEqXT5vsmTqkkQsNg+/JaVvsmh6HJIHI6
dwO1b+HDsBVLXs4nWjNuqVY9ZojpAQ6iJddmG1QvI4CX+L3lDLxr4h74rKOO696UnJ+9i93UOXJe
eF/AZlZ5HOlWyOibyGDX0WS7pz5TKdiFxpmfQqNyXtxYsLCSYpLej3WL5AnXUAq4oRfRdfQWZqVY
8Nx7e5G+Yl30dOSlYZ7qPja+dW0T7ON+hHrKe6bKSQwveLamkdvCz1t28iboxFW2GgwXaVbervXs
DAfolOgr2sAJxpOG1nTd1z4wH8anXfkU6m80TSVfU19oBLHiazREw6mhQy8FjtHBV5UwmnFC8xnu
u42ugq3SG59cmRj9E9rs3MXOPMZR7F+YLwUuW1UdLEg9/aiZk92cYeQUH1Ofahno59g5K3Qv0yVH
pb1NTBu/PSSkZNONGONGF/15QX9nRFOgc4LtNka02g3rxIhnkhtn5qikzJzydKmZOcfNpQIjd8yG
2Pg8GUFyMjpm4wMkfoJmkIgzIxWrecICnPfjbcTkbkoEgTSUgjtYpCFJ4PJD5LOkS5xUO2FGYgMU
GKPDNDVH4vGiVdTl4lLaLDGMtaEoAf8F4ZhRkXRukX0zEtvB1VGFh2CpimTVNRAheQJHTN7lt7IF
vJaDYpvs8ch9TWHQE9YUdLX5nkbZsBnMYu2quTgwotK5YlH4NAHa36Vsohs6T8CFbPu9bXb2wwST
+gPfNvtyOeUndr6CGXJG8Cim+rVfuNsoyB/6zAYTwaV6b8519LE23J6JoyUfK/IVqrWMTArICWYu
VpaNO5xlIS5UfuUWkLX5zXFD5yS/9ykLi0Ym7WAPOpZ/MNLld6dx+ULsnkd4hxhojDdFb5IPRkUw
INtgBybKHVszK0isx9XsV6yGXVqhsbWMoyvnpn5ArstNWsSsNonbckcuWB9CrCt5rM5zNqY0Yym7
N78+RulT0l+OxuA6OXCAZ7RoQv5NV0PMThqw49VQM25F/zCZqJx14fvr1/nb6cf3iWTA2OVw7Lc5
uP31tBaEMVLRqqsPeemyGPd4sq6Nao2cAYTQTj59dLkth79+3b8d/XldPVDCh8akiZPiX1+XI3ku
02qqD1Oau/AwAWUVasqn3ejFrF9VUc4XGO6sxc2gq9xfv/rfdFm8uh5luTzgvImfSYizSumeCLc6
QAzhALL4rXX19aqbenR/AW/V/NOscXxIXXlbts/ifnsL/xlw/tOAE8wfBL5/3bE7/16Was6H159M
jHg09C/+6NrZ6A4tgmZoougxok9D74eJ0XznaMokI0sLkR9Dzv/ftbPe8Z9c1IU0DlEaOtwYP2ac
9Po0BdQTvuDQCzjm35lxfn9A//IAe3r46gk6Csjv3J/bIDma56WozZm2QpnNMJeBfcH6GOUjfhjo
r9CVBAGTBeIF/CRuAwBate2R0l+YpDKi41nHuWkEKK06AMEx1QzRTITIQ0b4Wg9d+H7UHfpiFubG
TjjrruDb0cIvDKU4YRNDtoA/qwn4ojQma3IGKWIR0QtHPI2XvSGs6rlVc3ua9bwAO6ZJqbMsH0NL
g97s3Iu37W3IgFGoeYoyPXowb2MIcZtI3IYT2W1QUd2GFqaeXxT9hGktLg9keSa/M+iMvo563jHx
O5+duUqJO9bzkPg2GmGqyrnQk4Eifk5PTyo9R6Efk98NeraSVGC9Bz1vEXryEpohQ5hKz2N8PZlJ
vSgd1uT/RetJT24MPcOBBELVQSVP+17PePyWy4x0hmqHkYF5KuGebks9F7L0hIhIrYA5JlOjcQmK
c6cnSSjmiw+mni6les4EkIn+x6CnT+hnsUvqiVQ2xh6YGcvEUeIXD6izI3M7e3ipVi0au3RdMtzi
lNXd94y7lBN1TwJRCfPZNmQcZhlpxKaip2Rl28tnTFvWjhaLvy+YPWvAehg+ID5DVSdN+EUVYwOH
/L+L51JBkG6htz29AZIRXm5t9kRvOBd6i1Sj3extdk0bd02F/4CtVBiqfxF6e20LOb0fVOqsA/Zf
Q+PmnduWrDdnqbdp2lohVXNafnD0Jo4w5ROtAywUeoNn0DPDJmPTB/PbbF3DKQ4jFYFZiQ46Xppe
8ECY73tdOIS6hCBikpG99LdAgejv9fhIw1vZEegKJA1CR1tws29YZr+KMDB21a1wiXUNw03OkUvX
NUpXOEsO9FEgaN1k0rI3bul8qLjb1jT17xCbxZrY7+K6VJ9hWDurRVdRsa6noBLyLnWNFfVUW6Ln
vJbrCsz2vOhY66rMyev6gWoxgCim8MLr6q0V07DObxXd0HDf3Mq8SVd8NcEqq55T7ya9FYQ18Kgt
M53pMut6cYgSm9rRtYuZStIP8ynZoYodqTEdsdhUnOn3+nP8Xo3OBo2iJ4szzPiEuYOz98ppslg8
C5t7YWs6aXLntqb3oYPUGH+a7IVarsfNK3dloLtRYK5mXh94Phpi61NAi8hc5XR5wDSGBBpu6ZoZ
zmd0bmV6HCuLvSwnuHJkSGwudrlvKzxzT0OS2CMaiKSn7I8ig0YHNsUhfcmyroVZuXy3NsXa5jTX
EBw2w839xG0WRS8FrHeN2hGA4zOjKrg9b56piTkjBipxc1P54+xFGGlL399SyHZZdJg7334BJz92
X70sEJlL64AhNFy+vqtOSVfS1VyVYdZJYr1AL+I9iJKkQj1Hw+daZr07r81GWu7a6lrSFAGETd+n
FP/Zqf9pp0YO9OvZGsfi+L/Wr22VJ+XrXydst1/9sVc772iIuh5UHW0wcPUM4sdebb8jt40pkAlU
lz1Xswj+0CNJ9x3CDmYljm9Ki1/jt37s1fIdPyoo4cgjN/Fm/VumA4T4PxXbsA5oJwQeFYYvTOlp
QvCfCMBeNjVFm6v0MPGIcYrHc+ltyD+mf2YNLTkm3VCbFQRaApWPIQwS+0jrBhy5uzDQXVsjXI0d
ggoctZVTRc3ByCvNvasZ7eAgo733xpLEZCmM7WONI+gR9SFpSjZcntVsodiF5SWROQkOISNeHkQK
OXKgAhjSfRCH1QuZoPVLbS6UxkAvdU+3FP69iJFNfp8okGJUrqsyct1VT7havbfYwdstLSD9KzKk
K5KlyXy2GhpzqHJ44REdAOc/5U+XCGTZc5GI6dJCiTmGWcGRWtaT1xLLVGbVqXLayj+5gafelG8K
GJN6ECDikuwa8lfpK9jzdCbRgoI903kq+JB0i9uyovZgCimu6MpoilgkulSV0R/kEMuPy0gvppS0
pEEZ0ASCJiIeI6vh89deFD6nbs6fbmgS4MCj2ab2HNXVW9omXIHSrqxronJq9FAPlybZ8mO3U0tB
T/h1jnRzoY94A44YebcjBLmzKSPrmoYUNeteEoKHWmbiU9sZr+lnsn6hC81nJ5OBPkQ/mvLRtYGY
lbHHyT6jF+IPoYBmlADEC5PhKKuAXA7dYONYq68nvCLds5oKphPc1/yX718oKZu0diIiWZ6tXn/D
t94OX6lSn8mnmCe6LDo0aMowG2xMBb7oA7MoPkIFH4eUC3YsaIYqpynq5D3XZUwN7WOeDN2JmG3D
WXuGR/e36QoH2qJW336iIrLlLi8WhDjDuHyLw16fbIaSoW4+XrpFOXjlYkCWMJ1BJKNi+OANNloi
aG/GGgyhdS1pJbzcuraVU3CjZ2ADwh3VBH9pCS3+yZGN9xbrm6gzJZk96EexWXQDd4PVKr7ZQHae
3N6auYzhe/shpzQCTBkpbj6DOLtNOOh9yRvr7s2DEBptza4Wj/HY8BB6wcQXXDEqtoDSRbTYsrSm
E1aCUmIkHqAH2TIU434TPJb3VU19f7hFpRnpQHtsHiXvO8HtuqAFD+lcoy8JQXYW3DGh6NXbRLES
oRKjLKNs5D5h5sRMS7fffAmmqHB6pllC8ce6xkzoLVoBJu+SdvcwBNtbOxsaVPh8u4Vv3a45I8ir
0g97qm/S0KUBPsqeSzKSfnGeIh6FgrCoOztO6X9ZDFOfv3dEu6qm+Vnnvh5l6RHg97P57ZFAnkWL
NNGdsVu3ojFZOEgOaF4Wj4ZhA6MECX1PfBae5ZBMQIaAq5p2Nmq2hnCkvPV4ON2KOTNQggTwm4M1
lZ2Vj2OSLpaoiS+0uY2aOEZxgxnEpQC3BQsKf5BB2q1JO5MbZK2YqMojGV7B/Vjlwf3SgBRcdcnM
X6hA7dLCM3zmg72nYnlOmyHyiG5TM+tptAQbM6+9g+u05u5707iZDFrkMfhjMrK4fyTUhXG3kEEX
69MSTxhDTN4QDcfpUljVGF9mNdUPUdoH2wRqyp6Y4elyi+bxy4z8MWLd+TtAimxADLRo0o4lw8Su
dO2cuucK0kG91NzowLzjrHnJzLA5BBge9iQmW9ebCoIMjzHcEXneLk+KdAWbzhdLpKQcvZ8ynWxm
BBZfFKnF4hqaQKhOUeXRspRlgXm5CFMwZCbBSb1t0eAcRr6lPAntV5VYLM0inLmnOGFwg88ATZp1
q8j9MEeC1NdTKejG9DOJVc48zhssTMxvC+K6s51QDPGrkrt0RO3qrgq3EY8JxuBrgZiixUBB9NJ2
CHRXB45hNZ/sVHevLITcb1FGDEcSO9zdHKSvUt97kB1FemfXfXvoBTSY3e2ety2bXzI7PjMcQ33/
A0AQj30yBM8Oslg+p6mXvWEUTfeB4EJM4SbBWzT6Vedv0ALq+zGYyYGrGz94NuTCF/l9SUuVoPVG
d5ZbCYBH2x9Tqm/CUvAttdsanezZdnm68jzDJ9CPXF5Jh+j2xBWDbz/DfZkE8e5OG+9uK2tVxfTV
x9hvngXZ0CV4imjOPjmjZJ3Ibb1KiWEkFyrunFeMssyie0IRRdxb9PzLtzKeApBktd4MGlNvzmHE
ChzQwn4cF4eFLKd+YD6AvBSgRByXgo77HM8Hlh9ZjBuS/SghVhEETJzW1RLcFQzZyNXxQuZHLSae
/MOS5r+nZoISdg0MM3pmKyWIpqO9eiKFgKcm05PrimcS9zpLDFPK0XLStWxa960qi+cqEu0pCKfe
HFezP8JocGV7pUl1rAK9EYGLzq/JHNVQhXv/LErPDHl2B7lrG8728Lq7RzQc1R08qwiCfhR/TLyG
Wepchr81nbU1rKrByk3USdt5a9NLeQZWfUEM+3jouvmo4r4GOh3guzibsV2tg6D7VDaMpbD+7AyE
yWfs3Ku08C6hZXMQnpnTAF7yqsINj0JUBauqjnkj3pSUJ5O89hrtz4aGzgIfHJEFVvHGTtd1ZRUH
IRpOEIldw8C2M7nLSmsAT5YsO7OHJYerPwOC641gUFA4A8SbXZA1h4Dbsl1HcNHIrYLpQZiRvbz3
p847Kaz/H7xkag7JZNAXKUbx0RZD9WCYbvk+WTL/5Fkhd6+gN40vvtpGflrTha8nhBAZUCrwo+YD
ehETnIPhTK/kmaQfZ6/4SFJ8k9/njbI/cIYj7bxTo7+2lzag6S6Hb3Rcgi8xKKqVGgM6j9xk2wYA
NAzHGdu6kQYHc8BnP08Qcgq/nogJsFOd6KfSB7+N0/mB6+W+pZ1f7haSa9jHE3MbJePHQAc7ZInX
7r1w/G0Ip7WTpN6XqJnmS+zMTHpBv+5k5iGV75z2A7CLmPKnxFI+FdPXtLeuBmkMKzEq9eAn8fKh
WGYHk3hfwHaCnxgGOPzRIdvbqFHXJuhxK7YuldFWFUCpuiVkiQKxuiZHot5G1A2nvmjFicaWcXCC
Sh2zoLfvK0k+BRetROrbILp0UVpPTeNvDbDEDALpc3GHZGe7SfEO+idjycR7NgGgSTZwwQiFyzFv
5fwhgngq4TEdLEO1e1/vEHIGkD9FsOQdXPyat2+8KEy4G7wuwcMC96ZPoOB3pAldMjTr99Wcdx+t
yTLu56LOYQj7Hr83Urt+6YYcO1poWZi7prLZp0lXfU4p3/VIkiRR7m9m1VbLsMEbpfFoug25G1gs
Nplv70Aq6KlIVpCs5nmvRlYw8dEzNwEpGtVrq3YGIQ+azTKaELW7fm+GWbx2UPPAtUkgXmATJUIi
7o5D6bzVcQRNqxN6gG3merUSxzlt5WvYwvvbhJWaPlMRb6muWyrBxCw3M6Fp2w7H7DVsWFFY+Vuo
S5VA7JBY3oGxitwDbp83ysI65Yywuu/j3sASWEsCF3sWEpriDaGs5gVadi62kZO3M7U4FNH0koRi
ghibFnZ+8BY1RG8s/tEuTlE8IHuqoQwPsIOjOMR+W0Uy3HdubLAwtYkLlKQfnw3sRT7bXmi5SLpF
vGnrjhNI3Gw9Uo4fEsVzkchufAaClB8XF01GgNBmtyzdgu5ZKwFSL9m5Vm5+HKPJ5xaXRWUbpwQj
7QBHsy+S4CthMtE94ppHpNnqkw4auCta/8HNSqaZVANPBTAsIGHAR1ZgtMPulDWMAj8pt+7NY5Gh
pz8ZjVgsAgpkGuwIn+4bWDdCQz3g6srwfUjqNNUsPuIVfsvKfwmbnEU9TNOxnlm+ZxOthiPQH+w9
YC+Ls7Zycj1WkTJMwEqRY/byxY9hK+x0mocL+9uX0Q79uVPcNQw2mx39N+aoplMgUxpai4G801OD
xm1MtVWOoCfg3djsTQmD3vlkahHjbI3iyuQVygg4izPwO+qzP/Xm/w8STo7ODgd7iwO05XGM/klF
iYeX6ViXpIewonO4KSp8LJ8We+nVZ3tG9QfYO6AaqZDqYF0gkCDZ//oN/C3bjnfgQyXgfwhQ5F38
NEkaY1dUi9VFB2eic4xoRzEd7QMRWrrvGUcUm2G9T2QSR3ddHS4lWm8VPkZlJ66+2YtH2qxUlb9+
Vz+Pt3g36FnR7FK2Y1X/WeZZyj5Ewm9Hh9LQmZkTuz+aIsJEqMgIG8WHQuXTFwvFkTFE9T9pMH9W
mX5/eQiPPsxILs5PwtoS3ElfDgvXZM45CqWimbEFqsYvUr6QeIYqghTGl9fMC42j0JqN0s5hfAzI
BKz3tjsjZF8RuRjFh06foOsmKlPyYOlxjqVkof315fpfvkRNe2TgScccTdjP12ugqWdIXLXEJwyY
n9BV9UrLQXEwt6gAG4LKCiJrJtW8AoqfL01Hr6KJOcsn1dReirL5hwmh0D2fP89vAoE8WNpSq6+J
hbq94z/1hAynMZaeugFnE8au1U0v2NGSela0eGCj32Qho2WpNxuN1LEeOF+UI4LGvWjZktdK1foM
xpX99aWS/9sbc2lFu67PZPhvs0sPiR0kgyY+1G5EhYols8r7FQ301puoiqQqn2qQxvZxrrTyYpKV
yk6DbQ1IJodAAT5DjGiaWE5WQBSoi0XHMdaAibmN7IXyPdGqSM01o4bXvR40gTzZBgxcSlO0KXCy
aAy+fT+UYipGi7noLkA519MlDrVoEXfZdNZ13GtSZtxbi8KXAYqt5gT068th/TzA5nvyMBG6TKho
IQY/y7hjAfoH8pCxl7HDGmhVC2JBv9dHnXLi3d9UleiGB+OptLSibCpi3tac9MvTFLhcrUgKTifO
cguCt/m/XCz+OcG1jkhJ4kgpLT0PHoFZT/f9iKDuUEV0wNaJVw/RNhqa9rDMWsTtWBnNGzebERb4
HAjebh/2P53of+5E62X9X8+MH2+d6M1r9nMUHeRbfvGPPnRAR5nms35mdLKcJZj+/tGHFqb97iYH
MC1oLX5gsqL+8MUG70xcHpBt0WGYWAZY6//oQ9vOO1CRNIzRjbP3sNL+OzNj2/urLEGDWmzpuWyk
FtYSW/yMi8GqUCvyga37hSFQtOwBhs0d9A/LhEWqHgz02du6QFm2GnyHjGaa5MsL3TMXNkYiDmqo
jfuQ9w4fyyh2EYozSAiLeqii8hC3sj+RRept7DyAIAZZ9AmQHPiUMgK/kPhUfXbhPg2cOZA/BR1C
N4KN9qJuqlWhpWGuUjNHOLJZLVqyJbkpodynTQD0lt9ZwVI8ZEn84KKzPGG3wwLVhB9GUHaTqjZ6
jV3ZRS0OjcLT6CONXHu5exI2PIAeuCCCtLeeRu2mT2sQpEObrltZzg8hdNMttNMNJ66vsYFNrMmV
saW0Eju6UMveqcg8KSNrT6x8+SmYh3Sram1OBMCXT+37FrLrltW6e22tjl6oV9CKcOCMyQLFnShA
0HGlbM4EfnCYVZ9cSNqqNoUQC01UC8drNdNgresB8mb6vp0Dk5l8tiB+AtdNDcY6atZyG5uOpL9r
OKuRKfhqqHJ14jT2EAtqP+rSS2AWGvTr7YOCiGJb0zhy+IYzwJW1zVESJLvJOpzi4o/nZ6cbMMd1
+kPUWbfpehluCFeN1i2cOxRu/ZdCgZqZJlgvpUjualR+a2lN22rxdkaCi9NZmnLTZxynEjbfVeO4
h4BMqw40x9rPkAYkS2g8z5IGA0dKZ6tosK5kD2TesklUwW09Hy2qmCtxNMtRCX/YeN7Y7OAXAA5W
BueGybQ3JcqEleMjlutde9XQS9oGIv2NlC37rgHQT1OBWA5HNptetSOJQNE+lr0HQoBjS54b2yxt
rpVyn/1puU+t0VtFg2vvjJJjLVaSeO/VxevipL+lTWfvU0CcdL7HcgvwwTg1VvC7Tdd205H5t+Ge
uOIYhmjKLeG30YegSgFlRNgMOfyAmY1AJvoCGrPKYW52zhHjhPhtJiYc2oO6m4zsyzLD2gRiVm/T
JEW9UdI0XRZCAQyIdOukTJuNF9X2IV6gWNrxPK3pXjYbcI6fDdWBAfJQQKDPBNtezc0enIa9rWQA
IxBX944gs48tSKsH/BXFTvpfdLz7aYq8Zu3UrnHNAa8pDpGxvfHyJLkUAyFyJUNh2g7xvK+ToL2a
JekNTL2zy4KnbaPU8oBzOd/5aTaixgZJt3Dw2RDS423LSSBnsgzzjHaNHK4lK7bsdvGaYD4LPLwE
M+Kl7lFwjCWa0gc9akXHzhmsO44m/cagKf+xBwWx632yaizaG2s3IlXeGeEem05FoeOk5keiL81V
ZwggqESS7zrwyeugX5iULFn5lJFZdQ45TZ0E7RAH5qIbM78wIBWCdR0xB5MtSVxEhkVVZTvean/v
gVPiB417AmvzPbkJjzR/viRgLNbMj8nSaMgM79nWN97C9ayZZBy8OCewQprfphAa4DRWzqkeFlo2
bvcEnv9ITeye/MWjJ9w6Fxc7zJYJT7WNA6JtljF3Nza2CDBBwde+yy8JIy2mA+e8J2/QTBOxnxPj
98Je5l3eLnf0xu6TkZ9XXrlHCqr7E2W58yKjXaNXrTez1hfGnvRXwk5emyoinsSniwzA5uBpQX2e
eRqqApUUcd68tXCMb9qy4ZaK3PZhtrxdX1ivQaPVqQn20qFQzlNoxdG68IKtzuQg3DTdT3bz+6Bo
0aHyCQnfSMG85EKcQj9HJJNboK5nBh1zl9UbmCH+AeX3+yq3fnNddZ9GNgmIzvTsj8qjfoShmc/S
PRIKVl6DYPiUh+24wZ71uxsj4RhC4E9jlF8t0d95dtc+1r51Sir4Uk5V5cx13BWejnMeI9FHfOCv
w6b51rakLyUB6W3O0ld72+6TTQgJcduA0r1nEkXowNT6KyjIwQF9wEpJAJMzAvzZng9VXoq7xQVR
Mlhzs+t8+IWTzyuWmkeMR/2sMpcAKjahyQjhTI9QXjIR5TsImOBUC+dJT8OwqkB6nht1jNoG7/Mg
DcSyxGZgwjM3cdG4L3k2fR7Dvj94M/E5vcV4LcrjXW91434qJ2PH2IjmSjEE70EAn83II3/KtvUb
J2mvQZ/b4QwiRupSkQ+0xbW4I+saCxVArKOIjU8k46WrxpjeZEISkMz7/ugPS8tak7Rb0BTugfU3
OZHeBGvMYJUbfeZ6PRIjdNOW3CeLdHYR7SYSMWpg2XYt9pGXfhqHxAE55V/nTt0pXFkr+q3fpFF7
p7zM4WN6+bKya1fsnMrzt8IuzJMPQRgeKzv5wqq6a2m5bMjVWWT5BSW/RqonXQjOioZbE5SHiZme
Xa+nrvGr8RntbEGCXYqbJ81XDXdf4ZOt1QYjQ7yYSQcPGaYAR8lDY1XJgBG8BrbwUfacH0FIzZDq
/WjrqIrVOwN+VY9JBuU/dC7SxrbfvlTE5S3lqZWD8oJ1WmnBLByKHGl1vsJUDvn+4T/l9f/JRO25
Wn/7r8vrS1y9/f5fR5W/lpxYvodVHN/+57+xRetf/CHzEO+ERX4yar8AIcWthv6jvPbwWOMS1FHL
2vWK/uJHcW294zfo4OjD7B88yh/FNX+O2YBWd2hMzY9cjT96Ur/KeKZp99NhHrkvFjObbZYim3od
ReifBR4NWvm2IFDqYHiKIJw5rp4I4ekS+voBLVHL+TwWw/CQGzVd3b7+nEeOcTRH79Gq+hz53RJn
m1rZBWCZomQ/MJ8xGEQM5XMSfCsbI/bSG4TZ0NtFyG94O06KI8N677EGCbCyJnFOMT+8BrJ4cMf8
AekeI8Y63HR0N5hsaZjw0PsrpPrferNPHlnfQUh5NUV4WbHRGoTEwLnGAWMu0H/NsysU22M7voLA
AnKesXrYc4YXJfmm8hQhJiEDW7rnj56c9iMHVWbt5bcgKx9gxVxgZgO1Tki1tbKHfl7OpCXcsZrB
Jk8N5lrJK3LRalM1y1enwxg1iK+V535uZrWrcgqplgy+TxBKDsQS09UjZXZbkZ8BK8V/FJ38nA35
q0e/cmeC1zXb7EFfgQ65IyTu/BuzeybKFNM7mZNexdyM+YZeSodxuEZyvPglVGufMunY5sFXpJ7B
XsT2gVneXQb27LhoWYgxKi6MaZIOkZwsPcGbMox48XwZa/tzLLMTKPzXtkmBSDiPuJ1oeLi22tp8
IHDigHnns53zXc2y2zVBTe/f1qCXHlhhF7O5WDQyrIoLRd4Xen+H8Hm6V/E2yXQYnDEQK10jvIsM
fS3j4rUXOJRMSOmrjiPDWr9WbfMDRrOcR2We/x97Z9IdN3Jm0V+EOpiHLZAzMzmJpChtcChKwhyY
EQH8+r6gXW6JJavavbYXLh+rqGRmAoFveO++wZR70PNXhk9JqU36VePVWjQV6Xer5F9zjOxSFOoK
ebBz8GvaijzjHdb2/LTEA2i1wS15hhJZDfaYR0oG0DuFanLunByg8PLU2W1MF6YeAC9v1CxkJNIO
El2dvQhmPltw1a9+vVxNZrIGIXTZddF6z5nSv/itdRNALYxcSVNFrhnUbrQEanpYWueA2Ib+o7MO
CSd+CPSGQnoA+DaOyxVCAmjTku+TRtnCAMuVoJZhCFuzstAd6E8iMV4DS7JkI/sXZX15Mrzpoe3G
B1uV3ys9R7+HuZdhqHqwYiOFeTg0u9JEIr24WhoZWJOjt8/dEO51ENjPdSvyHRMywEC2txvWn+N9
Ij+h9JCW+8wGbD4gw2Ezb0APMrXmcx4jpAZxOW86LZ7uLAQ3m1IlcUTj50RzMEyHlkzZU1s7E6kz
rn9UkwYKDs83iWkN6GytmXdYoqdThXkzMrXSegXs/HmeOvds+MwpuWrqjDYS/DapTwEcn41XLPIl
9moQeUlDl77P7VY8FSJ+qhQ2l81i96TxovGJ8EVe26L4zFZrijBF0oCgawQtvmmGGey0rSCXd3gp
KG9RRZz8egDk5JE/oqW3orYpNTT7qdZAU7LvdLbT6Lxg4yawV+CiF+TIb0siYXwP/lOzBO6uyipy
iuc6vqULgt0nuPyX3HytIdMyJ65o3iedfFoT8LtX873N3ALjwmXYxgjOFctmTD4esQkmF91ceM+e
5l6PZiuP8dR912R3ZbvF6YeHzi92De+n2qtnA7E/OkHEhI733rWR5QTL55KQTHsi0JElzIBwQl1n
TntZYsP9m5n0e1Hg+moBDzQLdq9t+O/BG5i6RuHOHsAdbvUNRMWTWVosTC0O9N+/r/fLAl4JKwIO
OWbfZoAr5uenk/Q8ZeWQdg7mULwEK6ZzPY5zQ9LQ43avj/wvfff71/x51AQUeH1N6GsugTLB+s+f
XzOxRJD6fQzbEBQ8Zdj0gPWzjDTI/VJzypUgeUJqdtX1nG6/f+m/TLDfXjtY6RuM/OEuvNsZMUuV
Sz774tBXHel/gNJu5xgkF8fFFalnxUEP1KvsSfgs5DSd8qnnvg1oB7t0fk1hQidiuRoTBu5Uw4cA
6WOUj92WMDjCRjm+WYqQ1U6zQe7OBX49SpbpXlXJk+6kTGeVfU0Yoxapug72jlM3nxKwGREen3nz
+3f6i0vIApdnMnA0dMc0332xZpkF+Jlthm8mCbe1fqsHC5qvrv2bTxS968/LivUTZV64llbM/JDN
/vxtBtLwFX/ItRqgK0UzfzsbrOl1XCihcAOSH/ziMiRGdVdO86036NUdjU2GLiH53k6cy2upAo2p
QECnrhKtRwEpxwctcK+tbtqnPse9g9MWvB6B7a0y1XPimPO+Ssxm9cpnV6Pe9feiUE8KOyINU2af
mClWtEADCjeRfY8zxkSiKPkWlV/vyZf8HtfLk4+LcRmQlKvGOrCYOqCpIaGb9PJVf3pFg1xG5rjc
enNLUobJ3w2p4HNHKlPkGdRYv//CfnHCsO5ZgdkwcJgEv/vCFk+rWxvB22GR6IooJxQnG6HQwP2k
dfj9a1Eo/7RgWr8zR+c5RePioRdc//yHBVNnzgQA2LNAqTDdg/c9VXDm/uYlfnGyoMYybXv977+y
WCAAFEOp6+JQB1MDv4/0TBBer+tJTyc574cO0J5pHwLNvJZxkG5BaZ00FX8kk+ELKb8iNJnE0nrm
1mHKeYinAadTM1cXnD3fF1daW5AXxaG0XKJkaILDEUHruczcLXPkRx8nTejS5x3tmekkhl4ZYkaE
Hs3wb2d2Jmm+QWvuR4UIRzez747gEmyz4jKpAqR3Mq/IOwpU4kOUA+pbYLqIJn24r4WZbpl+/wOj
9Y9Evl88Yexf3LF8F2yRQO3rtu2YP38ppMzB350rcTBKGoUprbIoG0gYMdFvXAgfAuJOucUg1r+u
HJzEcd8RPGlUN0POtRwXCH5cMe5kvMhwYDGNF0p/lnljbRCPsz6b3Os1QYhcTec6RdS4wfuNzJYd
HgEq85Nuytel18PMyz6wuKOqannDnab2Rao/zRRi5Dilzd4q5R468H3iuGOYM1Ckt+fg690J4LdG
6FcVl8HedJanoOmmf7TJ//ZD+sVNwjNj/Q9GObq3d5+RTFo2EHISB4ngghKHraPk17GxcsVN8jff
CKT6v94nPk9hjjVE6asZ4OevpLWtmaX/SJYsnMOt4bJM8OP8FPOkCgy+n6XmklxmGqSJdA5yLqgA
kxJ5BwUgObluWAsY7RlzyW2AsQsKfz+wq/S/9IVx1kgHKwNGrmmwslZEbW2spn+t8uVelbjrvPVh
zGWWWMVLLNcqFS5ivuiXdoRRrWozolzdQrLzdwNf6Vt7udjKIg2If5EslpOrDfxEI6ddE48DcZ9D
elQIjN+aoFgQGC/hjp4E8sZsoJH0sfhFS0ur5yzyoRsSxEF2gIB6ejAL4xatKn5nqjXDGzcsV2cm
wYxpK/4fWE5ckM047Qy767frbdQr57r25IObrA2EU2jcT+BkypZqCZjhBUCTv/Ea/u0Og1CbE3MP
dKs9B456hYq1kQhoIkYul8yiZwkUpTgygec8nZAy2y4USOeAx+EEH/y0VG0LXJAbeBjKE03xvop5
smTJmtfH3eHK4VIazue0l+JUGM711IPEMLs5WhsjtaJDJFzrK5/KHizhs8lC42+ex+4vbm9qHQC4
GI+5otY4zR/PXAabeYsgsTr03vzKjP6+13nuTbRZxMLnm7X+emu16wGQ5RBQ6b3d8yIddrPsZdjm
/BjOpQ3M8XwbsLbyp87yoDokKGtNX2wDNc6H0ug1GrSCEXliZ1uA0skrpobggggtJb6W5+KwQLkQ
CBKixcMSqnHG5MP8NFmUW3pnNZGrZ2OkkqEIS5/KOqEx5HmYWkzcyfaTAPvHhwHNfMhW675jX8e8
vbxM43hvO7jY69JV26wjiKCVyxU4EUwPcA0rg7Qyp55f3X5pdh1yK4/ugL2dez3xEKHJHB8sUFNr
NT94fz5f/7vA/rsFNvIozq1/P2G7SbP6p8naP37gn5M1f3U0k3bB/tnD2sxA7F+La9/+AxM08R6I
n1xkPz8uro0/sDThd7ZwSfOPtWr800Dl/4HdSUczgTOOH6dg/A/ma8b728rjUeATA7KSEKk23nud
Y6klUyoc5wilgKGWmS/FfQon/uTY9hRZswM/1MqXHTvKZWdIFZ98iJ2fWH2pR0fgbLLdvP+owyP6
mMA52P7wSf7iof6+COK3M9nfO/yCpuVSCP180wd4eGNDBvYxn+z6xUltddvqqTgLRyHsabNy5lmq
s69raoDPv39tBGjvH19ra4cyBd0BYTNvBrcfj5w4ZVDvjll7jJP4uWpjBPRyzIJLEYAU3biN450J
PCE/y5qJ0lJ2kD0aGJw+q0UsX72xRwvcLLN1Ssqk3xbuWO6Ht3QuGCnunceeco4UWtNjvAZ5GY3V
7NhG21DiqAdIe2YTYk99dZMSp9pQMjOI133kjSCjoX4xwqkIIQDZ0obW4LK1zl3zE2B/QgXwjITo
dmAGQiTa4gEc7wHFCqTAayqZNqwJZQlkoDQCIoE6fY0w04gDAEfnPYyc54xCl5Ytl+c24rqzUcBp
6SqZ7NZItBk9UVRoixXmSF/ncPHkxGlJGxg1qUijas1WE28xa9qauObInLXqmsKG9RumdqYDqQ1J
MyCojS8AQalVzDuZMmVRARMVzTZlH+qu2d6vOuU7CFL47zk59U9lrZNHiSi+2/jo/bdytLpsN8GZ
nMOMWwn2o59ABG7XgLkFq8CDMdbpVgyeHI+BH5QkdZtiuFfZyCLVsCTdUkYDuMN3EfuYVQd8ZCHV
Ib57VBzWFTElOqu/JOOhXiA/pWJbs/EaMukPbFpNLSxttKfScZ4pAv1t6rjithCd2mFBNBGlOiiv
7Lf8vURXDFXzvNt1A1b5GdfJfjHXyL7UpF3Wsx2zrGnDnRocoZpW9wuUOgBsa/DfkjMx9MmQfQHk
1hyWNSAwKBuiArOuZmeLhhLMUk6kW8RSTbEqX4MGAXkbV7Hmq1PgGzDD8lUGK1PWPKXnpN9sqU83
xltsYSa86htSLbBqEJDIv3MyQRq5gQ8vnN+SD12vc/MN994HeGP4i0muX83GPJlc+YH8w0w1YeuJ
eopiPH1JlKuYBBy/GYqvIkdZ5odDl+9NnaAx/DyVATssrSD0NqJBjt+3QZe9ENtSkhIrEHHd9D39
zTIu1rHUrXx6XlGHwXl2zPpl0axhJF1zVB13RasNryIe85I5w9CmEU0rz+1h7IS2rYmouYDuE3NE
tTCQWjmh6fwwW/U8HwBXAzPSYrGaWkRXJZtuBOb3GQdbh4lzlaQgZnQERgRZ6AeY6ymPgkGcu1Rm
zaZl+/zS1+gHV9GgE2pKr48Yx4p78uPWwxCDCfnsmbjJl5FtxFi3QaSZAa/Wre8NI7rzoYsXQ2Ii
6ONV3Gf3H4fMze2wyyZ+e6QFy6GtQbpntWzQwjuAoiYSosPAmdDK09Lgzu9xUmj0bmr8oufsai85
bY5+zSwKQXFjNvULriQEFhhjgC6vRzk6Gz4nG9PAluKXc7TQhgnSpbk8lb2lQR4opLUU/V7FZlwu
G54ExvzijCNq9ZM/ZTr/KEAJIhMqZ4MddFgbi5yeBUP7rIel74iXcR4qLp1u6a/qbnGv297gN0Zk
XWs7OSI6Dm2ta/atb5Y3mBhBBbp1ZjIxM3KFzj9ByFrX3FgZi/CbzinbKsIgWzsbHwvRUZGhZ2KF
ZNZ/ruBt5hyJi+TarRrsvdBxp2u77VSOUpbEvY3oO+8zgnYJe566KoiIo14jYn131kPMCX6H3smT
n2pDq6+Z3gbVht61DmNft48JDoNtIfv6S28Mj5D+3eOEXcNZienybnRLq9xoTKymvY93iVQZn36F
5QPaKtvJ450B+/ySWhMpj5o2i3PKxpx2YFQuy9bReSXUm9HwZBnpjm5om5uE0kYU2+psA6y8itMp
JSt26fqQ7W15VK3fQCxQnXFlaeVwDBiseCEXEHBtnjMLbzmYN3bQwkqCruWZgEB7ImtwFptwyQdP
zHsSLmdOv8nNOwz/JDo6CdmOak157GGffHx7jv63cPz7wjGgovhN4ViUL5iVf3bfrzDlf61lA/sP
vPKcF38ibxg0/Uv1aKFtdNdh+rq4fSvc/nTfe+ufMAyjcGH7+q/C0foDnrDDAxXF//pz/1Hh6Djv
mntDJ5yEMXtA/WriAn8/uOyQN7HrM9qTPWhqY9kl0qFpINds8O8c6oD66ASJxv6hTxdnW3TuqD3i
3cu/ojMxkWErDgAsYzBfsnivsYPtHkbC5q98YJr57eCK7jM7Ve+Ts7jilCIJuRpkbsKgwZOAjzer
ToRJkW5TBBMSslyc86bVsNunTc2ZPzbLHsDOnnn1FCVLaja7apJd8GkC4OcffD1Fnj60s/s8SYXT
bjYdD8sSWfbcgYO9tZigiShIGp/n0qClzyOUgepQd3WR7Joebd4Zb006JDuNXE074i7PiKyuJO4P
eV2m8Ku8HTFDS3NdA9HleFecQvDu59yOD0PvWh1ovLrVCcATDpNGlBhmHBBwD2W2iq99c4FIicyQ
z5No2rkacanEdMeoLKfJIwoJIJD+KmXZy2VbpAwt9BBbjINhR6AJYfM9dos2h+6IzSoUvqlVCEDQ
8cBd9ZfWhmiUN/YSFe7ECikiWsBMvYJ4lBG+yFf8YHPvFNFQJbND6gcpdaFn2lOyNwsVd9cEj6xb
dtLR9NyPwyXQrFBONsi6PhXHVNOmfcLwFfkYBXRo9TojHlind0YpnZ0bNPOL1xCjLnHDR3MxpyRu
YD+cQMueO3Jl9jUb+yMO7HFfiKllJylqOtypXDU3KvLGlPS3SrCAdtPkxjEDEU1pqTaunRQbe3Ao
Td2kPvRLEN91law+xkIbmrCISz9cAMjdlLn7WNRVcmfhh7uVJIrfodWcPqUEX2wSHCinrknVHddD
jWm1zngyqviW1eb8kSWhZkZAJCl1sBpupJF5LDeL+CltlHVg/afdMIddxWWdRoi411nn2I3LvZZr
2cLMB1XrE4Za6IRx6T62riE+YKwu4D/FaYLzL28txdALT0DEbng5CoaEbhgMfUXqthiOkgJ9L8si
eYIWY10Fi4c1yGgc+YDTBp2v30CLRj3ald8N8D9wh70FIyXGVrEtENmHM6KNW/o579hJ5yEnqK3P
R9tiWqa888oaSnhOwqskWWOcbsAwmFeGUuzubArgIZ/5rsey7+6o2AUgKiX2U+w1XyS4ZKOFXAMt
2D/xTVdbMlDsaO4b/7IAmLiL3T49CeRiDwkhJs8jhuJqDYIwX/O606+0RfAob1vLO8lSBTs7b76R
7hgfDIcoiVThayliL0f/4Y/PupuXH2cKrI9sqDMnclq/+NhqIthInsZAbYduj13F3AaeHHZZ417J
Okfj6CNJzFnW3ohAOCep+oCInBkoAdFjgXZjkKoSLs5CB0VbmN2KOFeE1TXUmjVBdlzFDBtTx4d+
mwFZ3NhaO29rOTaRjCXRNOuE0iObLEo0Ha1yL0+1HogNjbT5ZENPvBm07jFbug95o3lflVOTWkzU
oo7FQloED5sAqB68LrevKoz8Z32gyqLDjjdelhwDu/cus+zARdZj/2Ep/ZIptF6/uqPuh41c6ltU
eMuXFjMLY0athKZVyeYqQSn4mKTsy92WBAxUzu1MnluQXFDaj58GR9swz0oi4CF6hGUTmW2uutOY
NckLcr7sWykplfupPZtjLLeOK9UmnUbrGSpZdrA0DyugknI+mwpGvV249G8D0lXuODvVrw3wALuO
6grTn+7Xd0Xe91juBgNhw+qXnvoMpAMUCx3RXiVzdTBXongtV0cHG0frwzTE/pdCVvhaxmz1s/ur
AZyIxvne1mKsoNgsX0ZAJ1eBSxwMdc6KYxlXoEViCAC6tHsE4Ukb5+/qmp+xl117eE3nMBktvN8W
7kgspwQpVlS4rElAtKyctes+Q9UaSKeOBl29MnMV9waC0WOixX3EX4oDMI97ApyaYI9fU52ZGSN6
8Bv/1a4753ut2V+zpjXPSCf6AdECTTto3G2LWoebXCsuEsXyJbCK4pzqNaVgvrymkKcBOVDC2Uo9
1nr3QbUYb32jSyMk2fSsyIx3GaOlvZ4twV1rdDXbCzO1kEfLnrV3el0WU7JDrBkjS+2Mj8BhUWDj
Vtxxv7/mqKLvWxNyaEqh+JB4BidI2jUnmaMy7oBVlhenRpLg9GK61EJPDppUM16qyh325E/Ud1y5
FYDTQN5meIq+tgrRcWg2RnlTlLb/lLixfeI3JOZSNuBtHHT7iGad6raKNQeRyMxuXDBf15kkbeZe
z85al3ihK0S9H0Y1buxRDZ/MjuTV0kfGMHnF56E3vuRtU0QLj8fzBDp7ZEcl01vbb1H99HWxwSIE
48pS/XeDbf8WYc/4IddddBUrmKBOmHzA6fNhsGrxB7SN/TXDn2EvA0Tuc591N0RaWsY2XwLg5mSp
YlzvUu0o8Y1nNhZfIb90ul1+bqHW7RJyc75WqAO28wIAnWPvc+qX37oi64/A0Ff/fUGUpMP/ih0v
CGeW1QfihPWjnpf2BmiQuUPKZpyXRstfg9x3ODtTbU80lkaYUVze5UNpYcLOs10z5O0REn6zHUnF
PVh23e88ReWloZXeF2Y6XWUVCi/oL4jzB0PTNgiaBpaz9bS10M69Do7MIn73B5JJjWicU/cgJwtu
sHNZbEDwAsJrCArQ3NWG89rqzd04wkwWCOfpFpc9R7QWzpb2zH56DtMUhWxWLFQYJdHmhV5fs424
83TozX27X3BSIN8t5DozuPeJNTxhnk12osOpQASSGbqZAEOSgodfymQHHvBiVZp2H/RK7kt3DA72
nOOktqo7ApJucR6nCIb0LFxqcEluOSPoG41NkRXlvh+aejMsjdjYSY2iNx2JaZwsmMSaZ91oA9Z/
znbvAaJ/dlhykjADx/jWxi4RXDMxwyhqSJjNGocHWZHyPLDGO4kH6TWrZgzNGpdf3WsIkyZx57J3
4mG8IHlzRiZyQTMeVUVIR44ZJ0yyxT9Vw3xXZs5nO/Ye/9tL/V9krpaFEuN3vdQD5NFvff/t24+T
+H/+1J+TeOMPGGYYnZmcrzLWfzZSgf4H8dp4t1YiKbIanz7nz0bK/QNtK1HmtomMSDdW+NmfU3j7
j2Cd2geImhzfCpib/wdTeGyp70fNNFKuwaIVJYhOgvm77ZY3d3CUpSOO2lQwKtlPXgwgcxtrUpJb
V+lYvFYzpTwPq9+/6nl+GysDANSWd2grO2MLFlMg0sUY1/3KDVArQcBdWQJJ4hLZLDuLFFJXPVdg
GTnrLMd6CVYSgbkyCcbAkWQlwCnwYu/rKBrIBRYwHeaAyQbDVxsZK+EA9/4INknXYXpxAlH3q37n
pExnSuEDSMjn+tmmtoVs1lfHkdAtiDLubuwZWOsDsrQpz5IbY+UuiDkrH3hi8bSdehswA+uO+jk1
xnZvMqU7EY/Lwg2qtvslfgM7qDfIQ4Wn7FIzTH4s4GicFQvd+1F25kaU3h0HQnDRc45yvyJ3Fcoz
FYdVkF7tjRNHBXq3ONe7PSAlVuAZnH0Kwbu6qamEmQvvXI1c32WcjBvhBadEFBunVsUtUcWQr8Fl
hchE/S3T/DocV/5Fx95jK1tbj4Ax2ucgV/1x7BftEGuLcbKLVDuhRWioutslSsFaU2jr9QXWEuCN
1teAcEi0OgZs/K1Jn31O4srZYwyo8OlZDn9rv9w1k9lfvEyLYSKYD+7K+5hhJ257SY0ae0V/txRk
1UlALTuX4J4NxSpl0coPGQGJANv6rFdZjxvQyg/jhNsOVFX8NPlZvcvz2P3qZ7heUWqY+SWBKMpj
bEWXKAXFxK/wa2Sp7x8gLHQ7eP9QTXWKaiK38C+vLBTYJ8EXvxPyeyLnYLesFqeojbF8c9/YdzbL
V2wiefPIoZw/+kg0XjQm7oibFke/ENA4Xfna6maodOgdWQB+pEl82C0mFJd05bnEK9nFWhkvgJ8f
gaYhpUDs1h78sS7uVN1qJ7IYpxuTU/jKbjN2IQ2G+C7KDK3yDqM2ZvOuw/Y3hTBMAM4sK3vGZZ+V
v+FoFrVmR66MGvMNV9Ou5Jp59AHBLgE4GxQMuohKE2OWxTTBhJUODatHwBAqc6luGXge8LkXYTqK
9tK55ktdtl58biEepVdURB/drPPuIdvtGcYb2rHPRjs29yUWrsILp0CK4JUwkBZNezwvN8uk+tt+
NP3qFeVcvJxtgRDUH8ZHhwaTnLwx7cYtBqQHO+5ZZXcjdI9SBCdZeyZT+7iHC9KkbnPfKK3KocPP
U3JobK/oHs1S2oXaOBBxB+IFXK8mk6R3/F7bVE5u6jcclHzu1UQEZ+zmKPComWKdCD7sPpGOM+W6
hZXjfdQdnyzYbe/Mxp1QwRh/zWPUtfi4g5ATLkwNW0PFNtYfuHId5go4JxG4QCErIjWtWHZ9CPIv
nhbP2sEXE8Nzpy6lFtb+OBab6S0IJ1bpaF9kUq2BJGQ0FexDuVJ0ps5YcgbaBdECx2C9Y3+dbaCk
exTYU4MFiFXEZtKyAEWDEcfBVjgFL0mhQXNQrd5yK4FlS85GSTunS8BsnH3MP4cipnFgxo7niMzm
nIYvC0R9Q4SFWbvkX7WpNVzBVHJ0UgHhsyWe8gDepcK9IadZ7ZwVRqfr5QRfx+EzjlwwYQ/kvZlX
nQvrJixozWiyqkCiKbbciwjs9lhkAfe9cuKNQ/U8IJuzvD2EyXRPELi/r9OuuBVmeV4YTXhhZzj1
WaVOehVj7mJsPNgpeyjf46aaaDY2oxgNGnXXPPkghRxN5Ou9ilfHSNxs2wHf0XY6nJkPXkkUpWv2
mCgtCVnC1YRAbz/W9/7kISNw2+kTQ2xzDsF5XjE4I9K07ai6lJ2gQINBGC7LiCGz6pf5tZ3bLzyj
umuGk4R6wqeIMtYFfmjqrf4hWYx4R4iU/4hBur+zadx4OIiSaGqvv6kHn+QEbdZPE6kJrwsoUpSl
xqb3sBJwdMYHsD36c+EZ2YYYF//TRFdZk8RjNofcadWVt3jLBVWYH0JNwvIh5/xzylz15LQ164BE
7QZN2PgDdAjPg5XS8eSTZW/zOV5u0VnmhCkF+57o4MfFq4fj7E4jPAiBS3mqnDbMDSx0S68RTVTW
6Q2gQ1QnnTL9K2hlDZQ7ix0LtucQkZUCT2A7oWmQj5lg67xt5gT/HVaUrZ0H8IV5AwwRsVpAbLJT
jsbFfraAhPEsdILmZfLN4WJ4i/FtwjOxc4bF2hZGbBzcvrU+aorXIyk42TTw7nbERDXbTgzldaHL
9mnkPrzAUOhuGekGZ5oTQZynyM+k8oIzsdLpuiAjnsDg0j2Uy/S59e3sPFOIf4zrUb+OYwPKaN67
VAKk3tI54zmuK0u/7lVaDVHGnX/r5J7aA3HvXlCuYql2C+zMy3CH5FhVeMV991gFfXBHgCymibyo
v0j2oWGjKh1DY60fSQn9iMTIBUHKyKEUHmk52mzh5yk6n90wGRsi1reSnKqLIsuJZUdPOg5Pf2I5
NKvZ2LhKUH2xktFMuG0YlJMehChQu4CGiBww5cJfR8ccAWKlccVljnaxWuXUwFFcI+Fv06UPkJCb
msznTY3K9cVUPjUFVEe2qXrOSdCxLqKznOAXeR8sqFNEdJBqlSXpQ+/OTXb33/r+/1TfQ9tB2/Hv
dyVP3wgiEsNP1f0/fuZ/HWxU1dD/ycN4E8xQxv/pYLPYotjeGhgJdYUqnlf608P2FgWKumsFIP2z
L/jTw2b+4ZkBAnublQkScNv7jyr8n+t7M1hvtsDjN6T5wE33TjHsG9O4AJfCHeQzIKzS1A8RNFh/
I1l5L5fxXQMtOcRHOhI2QO81cvHIStvieX0Yc8H2edIDP/RVXH9eg5BvK5dldYmuA6bTgobnh+/j
F1Kd9fv6WRTNizMSRX7Lx+bxYfPnP4iiSU4EIUwszyGxg7rYeV1PzJ0yeF2qjfucYdpLElRNEPYi
szY8L7JvSoPmtnU719qUncFgeoS4OUyYGaxWa4k14qDt/RyLUl5i3sXJ0mz7JCHKvffi+8ot5eb/
8SbAi7DUQmfIhfSuD9M7u2HhsgQHMGkmeTiIKyoNBmnmyfmxtZAaxUYBDlcjUAfnt1oRnljjIEeD
2xuygBhHYcJJ7n1OsQl+FCKbhb1GweYWTSIgQbBeVTYiShQLRiCtAuDz+/dAK/uX78H3EJRhnGQH
+N650AMSG2dPBofMIsCqIwyB1Mdu3nt1/v33r/QXNTHfuA/hG0sKcbp/aVodpmdQQXilCQQGbhQw
roPrt6dusNo73UF2+vvXW6+gH7lO6+UdIMVifUk6afCesWIaRAAyAub1kqy740Sh+hhRhfz+VX7x
+dGGo1lGlueb1nsAV9BxXFCI+oiWIZ75fGqNFWSHovcffv9Cb4C1d+/HMQ2gWdx41l8PhTxB+C+5
Bg94I2Dkeb0JzoBrZl4TIufKQoZipG4fsgcr7ucJCnlT8qS1cyO+p9dAG+o47V03u2g43MnpQ+Ls
qIkndiuHZNXw4b6f9xnX5iP8XkQw1qLblKy5ZEloJ7yIamxziz4wO/Sm23+U7pIdfv8mrTeR90/v
0td1nAFsiRHRQdldKVA/nAurhgTrZKcOksFqWAG9OjK16I9a2xW7uuiZBFr1d7LFtbX4RTI1e/mB
FE2QAUYz7IqmA1RQZBLeuUAS6wr9o0Gs0LUTzPZnT1bVR6clBNCQ5gcD7x7PbGiIUcfG7cHUi2CX
osFhQZyqxzQRzAmSbN6zwzXyKfnMcVYc3MFxbpLRRA+d1SQGuUF6qJqY0HWq5QNbIeLSnKzaQmw3
9r1V+w/Mx/NjrsGLEkabsp1M4teUBw+DmQLDRLNMNw1ExjacFs8+E25RMlhkBk0rb2MubUhDHd0a
lpzBkrJgpfw09HSYiI1DUc3aDTXg/HVmA4t9Ix22AHCsvRPbOVl7LuPtpWhIy/AWmz27pT80Y199
BHxTfG+MtIahoAfMiIIuZakiazrtGjbus4cycONVZncg/bc85nOuoD4H7o1Lltpm8DMRhFaVyZtx
EO0XzPqQjNt+qyn4vWlcfNMKzb9ootSYsWboAb3uVFWE3EMwahlwBKvtUlzXcQPrWZEJQTYc5kkN
vobe5Of189zUZd5EzNIIw6nZEBmV9cmBN86SI9WPCeD6sx0386NWFqh7DDRu18a45g7OU2pudZ4v
UV5Ja4+2xj9SMVsvHQvF25zPSRwHfaTe83q4ePYODQBXxFTiTW4t66VGm74rUhNGdaPAMdSm6B4F
vKCoLhg2g1vNQwKlk4Ocx12aWndmXI2AUZvpOEBfDmeNcAEcbOZXKsAKM6fR3M1decliJ8XLPNGu
JuW4GeMCIRFxxFGnE6ZnwiPXE9sGi6qSDyJPLnHifk7VrB/SYdDvY2OZt3nnfgTu8WJWQmxk1+eR
lrvB0wBTeWd1nXH21CgRCBRBWE+Liiog+OGYQ1pmmga3HiwkRxTRlUb1NqWv1ZWGgGJfsJWNZgZX
nzSwuvwyKiZRpSCvtLBgtkKlhG/Cw8jb8BgC25L4LqYImYFfTFxz3/W9duUsdX0eNMr/TjnzS44R
GmlW76GTnOn+cf3kzc1CfgvHVG+0V/Ns2MeUIJqDYWX6wau5XVyNar8AGGQCttkSf5hCVUkxrA5p
vCYKi9duspPnHFbLV9fr52dr6uSp8v2JpL0AWBa8njN7B6RitOYR1v3pOBrcX9pcsNUr5zmx4Lt4
vQHJP/CWdmO0LvRdnRBWpS3qf7g7t+W0kSAMv4or96Z0xrpIqrbAwYeYpLyJvbs3lIIVJJARSEIg
nn6/kZDDACZZjy6o5c6Am5nWHPrw99/frFybfiS6HFxrE3InVhRbnXEBwNY1gdrrznz6KVwBz5hq
dGaBjwoYyXQB2QpRpPkN2OJJ14kXRe/cISQ1T7XJx8E4L37kWbKM+1oxiroDgT9e5yDJEvqfdmek
jLrhiJtDX4MoNbTF7FLLl8YlM05u2g4UzUt4ULv0Mypu15mWPq7dpfXZYKP2i1Cb09NwANcqeZg4
90ETL7tupK2vCnCjw6ANRys4ufZDiUOcEuv9eq5hX0Qx3SMnVFx2BjkmXxyDBYHqB0wkHWwo7Vjo
ILNXmjO5j0bW/C/aME66E229pLcjduG5PSt60YSew0trPvk4Iy36EGdpdD0PaRq7Pg80eF1gUx4n
THI+w/xyohhwJgXsV0VhzvpmsB7ctFOqQGDrB5oChRsNBWPhFSc5MwcZ81kwaHXthQllcrY2Li1i
AJ/X7dkgJUW85n8MNwI06TiCMYVmsUs6UWi9PKcf44BwIYEZQAyjTjYZ25emG9ifdQ6GznpKc9kZ
/SOvNPpNdNz2YnCDrWJ3ZgPHhWgtSm5yh/Wqm0HxAxs4fwjhX700Y2N+M6aPGdAI2zJ6uvY874EQ
sW+zJD6/L/gBuD0hUqFHQpseBnYR2P/A5yraHYsmwFobbkvQcov7hERtNxHNgrULG/IWGH3a+Tzu
pWODKjLsRfPWXmkkhjkU9GRh9sm30Yk4mK8gp6XxTR6Ngf2JrsXxlDjwQABLsiyEFIIWkgRoviSD
qZuDPB7lvaTsgoz625NhQsIz+ESMnU7J44IqcFiOyWVnz/TRTCjMoQ0UkeQZJ2tBu2LAP1bQXy2N
1fP6urze/zfgvs1Eul7mgfIOSbwt/KS496FHz154SMSnX+Jwmn2N3/alOvVzWNCGdaWCCw5h58vE
CEZhPN12Z6n03LKsXiSV4z0mIfKY1uLJf//OdFs2xjg9cjDUI7j/Nu+fu9Ag6gTb8WLL2j8XEwxX
e0s3r83++MQqNR7/jjR07+kZWyuE0iwcZtuTJ/OFGS65/+WQ9me/I2Jr9lZLuATk76yXSW4rgerE
FpQ3kK/ipIoXAYITUwLdBncBo/9VCxZNmaDJAYpXlXm6OLCyFmi+aIPc1Kwq3nJCi8BmdaougnbL
sOk8QNymfMbiIcvTdwHB4onotX5ObRFQ8GJVK7Mq6j1yELy6Fax2CwiOcGCpnxIv9rukBYOiNNuh
Upoj4SS3AtwWnGFq58FFizy6bbPQDy8FzW4R1COJX+25E9oIhg6PgeL0WQMa5Ws6vLTV9JmltAY0
doIlQlxmde+c0vyxi5SvA7dFNBJEqm4efvw64A7bpgkd3ZPF6+SuA3JTIsKltgkoIACcz3FX3Xna
3ipwWromosUC9nJa16Fh2Y7ySWjC8gxBneC1q147u6A8CUUX7ZObPilSQ/kMZBMYZpsA3E/DTzoE
hE3UvjAMUDSn9vh5YkZlpypchAZ3AISG1L1UT3/XGtLaXIQ6ZCEaoCvx+n0t/MZ5+eJgdIIweipd
i9BPD3kgr32htq33P9/Y1SWVI56D9EXhaVS/7b8k3z5I1kJp+299WPsC5e9s/n0zwf2fln6rnlX9
5lXoJx6hiKL8oNgMs+8946D8EXnfPbneibOXI+nnSN6/k8a5dfz9QnA68Wo5QieQwlO0ryyXIohY
bo9aeSrqgifeNPXSeojlkMGc1n9XvuJbVNHxIvgPk50G7JVprTrqThzFifcksR1Ulpq6ZOCbwyyE
m7lWgVAJ5ErsWFXhXT/yll7i15KEZDhFG1B27cqexT/OUM7i+XsorUJhfNS/+vZHSvguCZ8kwToA
OWwDVc30/DgZyUPWsZYxCFUlX6HxMKzllMvbxPGu33i7Mq6fqJmsxZRyK69ZdcDX8I5CRy7vSDyk
Btbf9fQJmk75+UHi18Dzu46XO2LdC+5MVV3c7p9Njm7oDQhmZIvhpKgllc9P+KH1G29fF59iUg97
aoY3rYHr5Y5WN9LpIVAhDYz5zoMZYJeXWQOnp66OOy9NvWGwSP0sk9Y0bVCsJlQSDoNw5MkRTF13
G9jhd6GA8u92gyFg08CGoe8cBVs02Z5JZxPYaq0h6fEi2RXdyMABP+2cIZsogepm7/vfE2/HeiKK
6rjqi7Dv5558b0GlJDx79TEvz648OjwHoXytI18Eu5qQf+MnqS+dVDjkekPC7/xVOJSusY2338TI
/46TSa0DccIiWjjSyqLLRk0dD7qgUL7NoGYS1H/N/MDrnaBefJm3OQmv8XSpij3C4qAqOvEpyq4V
Wz7KKiaiqukvVEul5De9HTfBABvZwOXwq54Dimr5M15kwdmhhUi7RL2Be7n6gf2FKMQ3YA8erVVT
1M1XfyV7lSaDbuDE/ZZ5wfZC3ESnVBfiEVivoiIeQjybneVNSVvZ80JR9KPHvTMdZfLW3CRuVDXy
6KfZ2cHBg+RsYPE9hukwBhYhHStQ6wniP+WxFzH53VEtSBxYmyjeccmHIk0v6en9+FOddj70b3Jw
TXxjGPle8uFfAAAA//8=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E0803EFB-7BEB-449C-A80B-B70F72B7E142}">
          <cx:tx>
            <cx:txData>
              <cx:f>_xlchart.v1.12</cx:f>
              <cx:v>Profit</cx:v>
            </cx:txData>
          </cx:tx>
          <cx:spPr>
            <a:gradFill>
              <a:gsLst>
                <a:gs pos="0">
                  <a:schemeClr val="accent5">
                    <a:lumMod val="75000"/>
                  </a:schemeClr>
                </a:gs>
                <a:gs pos="100000">
                  <a:schemeClr val="accent1">
                    <a:lumMod val="40000"/>
                    <a:lumOff val="60000"/>
                  </a:schemeClr>
                </a:gs>
              </a:gsLst>
              <a:lin ang="5400000" scaled="1"/>
            </a:gradFill>
          </cx:spPr>
          <cx:dataLabels pos="outEnd">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axis>
      <cx:axis id="1" hidden="1">
        <cx:valScaling/>
        <cx:tickLabels/>
        <cx:spPr>
          <a:ln>
            <a:noFill/>
          </a:ln>
        </cx:spPr>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042AD06D-F7AC-4161-94F3-D0CEDB5C18D8}">
          <cx:tx>
            <cx:txData>
              <cx:f>_xlchart.v5.9</cx:f>
              <cx:v>sales</cx:v>
            </cx:txData>
          </cx:tx>
          <cx:spPr>
            <a:noFill/>
            <a:ln>
              <a:noFill/>
            </a:ln>
          </cx:spPr>
          <cx:dataId val="0"/>
          <cx:layoutPr>
            <cx:geography cultureLanguage="en-US" cultureRegion="IN" attribution="Powered by Bing">
              <cx:geoCache provider="{E9337A44-BEBE-4D9F-B70C-5C5E7DAFC167}">
                <cx:binary>7Htnb9zItu1fMfz5UVM5HJy5wCXZUWoFWw7jL4QsSwxFVpEs5l9/d8th7LbHMwdv3gUGeIYhu8VQ
VTuuvfbuf99P/7ovH+7aZ1NVWv+v++nX51nX1f/65Rd/nz1Ud/6syu9b591jd3bvql/c42N+//DL
h/ZuzG36C0GY/XKf3bXdw/T8v/4Nb0sf3IW7v+tyZ2/6h3Z+8eD7svM/ufbDS8/uPlS5jXPftfl9
h399/t9tvjh79/zZg+3ybr6d64dfn39z0/Nnv5y+6rtln5Wws67/AM9SdkY0JURhpp/+yOfPSmfT
T5cDjPGZEIxrwQU6/sGf1768q+D5v7Chp+3cffjQPngPB3r696sHv9k9/P7d82f3rrfdUWgpyO/X
569s3j18ePayu+se/PNnuXfRxxsidzzCq5dPZ/7lW7H/179PfgFSOPnNV5o5FdmfXfpOMZcP47PD
w5Tfu8/y+Vt0wwimErOPokf0RDdInGGkqEbqRCt/bTc/VszXz57o5vLwj9RN5ErX3n34OzWjzrRW
nCNGnpzi6BXfeA3iZ5xJRQWo7KOrfnSXv7KVH6vl9ydPlBJd/TOVclfmj661+d8ZzOQZ4UwIjfWP
1YL1mcCSgEfhj9HuRDt/aU9/oJ+vnj3V0H//IzW0+3CX/Y0+w9gZVRpJ8ln26sRnMDsTXFMJTvWt
Wv50Iz/WyKfHTpSxi/+Ryjg42939nYmfyTNEKcdaso++8l1yAV9hHBNB2bfq+Atb+bFCvjx4opLD
7T9SJW9mB+As/Syc//t8zwhkFS2IwPxjdDr1ECTPOMeMcYR+FL7+woZ+rJgvD54o5s1v/0jFXD4M
dx/+zrSizygXjGlM/yCtCIhcnGpQztMNgAa+Tvp/vp8fq+XzcydauXz9j9TKVfuQOvtZMn+Dt9Az
TZVQgoqPzqBP8glB4C0KY3qijj/fyI/V8fm5E3VcvfhHquNVd5f9fcqg4CKESoXQp9D1ozJSKkKI
EJ9X/YiI/2wfP9bFx6dONPHqH5pH7nwGeaT7W51DnjGwfC6V/Ogcp/p4cg7BFGI/DFlv/tKefqyb
r5890dCbfyYS3rR39sOzW9fdlZ+N94/i1/9DigH9L679cwbma/Lpmzv/U/JJn3EERoo4BIWv62et
zxBWFGzz93DydUY9YYT+eD8/ttCTx785wv8S3fTHdvKFrYvvurvVE833FRv186tPxwXu8eTRn7GF
H2W3+/Drcyk1AM4v7OHxHd/AmMhZ+3Df5fd999kSf3/s4c53vz4PJD6TUORhIQlwH8AqQik3Pny8
RM8kAV0jSBMMSy0gX1vXdtmvzwH4Is4UUYJR2AT85/kz7/qnS+hMKyAfFeVcYqI0/kKwXrtyBkTx
RSKfPj+zfXXtctt5eDGD2qX+eN9xr7CIpFQTRJjCEmA0Aaeq7+9eQPyF2/H/4WQWWrh82AIHimOS
5eUqW6yOeNe9nYV5r9BQhLVbupXtJx2ZQvhwmmazV9jUEerUrRqU2QdlZw5TX14MivlQBuKSNC0N
SxTYUBaDjuaeTaHq7bJmtEJxk9Y0zFSj17UO8kiLXkdSk5s6GVCMssSGBVNmhRs5hSmGNYMUDVGB
LayJGhQXxr8dSn3b89yFTe1IJHjxXgQ1issKbjd4GSI3yHZXD+1brLI6WvhAw2LhwapK5OtgRC8K
it8PLSwveP22dEDPpB0NJyfzSApygzPlQ2LhPKKeuhVqm7cCFzrsWmnDMYDjgRBJNFUWxUMgd22r
dqntulXiQTSDTlZpV9FwKcwjMcEUCgGidKr1MWrgpeUAImAmfQVHADEgtaty7+OkhbsGBHsYahas
soT4sM+I2xasrdeuTMtYNAKuGnYzqr5bHZ8sWKLCXPdFuBBhw3QGEdQl7Va8w8tN6sobPZfDqvSw
ZJku/JyzBrY/UrLqG9gQrYWJ0ZK+Ml5PYSJ7FWtnH2fbuG1DWxLxZDbxaGaShrpM75MywCAHfQu8
U7eitqwjj4oiyqoCFNwpFTo0kKgttL9NVGIuGi2SqA7KZV0vaNmOCqRHPSw6crlTOLh9MpK8mVU8
s8bHtQQ7wDO9qQaVRy3St6PCQ0QM/KgQvxly2FRaGLajQavXuOh97NJq2kvdkdVQH62og3uRlpe5
xyZunCcrOWRFJBIxgZjAsPqyqqOK80uw58dJGxpCX0CF5Zi/p0yC7hf4VCR8Cgcc2HjslI/k4OCZ
CqTkca1iIuvlgBqvo9a3b5/0XaXKhkMJZtWNcN40A5ORugXVN00W9kKVe4TTR3BysGoB96oMrFNJ
MBV39IW06eZXZQYfhSreUwwbAc9T4VCb/LIHcUkmb+cFND824CdSjsl+VNVyyCR4h5b+rTTwQiFB
w6oHY1LgjU/CsDU4xRjArbWp3lduJKsEyWZfEs9XLAGjLY1P9rPV+EXlizoi9ViEYzsPEe3qer1U
hKxa41BctQxEigbYQ5r5c+WDaZMKgi9ok+RR0y1kZSQ45TzSi3wsbGh7B1Zm4eI0WnNQBByVIggE
asjKlZnTcoXAT1A55DdDxi+f3IsWy7JFuCeriZUq7p2aQtcXLkQVqJtl2uzTDNnNhKhZDfjohka5
6Em3QQXHDxJ7IYbkGELABGzd6IiOIJsnK1+kWdaubvXGp8ys5qrUa0GzMh4DMOcnAzhaOLj4Tc4W
u6EzhDE9gH+zRS/bJzV3/UjBD8CMJkO61VDg5K7OebDlGRx1CWAt2+Ngm2gK0Yvn7/MZ/jNi85ga
2J+m4D0oAG+uaKcjYnGyR21vL2SOpks+8Y0ai/dBms9hIEd7kRhiVqUEj+gXFGxTDn7qFo4vZpnp
tRRgZLai9iLwGla3EL5kUd1ZD8EBLzbMJ7bRWelDFEzwMjwOEfNURLJDNG5b7sOG+HY3Cq9iaQcV
T3mFtshxugrKFIJiiiG4jaC6QBq9SXpyk1GtNgu286buIJjUbBgi3sCxkwG2MPYYvEjWblspiGCV
LOnH2ET0RFZPTjvkYoiCNLiFd2fXvAWTaDm7IXMxb0QSqJB37ph2RjCmZqrXXuSgP1eiOGuQvZgE
my57aR414yCaGTzgSdZCcxObCl7ZY9Ars8Ks2NT5OFAcQiDjTSjLILkmeKli4Zpyo5LmsZHw66ov
VuD0dZjmEE9YUOZr3Lb3CgV8ZQOcRq6RryvH3MoE2XUw9pfSdUVIR5Xu53xKizAofYlj0c9oRczo
UGinQPTxUi7vDC+rIRSACMRKK+yDcFna4j0p3BTjutA8yhG55akpY6/GujjMqe/3+YhAhRQlaRIm
KWb9qkBNEWYu766zlIkkDQUuU7lu/TQU0Ww6tJpm3frVwrIaR6Jpgn2d9HdB59wHr4d7liPXhymd
zKNqaLAIiBLL4iMI/+O2s61b68pMug7boKFRXbTg8wUbgjiFVBQTrJKDHt0SrEtqR39pSKbkzmrm
q203L13wdk7ZEGV9OpQXSaZpF7ZtiUXUzKbJL/kgyLxKiU2CF7YH+JBJAbXsFyj2A2QDCOkU1zBB
oeEkJBIKOrrf4ppSB2Rhru23Mp/nTbtkj7mB5EKtuu1bR8GswOtYDpb+83UBqH+/LsMKEaGQBH7s
23X1zMisu7rf4vEp2IEP0tx8sGNgwqk2jz9fjf9oNSmwODYRkFYnqy1jGrB8sf22nMFAjkhAmyRY
pYFHH8/1CXZ/EuhH6Hjv6rnN0+xTe/7Lx/+6dRX8feoa//7LY3f/90+Hz2MBP71r8+COZIc/vem4
my/vgs182t0ReX/z4bsq4A9w/scpgz+4+NeKAIIBv3+llO+qgC8k/u+Fw6dnPpUAGLEzBOhfaQJg
H2sOjYVPJQDG4gwxwEhUIIwkI2Cln0sAqPiA1QZELqCvyoT6qgSAxtFxAkFSgjiHYYT/rAQ40n9f
mywUm0hgCn8ph0qDqWOJ8FUJUC/OkCSZsytZ1xpHZVAFkPUzwiGSCzNvpTPUrnsDSCYPc1ofUlIG
UQkW9AEyy+JCmVYEEAzKmmmXLU1lQ+eluF9aoleVzRULWVXPF64xbfkmX1hz4fyCPhQ0nXSIezP1
IeJYznEVDAPd5IFwr2TXSbLzjR6G/UTzdjy0tbCrrDOTDWdSzqGB8uRQY80i3CddyOfgAvVznYdt
rdIIF3YhcTO374aetCtCsnLHhgnN0Vwo/CA46nk405SttUoyAEKj5VnERJYfysGNu77s5TZo+3Y3
uKqAOJjb6WZogg0pehI7ot+MdqKbDAqfKqpSd9zVvBRvJu4BPPS0jvt5usg0ztttseAWY4DPOOkA
xZTFBImZtrwLsQVATVzZegALiVlwCJoHKaOlx9c5yfmeFYu/9oDDxPkIFdw9SGQ+B/xSJO3tIupl
17XMB+xctulkVkWLw5qNYqo3raoBWZGJjAdXsDJn5VaWM8bIrsWiqgFHI8uyjm6LfMpcM0VQtAy9
PF/6ybZ6ibDHmEyrMTN9kQ2hTtuJDDtcGayH83LURS66cMJCK7NLVSBlHdfQjP5toAS/8H6erstG
B9MHbWVdPOoC+8c5QWSkl8R6XuGXskrwWnS5dFCryES+rceyZ2FT6eFiTI3ZC9vXIKjWJFk0l32x
y5m2dNWW5gZj165QXrVhkpnxykNxE6I8L8AsJ+PiuTZpFBCM96owbpWmaFkveW42xmVXOK+nF53o
WR4nQUniXLeZjcqmS/dKdZJFjIK0I1KoZIvsEeOWdOa7akLtGoCfv3OkLu9J12C61sYLHrbNkoWd
SlQZpl1xrAu9xntPuzFkNC33RZUXeMts/y6DHNpFi2P8OgAJ8tCxOn2XtgydpwWr1tXEg81AmY0l
LHcoBa03eMHTjXUd3mSjUcUVw4kMq0aNfWgIMucEp80YjsQPsTLC7oYR8cu8SwoSTl3JLqCKWPY2
WRBUomiOTZ/dwR6LtUIVXvdleiky35u4Z+ICSagesskk77IWAKWrlmFTF5StTGPsvseyflX45ZJb
yW+Oln2VYEg0ElG7Eg0+LIWcwyyvu0jRmq9VXpMWJFCjR4dndOW4Sd+mdb6ctw0bL9xgyq0vRR3O
uUg3RTGYTZJ7QDhN7T+Q0fhNLVr9MmUBDyHVkwtl5OuFoCtLiyaSQSIuzDLwizpvgm1R+PENb9yY
hYWZxospp+S3is8TlHnz4tJwLBF9AXm0X2Hr6WMgVVZFHUhjbZai2/VdeS8UgzouTwAUBP3c6NAM
gr2s6ThlEYHC756pOb3lBUtR6EzL33eVyzdWew/vqINdqUoSUVoHYdMP5W5Ewu3N1FSRKopilQzF
tKY2VduJiyQca0DYUA5OxbrjKeBk2Xf5OdZZf9tlrYlKkM+tn5obMGv3QpH5Qo9ZEHGT6G0gs1qF
ijZyr4C/0KGG+ujDJGx2rUuVb4fE2Q9QQ+i4RDMxYV0hJFazYyicEd4lonjRVcBWQDEyxQas+yUO
XF2FeJzJVvc0icZueaVQgeN54qmEIhNQW1EOENl7RN8BCzGGVdYH8TRiVsQTEvw3rkYdU1wvL9wE
2J/JdnxjMm9DTgt3IGVtfDjI6R5qj2E1ENpBDTQGkeHNsnJl5jcTI/QtsUt1teBcXw2TWq5ny90a
oG13Tdq2Pk+AtnkpcbuYyDetadbO+XTlXYPuVN23MZt696Jggeug9MxolBV9EDLcpY/TkqKtHaz8
jZJuCeIFTGu1QMiJsm4eAP6m2RhbB5FfjW0QSjWIA2mWNAKPpGuWYvIqbXR9rkae7Z1u6+sGZ0Pc
QREMktXZ/JDPbfeSD2lTRA1JstijuWzCDPsqSqZGhBgPZLe089xHjDQPVZXTFZ6cDikn7jAVdREF
tGkvFuvGm1IGq342+tAMhOehnPMs2VERmEOGcBNj0hTvSj+Q28KX9UHWan6JRuwnYBQy/YLpqdsO
qpt2bkpyFrqEjdGQ5eiqBRbhTaVd8wZYivba9mXyujZJft5PzRRmo1pe4ZbNqwy5YjO3w7xK5q4J
kbA+ixmc1kVTR1C3s+UyQIkk+1cM5inmMGfexkHOLZBpUBo1KEPXjZcpXUmVuD3gX9ZFlRnnc17M
lYnyFpOVcoyCHLvxLZskD/mQic08VUMWFU2y7HGOxT2B9weRS2x+nXbZGIkC6Tfzwv0WsQUSvbKo
L0Of+nwtciOgdK7r20QObRoGvBUmTBOVs1iN00XfuHbta9bb6Anx/X9w/MOuzu9AF2uiAM1+qcu+
A8cXrs99/tWczpF0/vTUJ3is1JmC+kVrRhWTMFX7O0OuATjD0CCCrh2g04/k+Sd4TClgakWQhn43
AWJYQz/vE0NO4IUaGnlaEnKE1v8ZQ34c7vkaHWPoGkLcYZhLmDSRnJygY/DqsXc5bnfcJlLFRRHg
F4B0l4MacuBjm0IB9qwleu8DmdwCD9Pu5som+wASyd63ZIhkKfGFAxfaGAYEHBlwWYVKmeBW1ZWP
IZbzfOUQEEA4K6YrbIP+oWiBTJuytHwNsQI43go4nzSrkoNDLJtiC+koboGZjXCK2nHTVcGydU0l
XvZA019+pbJPld/XTYKTkhYkwBgkRg5iAJnC5Me39UExq3ZwQ13vphZP1yLxepPOwNeTrjueC/b9
8/VOitqn9YD5ouDYQkkY6P12PRJgNAH+q3dPJOCUlu/TBaiqHPz4T1YCIznRLYMiCio8rLjGUKN9
u9LSC7z4TECqToBzJkUxh3oGBKZokr8cSMk2c1YkL/7j40mmJfSEwJiOAwLfLlog4sfK+nLXi2w2
YdADa+cRkTzuJ97O4X++GmcYoAsGTkkey8ivi7tUK5jYr4pyh9HIzcG21bKeRIvHqx7aJz9fCx/p
hq+aSUfNaQneCk0lpBlmJ4tNJgXe2qB812RTSSOaJb6Mm6ZysWrxEmZzNl31bY8vRm+G7VLKrl7l
Hnjwn+/jewOCTpaSMMgnNfyUJ2otsZdz1dNi1/SmyuLJzz4WaZLcalEDG/fzxb63IY4w5tAZ4Eox
mH/+VsBto6HP0opiV+NluXlq73QBeHCd1SbbzT7nBZCp2qg/WfdHhwTmB2sM871SoJO4ZNJizFNR
Fzs7NpCJj82wkfbjGNoc2kA/P+PJWkwDRQBfh4DJCFAv8Bkna7E8GPGQ6XyX4yaNm2mWgClRO5+n
QPC/+vlax3d9ZUNPa8GUJYhSweQrxyfKK6pOBG0ANrTMy4hjl8hqX+Z0wPHP1wES5/t1jqyMgCAD
5kq+1VsvSt8KN+W7BPEBIOxYwKHYbEmYDJS/zPK8gvq27VweLm1dJCtUpRl8H+BLMrz+eKqvI+uJ
7RzPijW09cE/JRHfNV+HGZu84R3sYfBpXOOhIWG6BOkhoXO1d6nisRd0/pN4/iTCExETCEHiyI9C
Dj0lfIZUDG5JZL7LVELftIWo9jD0Ol/Whc02La2tD7vgyGiM85TKKBn7eYCugJ0+YFE27X096Gpv
EptsUxRU+yRP4MdSBDc/l86P9slBMVrDzA6wZOLEtQynybjIINhCC128B+DM2mhoSg0qKsUotjYo
ahnOBZAPq8CN5gA9x7kMoc2U7Hrj2LnudLKbckUvdSC8XIshc0XsMi2Hzc/3+r3VKgTShC+ecEAk
4nSrSNvOeWgc7iqNZhOZVE0mst53q5+v870nwoQSqExKouDnaW7MAwJCCXy+c8C+3+h8CfLQGsfP
S8/4y5+vdRrOwTyBwoYhNciOHIYOTtnlWXnu2VRAOHetiVOVDDEq6z4qwVXWCanTqJ4A0ON+kr8F
lU03k+PdnwgWJlyOnvituSpKkUTAnB5nJY7DEF+nsLKtAwKekWxlD73InSwJBNNOT7TepX293ATA
rr5/arjleQ+U0FxnRRoB3dOqUECz+NynQ7LXfT9fd4Mmfeibom6jpuz6HDrK0A6F6jPZZ3lDXiwl
TR4HGGR4reZyOSxlO42hblrxUjaT2ZNK8fOhRRBwfTWSF7w34qXIarTtsMIXmWVzH6M6D26hX7fc
zGlC+7C02XBVtQimqZIZvV8CgHE+qOcl1JNNHisV8Hpvq6ZaQjvUyXbxmPl1IbM+C6lsjxjBGSjd
bUPYXaYTfG/7ir4agWlowikZqiDyU8Iey6FjY1x1E81WXhXZIaXg2YxDaMHtkL/vMwjeUC/zx9QF
ikS2AtgY2QRBFTXmOu3XKBNsMzLoZ8dWTv6DktB7tUUjf1PN2KoXDhdgb+D9qVkbp2H5um6DG0U8
xE7ke/nbwhIeT0anB3l81nMH25g5UEhNPvoxlHkZ3GpH5wPkmfJ108zj1ZN4EzF2K2IzdFPTJjN7
t8gy2yU4FXRPUJUdTKqrfgVMW1Gv5FO06vF83nYLRCiFp+CddQYs0qEJo6gs8bLt8xpkN3OVe5gg
QNktm3L2pm8RsNckRfaaGiJtXDB4z5jl2UF0dRr7RubvYeBgtGHStnO60Ysul5BxSApFSukrZYeW
hAEB2VaU5O9LYL+hQ+jYXcGbAEpR7kvgJfNqueFjMHVAMrXTNRqa6Sqf2ZDFkuH8XSk6CE0LLl8D
NcbKFT3aYTW6ZK/6YkyjOVNdHi8TBgCDK7es7VCCLcmqWw7pOJdAk0HpNYedH5abigcIRUsFOKfP
fD1H0K/TPqyKcUkiDwa2Qj6r77IROBA3KbBebth03SbZ5LZ9BhWD4C64FZkBgaGUzYc0KIu9UeVK
L4GJp5ZNVy4om3VXSLxNxwUqfJ/waA5cewNleb5DqrXnYzqyKK/KPBbEowOmdtn3DRJbKnlym3Zy
5Vhv7hoBIwAzrBYlCZdX1SI3Jl/qqLHJtEF5QX9TCtyuZtUGubkLA9PTGHrWC7BwhERY2HatJ1dF
rLUlUAnQc3ut8+EqT+28L7BeZ1lD12Ofub0GJwmzoK9DU40ayGU4VmlUG2UGWqzz0PUh8SwJO2Cu
W+npIa3yq3bqYNxioFM8zIpFkHDomjf5K5gcqVazr8l5ycsI9YZHdWfHjdEVioC8z8JsQSLWNVtg
GCd74bP5va7JXd0HflUEFY1nwSyMlQARFCD1thEeBjgGWpfRPCnIan1N3lWU7ReqcDiQ/DIT+Rgb
Jm6HITl3VqZvu5osq4zN0z4rKwjA7IiRKjJfipzSQ7f45gbnpd8HAzTAlwUoUglDNTV0YArptTkG
kdQ/NMjU2xm7og9tMiRNOKe02GNoauMwCVJ50fMSNuRKRlE4zGR5xRdG19NYJv2qG4g+7zBurgAo
sSweBcQLI1H5qq3n9FVP0Phydhzwg/PQignrYZkPRi50lVRCrpnp1AegxNvdVApoGDW6gkUBRR/a
FL1QfBxfyHGeV3Tp+9Ux/3AYyaqBE8rrprr2nVwiCZ4G7ZyAARQgxiVROwMWMTAeYo0VPhIwPgWh
yI5hyhLICDLVclsXUPr0YH9xBTBvrRfENv04sDpqa1JdedS9luUC3NqYD5esWVQRpaVTRdwJw4o1
L0h1HtTerG1h+DXqJ78Wsk/fdEU6ntN+irs8GffF2KMuJMCFvqPQ50lCbok/znK1AfTH22xPG8Dt
IRmV3y5DBYZZAHaAEqEMbsq5latqbt9ap/gaVd3wW8+seuzYZOZQWExuScXlm2mEPsQG8TyAsboR
5rVcD3jMTs22XhZ9OQWNuGlLP0fUwbBS0DVyCxW03uoJky6scd8+1DDotIKu0rxvOnqQFUMHnbTA
hsKXPi6g92gBwli56WWpb8qkSbIwoQmF4r/IoN+Wtfg2yANgH7pS70Gp+uXE+yWGJFx2oQ0Gdj8t
yN/ILgDWoLE+Vq4hMXx1YQXcswXGP0n5ZpRBuRaqG1YjMHSvzOwdUHyehtAYKnZJ0ZADSDCPaTVE
zZDgzcA5GLa2BwH0QZRUmlynTcm3vJH0Qqeph9bfwl8mvMFxpUa3KdFSr8vFq7u+gyNBoGmiwY85
jVTn2jw0CVebbLCkhFk4oOBTn6SvLZroZY+Uu0JLArBfUyfC2geFXc0mcCzMi6HclAaoZG4EkDiu
Sc+ngCsXJwkrd3Og54cOyvGLjo79TceCCWY3aj34KDAWcjrTYxtZN/BLqNjrjamkhAIAu32J5w68
q6sPY1GV17Xg3ZXy07Sljc90lGu1raYFBnSUDWAkLVHn0LdLDkVv1YalQ/Xe2EaKlal184alvFkL
ATNVmlc5zN7BFM4u6C1wSUXZvpa+flfBq/+HvfNajhtZ1vUTYQdMVQG4BdrQiJREihxJNwhSBih4
U7BPvz+QWrFHnBOaWPdnLqaDZHcDKJOV+ZvUse8aUcah3NwyHpJterJbkc8EgcG6TFsgaA5X28Rd
VssDXOR47SSrjkGHj8y4PhaV+222wvagxzYpIuyMw7FO0/XGD8fm2Xfq6WpbcusQhJyBXeZt51Wu
yQFtp/ng2NPwnPcFMbsrOTUIAn2RmngSflfIB2OPtT98U4JaMbJFvWQ/M2vtYqOHMmNjm5oyyVg/
O5XVN4ts3Vs9y/HBSpPpWfQ6+JKOYY/yrA6tEoZiC5D0SFRefhWDiNQXlhLrlevmYXqs1PTXahx9
axdVh0RoKp0o7xCaaTjbmCwqvV3d1T+YEjGM53bJpWzKxeOuzAKvl9s3YtbloSxmzozGXdcqLsdR
QSJCOI6Rk3fLhZPM5spBKjYejHAbwtm6pfeBl7trvEh3vJThwjHigA6xLsuQ6DNs1iddhjY0Y8O8
cSicPbs1V+2mx28ttREVBnq1GsL+Z9cH+mvi7ksZRMlGDNi6iAPdfrlQtpc8rtL1niy3tX66apzf
JS9MVr3lsdPwtYtYwgen1lPkjrL/mrRCk07aYdwN+oHEODmaRNlRVnR3yntMU8Rk60Z4TcqERVU9
2rK2Izuw7vxpKaLcr7fY9oOT2CwV9bVZY1HYVbSQnBx8P8vgvYHnA2rsqPZEE4eLfi5KFxrWok5G
7mrgcFV64S6WexrV/MNsXnimlhdxh6jgVDiBHxeVunKHSsaOnpyokuMpSMM0RuNgHfyE5Wzni3O9
yuo8bs7T1vLFWTMGZ3ftiqiq1vIsjF7uO+XC7o1BepPX00+rtb2o25AwqGlyrzTA7nEAzbrS/Vpe
hDbwgLtMK/u5H89tZuznwjghVJzg1CERuhJjI47I77pTNZvhnW2W/F3hLOdCpWTzJFwxRbU6mHl5
PyMKiTKxqAvZd1lsI3WlNGkP5RhkHBBN8mGBXo1MmbenwAw/TG81x9ZqtrOjUD1XXfi1X63q1K+t
ujYt2AEc12U+Dx9Hz3rSSpyaJFvJU8LbuhquKqv7Mlfb+7FIrkyjHto+uSHkAhiV2lyrfvuZd+kj
PvE7363PLdl0XOflU2jr+bwVgJS+CZ8daSNV6NPxEFqOfGhKDQ/fuM9L6JBYWSlBPnMvS9WbA6rz
Uz6210vmz9GYqm/VhJ7MrUC1Izg1cUzncfxr87Zvy6QvFbKKU+eXeo7XcE3/stsh3SIk1cUVuucJ
cQUcU6M96PDj1OnPy7QMFyjm38nuwQ6m8VOHmPyYDfre99Lswp/DIu67afxsuX1wXOYJQowa5t04
9tZFv+T7Nl/tK+lp/7MaRH3WVaeCw5DN/aXuFPDonO/lhB9my7mZHVJo3Rci2hy1vTOTtPpTVi13
0lXhd1v5q3VltSWATlSEQ2Cf3Qmlw7UJqmHIoy6bUEO4/f59blfkTyug8wxwgR7kMq0MK9qfi7aP
QDVFbiI7L52TM6RZExXkQxe+N/rWrRmNrw+D1eRdZO3iYTXMlJwFXGs/usmXIC2SnwPiZlb3MEAx
SAQJPakIhdTBDRrKopRlPx4awgs4085prM2YfBmRbxwTq6PGaFx5nettue044x6DLllvLCGpkjV8
pFk7Zd/mltTT0YQrZcfoE5bmIffi2tmrE0cv0498c+f3uVqdd7aDwtZJe/R9xZx8SSsLkDsVvnPn
DNIclYSNBO+a7Gd4VyVvTDbtJW9omjXOZDv81dUTqUNpKfvcOl5/SW7PV1uqRhffUKAf5JpuJ9/x
qa9mZb6qskLP0ZP+RegeUZNuMYLx+rJu0zzeOPIvXaQzsR685MrLJKDAQJEfjD4Ywc7UvFzvRXa/
NqqHJ/fgbIpyOqPdqj6/vCUMKvfOVpT9jZ+HZ1/K7cL1ivZpqAw12NK7oASBN7+fN9Iei2ITrmer
1T3CvPVG95mM7MxAXO8+gLbEUuEuDdrmgh/LSrd2pHUWnq2QW6wQfFypzdRnVcnhL9SePIDO+Ubi
yPZxAHj5IHXpfK5Gm1mvC5t7npf+spf18qFYyHeRINsXWzFuN0u7riaGqe8vRQUW3krKvm7K2iaW
a96dSdWo7cex9Htk1MlcRHoDFQG8JBiMDtWJ3YeHRkyyuywSu6pY//ZmvQubtH0C/NNnu8hBFIPt
Ouz7wY3Q3Rodc3aYDKPE1pxMMc/iHUIb+1Y6s7xu8g2GbJOAV8lWXL2sO0vjEJlg8En/TflY9uX2
EaEinoZpsfb7y9rkp1WDrkUWZdbHctzHpBxh2Rx+ZK6W28afGDZAyligRrhBVV2fmx2KG7Cf3Phr
Mr/fyhnldKO3kxKsAAPFrKNw2r+wzNV96obWMcxQQLclunUDv35Yat/+XNl8pKhFf/mij24bw2g5
amHB0rdmvZn4ouO69aE8dLNlf84ciTyiMKil9cC6zyzSa8cHZz28AE+O5SY/N0cAKuWsJm/jkvli
NU9AibV34DifHoy7OO9C5KRXU5Y0T0lmLx/WJGPrWBlbWHho1ORskqukdZqnwh/MZdgtlhetw1Ta
U9SXiXNHccAT1q4C/krStCADRvF2DmvtvqNu6f8y4T68lV0WV2PDME1D497NBcLmlw3rDkX2vdqq
9qkLNJdexmG6Ks2aXBog1yoaA2t42tY0Tm0QOdPxubDXiJP64HmUA1JgR1N6mPZbbQfI6CHzzsPU
I3c3zI4xCZsdfVmcjGsIYlGHZ9OjvEobtd54QOA3bTUlX/pZrjLe1OZcl6nrIARSyZUsPe7cUPnI
Q004PNueBPyAFg0Ocl8Fcws0J1sJpCAFquQiQPwSzeHIKvE3+zm18/YJKtJqYrhY9nTTy+TQUJ2e
Rpv4GApGKlVo1DcKgp9+0vLAodnXYG/jjfBlm1zp1K0S8oB1Q52DLB8jKmVfoLLpR6Cok2MKjOXz
0Ojl6zIFsFADCXkPlNqmiC1ql5Oxzbt3zjDVt9lsxk/anoPv7SSSnxo9zdUkMzSP6czJJPTcnVbp
r3hxalbAFHbJlxxDfh0NvdcnB78B4D6UrW7WV/j5/wsdXoUO3/7eZ+vvnj5EJn/Dzv8hc3jjn/w/
gcTL534JHZT6HyS7noIfxaHvQG7/RwdMB57/gfKibVWIq0+8aH1/6RzwD4Kh+CzxXf4AG/BL5ODQ
cMlz6VYCbe3Ts8T1/xsboIdo428Q+35FZ9dSILLwqZ3/CbE7eV87cyF/BKQkY3h0W4FZK7bbSW+P
Uo5t8SQsDCKnuluHVRyISZJU1moStk/dixqFjrsU/lWYSTKMIrTq7mIOq3K4KWXVWit6OUq0Z0lA
WZqDpVRJ0pBC3jo/fKLneFdmi18+BRRpyTev8jp1myrdYVerHD1wK6LFG/I+oxad60Nayr5oo2aW
VUU4XTtumdwGHNfF/pL/tIYJtPK/EgsIhb7ehRJRO3HGqL8lXH2n0mOmsuBHMjdg4hemEqW4KMU0
9D6YfWpIXTfd0uWptBPtJqe/raj/B1e4O0V/myOobA+1AjIZj5n6B2G55V4woOTW33On8ArcZY0n
vSwKQ9fq8hM8RUrS3WcmFVlkCWtr6w+z8FYcipyMavauDIXyUERNg27EuYX86fjbn29yJ2f/j6oR
KD09TwQsIYUSYF+Wv1M1SwZBlfWe9R0Od7LdQ7r5qd+dykAYgMS6N0phgbFJe/983d+J1JfrilAA
/krbhVB9e11wisZvLC/4nlLgDwr/ZFuiZBUUxCg/cz3q93VCh0MTZVlDT4boz5f/nUveL+/jn8Ww
i8socNlDvz92Kidt2UvmfbfQ+gARSKSf8omNZJnLZtN+eastp3FuvKJbx/tisG0EwzRBKBmU//ZO
AsRSAn8w3gEvFG8o08wHgctXu/8u1MyWO62UK05xkoiYBnHUQSLU135kCLpoUL6vvjacYCghJ93Y
7fwvs/I7WcmwUP0IuMNgV3VBTL5ZDThs7Hwt6uRbEm617M9N11bJerSSagjXM7KihSXy5+d33kQy
rhnagl3CRqW7lveWs0zDLZdha6znTPd+ZV0sBoNUFlVLk9FGkaJObDtFMaycuAvAPgMhtZ2N91Wr
8jXG4NXX92GVVX196GTTu3fVpOvh+c+3uVOWf98niMpQUezyBvQU7JadTv6b5WKck6C3u215RmDQ
swjgEmzmx15mT1qoDrzJum9dLIJsGjM3+4tu0/Ff5ucfg4X/xBfKsxHpC08Q2n6/jQC7n1kH1TzX
pbSI4TnRa5sB/G2zymsPE1zxNKRjXzxVuayJqH1b9Y68CKzcmgrqWqLtHvnXjE/Veiuna6DqFmbm
z8PlvN1gyFy8XSIB+8sMo9j4/UYXb67bsN685yFxlVUdczO05fih24xu63juVog3sKNq4m/NiuBo
RQu/rdb93LbJ5RD2JYxwtW32el1lXW2SqEZvkJh4lLZV3qkqTLcqRv+2EBJdK1+d+sqG9+NbC1D9
rvuXber87rkhUikH5UkIwoOeTrJYf38gVmbdTbC9X33ZyBweyQ4kSzFJxjAEVkf1QGhP1tfoiS2C
v40v4aQF9uVPy2w81Z2wn/77HhJvozgtzkhGUMQhidv37ptlUSzFUCVZ035te3ZRd/SGIhA3rpN5
67U3oIzvojCZyu2xypZ19SnK+hkAi4A/q7u02xIQlgqw+LG3xkHdBkBRLJNFTFhsz8Uo9+lpBi9k
Ca2TL6e7ts+L7XErVUHZaZflfmhpRp8JauqQKjjycKxtj0G1LMydh4SYFzxEqaFEk4P3QsXsc1cs
qSbB6F4uHwaptc5R0Cw5X9GQPHDn2qr33MC0siqeFirLrj2FU+9M98KjzcG7Hr9JH5Vl1bsVxtSk
Wi5SweH6pQ7qRDxONl7wClFzSp4xdXVDivLnxf42ajL6PrKLvd0HcljvRRXzt9jgJSudGMK2/Lo5
1QBMuri2jw9mbvKmvPTGbiZQ/PmKb6MRYiBho/LYs1LO7rdXHHrY4bny5i9QbvtinEexh7+d1efw
VlMn1dck9zYW4eyOZoDcJ7CwTv98G3s6+1tURMWDmJezQr40pPiHHNObxg5kq3qsBNoEjNXNKK0f
TZd1RKOsGGrn2Cd+oz9MQwChFbWZbNJjGhh3aiIkMzMuIOOmHXhCoO4Xry+DNQIkU9OdCZCUxZ3c
luaaRWTjErFFouFFEzR2bPYMFdhdg8gt8KCeCrPv/AnS/73Led8C+Ba9t/ybauhtXEPXglGUFlDu
S2tUaoLfw0Chkgz53uA/TCMy9vAo+94liZ22fd0KkixxkTnzwrJFU+HxkpqXzNZC+LfvCqQCbnKf
LGpf0m6nt6q/wHXj7SGy2wbbOXW0mRj0eZNrwa5L5mrPqZ2VfgGPve90bKN/mcQ3kS0gAwo4Nolq
IvCwk70J1Z1XV1uT1+5DYDKPvYWmYr8BY3njvnVf9jFNZPGhnECx9i1OrNxDSt/i6HgC0yCNdxa5
/wrH4FA8wYX44kLP5T4OCEYadZt0C+/Smbc/4prS8eNUWH7vnVq0yt6A+aNuedx/ebQ3WSaPRsc7
4TpsFdqz/EPeapbC8cuxWR+8dNojlek7lha2bt18M3ZQQLispum2RwD0/XysrMZhQhZVlel63CqF
EeUUetY4P5Cl9gzH7NODpL7ypo1oUmsrZImJuWz36DYSNi80LRgIa4aMhAvi6rL5iRrLYSiqVDAU
+CQzy8QSgxxbIgvdnJ9ex2cPhcXTnwfhzR6FkfTIrmhcgzI7RJX85uBy5k2oVXXWp6nyG6LDa3qL
/XuZipjKMkt/mSteu1N/eM2K/i6SdN8cR/slhUdib3Ms2Yqs6fdNYufYV+jA4n8aRocVYlZjWFCc
/YyPyFvRSNyb6BVBxHHqMeDllNSkLAQ9Rmnul9J88NUQJPkpMSIgGLAhp7ueBkycAJXFxjdLzUH1
a9qw09UM5VIGNXuFXbRPR4qpjKG3cu3wEq55ON3ZTdVwJ7JAvfJYKLPXqX8ebRG+yWd5+P0QIEig
rSYLelvZkA4OtL5Z1k9ZtipUP2YsPHoc0BAgv1VY3Pv12GW9wg4WYofIMyiTTndXdjl6i8T4lXXW
dQ/yLm6SKvO9uJubJf1m69K+mBM8fwg36qb8LvJy6++qRlW0eEeVBMo0IcPfDkFehxJpDvnjMJ7m
WQbTLWxVsjQR2rqKjh9274SHGs+oE+eLGfskQmLUbbQnQCgllhhf6sRmmLYe2VIEUZ6jpghdZxT3
CgRRpDGSrXGGTsPg5iTkb0lqLk3mk5nFPkjttlHWshSREhRrMkbd0ObqNIWYiw6yQhb0aVaNqx9H
UabJwRPGdeKV+rRBM4GeIDyEGjdhnMoyvcDfYOgFY8/bdRLWtn12ZidzTxjmg8w+tkVTiYcVE1dh
PYRIyZZPC3I6c2MNprbuODH88bvsleofNn9K64bOSI2TDR/DZSt39yLoxgl3Z1A1EZytB7Po90hy
gmenyoP6e+a2ze64U1ApP8LRzDO6oXIenPzCJHUndx7AlqU6J5VVqNvQ8a2iOE+qdaG8f2RB7RlG
eXG8oBc3m9dMLGm8xUObfUQDaZR9rGvRtv7lGCY6K9/Vcim69JhPqZkx1cok1fqUiGoe5V1Su14H
7SayNDixVpSHpnvabI71cgg0Yil6C6jOHLKk3/L1ck4HK9PnmaYYqomLcBYE2KnVo/zcWKOSwyWL
Y7awDnqkLc7t2JJ10Sxp9YJFvS9d3+fFvP7S0hoHcYS0QnC5rRlE97yNXehOV7mCJnMvEPSh6sWr
LYvRPy917qAPkDSg4Fy0paV5nNSTHCpPS7IqiOpcZqFM369zO7f+hzyx8rk8+YUH5X1ZACoH03uV
exKvZBeGOybh90ZmxaOPL8DaroUoB0YKfQEh+4ao3WXy2vKS3i/fObrTTvkhz2cswcc5JxCkRyxB
HvdOyNpvaZ2s0naPdpqtukMAWuR9cKgNLUPqz27q1lwPD0YYPsC1dV3cU3ozsm4wQjVOCNoQNiAz
lSkpS9R14Z7Ti2zg6eM2c0C5T3k27yPm0WaLl2bIjHVfV/4e8nEUp9Dh4Qypax+3mnzjbMJ+l7u1
r4+aGbkxfF3u8x9nyZBwtTJzKDJrR+/T47QCv/9fToneEC2MCHOwJGu0eqbCqosgEz+6joKmO/Va
k2nFdGNaEdPoIJOjtRuax258NHk96prxsrKtOWfjJpzlJkAszK3g3Uacc69YWVzB40/dc2It+wJT
vbXPPAZ+fleG1T4004SlRXPEIjzlHqZ64LLxr+fpe8/rngHcaDoSy6Vt1H0hBX1fYjGHAEDYyTOH
sfi1epJtCPlKH+cWf0voT8JLN7Jq+vhXjov+Re4/eQMeGQ+m17r/NdTW69v/M8iv7wMpcIsb38WW
5cf4tbLpudCq1f0Z1mbloTt341/WiFLXS7V9TwGe4vOUrxPVbJNhqVF5j316WTvhmsjIKbJpVe+R
uDaM0uRWJW9xacfAXQFz0E0nKmzIThRtlXT5ZemndveMwX4fwaZlBxHXXp8pczU1Wtw2tZqdixU1
AR+zX6f2dXmopCgZHyU0nzhKv9wfflFrxjpNnX6/TCYyxS9XrLV+9oDMXIzmiif19uF9XUjbuI7c
JQ+5fwt28IHP0d3QY3UNJttv/XVArQ3BWk9Df68RKPURi8AUbvTGo01BuoNI9nHWY8OeDvN0Rz6G
mfnVk+92z45Ka5bPIMlYefiebk4KrR61NV/oTvuLmFLkRXFZ2/t2qDa53389IriYH/C307nohOua
70UV6qTeRTGsvmOuvde1ovMhNP7515CH+QR9fMQ9XvAlnAANF89bXXDOT063KfuBzC0PpkPbWaZG
CTWkyJZimWf09kcg1IJtlgAGQDZMUzZe+k26b+eR85XfFeuo8uBUkCwu65UH/4wC14gGPhWdqdib
AyVDCmyI72fk/VDFAy8kjbK8rTpkmbdrNYPbSey+QEUdWH55OxUmARSY+5yrO1naTI8KLS1VQLJu
+9qfQ0J5flq8ziXCBH2GxuRYVhyx1XGx6iQckB9xVC1fbAzpxBuUj01RXPyCk3NTZn1+GrOSevfb
KgbheegpM4bj7L3sma4JSgZsgDdOtkcvC5rZPHQ028KmYV4ffQnTgSHy2mUreKIinek6pjbbIcrR
xGIfPmehn0cfg1ftS/wVPw0GVFV25Izu/rxGa5eXngXO+zsN+mhFutzAlUPhFnUYAVmsqrrxWpo2
1QdkCHsNO8lxYF29giybI8s+OY111yfuZZp09ASMtlfoLaEsBzXspCiAKBOnoPRFNFE0dWxKgAl5
XRVq309I7TUgPKJTQ6iEh1w58zCahQwz/M8+eKP2dqgAbVEBFp+XNUL4a2REPOWXmfQssa7mZOh7
fRt6+Q5S0tuM8OMXiafMRwGMtSbHJcmtNTupuZUlqvzGcpSIfEAg9VWkHj7wiMMwZPI3S2w8laqr
/dioZLIvt97tHRbf60jmpgGJ9rSNm+pq3iRtED8W2zhb9zSwMKAKW0ubvq/EW9aXNbcbI5ALe3+G
pK0tgj/l5Y5SlfSo2rGAkBZy7VcVrlnnPAv40vJWqa5dkxMCtwFp3qydfEmOnGheKaOhBP+24qB0
/P4RRBJ2+ZONXT5N40SuXrbczT65Tfc9nDR+jy80lwGaOPfFOFVhTD+noXjcxOiKJho5HRaKffqA
kFP6vgxHZ2SVV3noxkgpV8ufIjqmkX8efj3J61x2bQ5AHNO8HOXUMXkJN2U57fEP1dEeTcj+982r
h2p/R/2C3tNLY/8dlgWLd6y0V+QFa4fkHVTuO7ehy6RlK6dki8ntZlanPeZs1H1XhtX+l19LlpyS
SBRKyB4ogBcIfg+nVhr3y9p7fuS4vR18GDM/nZtotmsAe7FuSehezujj+VBqbTscOMAT8SJIy8xl
h9rWukd8wASDW+53XmiYxq+/LiT7kCMNCQCT/Vqx1TrffKR6dTuKj8VrwCpegcYOxSerAbn/DkLi
kuuFOFRp1TVJlHVqtO5HLVuemf6GOUtJu+mexqFk4xo+NgVua3zZcPhWOEeiRI77Jm/dnWY81POy
r0k/2dxCR5IOEVV1zHKMZQnd3XZOAhx4D3oFemG+VwyOlV9nrkfju38Bvt4U9GA5xAdWsEtwo4nW
W1g5M3AI4NXufdY0irv203RhN8wNYbazxL6DygngJYsm3e33/i/V3e941355tXM1OJvwObJxfy9s
+3FprHnwgapeQ2MOBsxdUAewk/58qTcAOrsJA5XNtYCs+L/ay/q/gYpzUHS0OXLq/6wRu1iaJu7a
RIj3mGj31R3iY+Jl1PTMuG9EL5iyX8Hxz/fyO4SwW3NBhRzJw0OHs87d3+8Fe6ULfJun9/xTHIQx
LZ09Hx8GbJpHelH9+zj/84J4CAEO9hZcgIvhG8yiyHoby72d3HVLzUGRogEzl/5asNR+7ew/P+Bb
4xxPCHZL2wJsrC522bdA5lLSIqY2pbr7FTHmbNtB+xUhi5SnRQzBdMrbZOs/jrO35ocKBTfb3OsJ
DdawCc6jf7mj31c6Y04pFYQcXn6IxgV28PcxX0Pbmv3V6+7K1001k9exxxfEoMR1TS8DpiATtCx0
D6HH4UBqYWX7jeT4scYN3yWV/UlWXiPtaCG0rDGhvuPt7I/EudWrRz0Zz698VvsaZv/8EG+nkYkT
tmdjtAKSReH7dhpV1hkUwdNtNhR7ZNpeEqF2kPX4cbWCUbz7768naUBh7//909PpL2QjuDDH21/H
3pJmNF20GyJrE/WDTv8raE3aQP5OALJI4Gar/iMceHMCEj3p/Pb1WCJJ3mfDL0r2RY0tjUf+8wPu
8eX/WEjw2RD6SbAD0aOIveH074tiXrdF95ssLvza6jEz+VXle19Vz4b570LdfimmLoD2CgSVvv82
1FWJi/IUDdXFayoySdAR1pHbVbz8+al+STH+9mBghVwqRCDzQswHb+O6bcPL+JqWQj3torLh6Mpl
VyOMWGvH5uew1XDoMU5IsNUQt8lGtYgDLDVOdc1pjQQHoW7Rgvy8cwXYg/2hSmSaNhcruYFsbpNF
I+le48SFcvoy0OCAMqjPXVF3x6ocN9dgkLDVUNH2QAK1vfMWp/HUh/CVzysUxYj3Pqkrp1vwNWZT
iGRmnJRGSW7nSDUuKDR8XR1KDM5Mxa8Exbf4WLYb2falsHuTOCzUSxh7LTWK2SZ0z1nlEropDfc0
YJ5c7AEXDX6f8rZ2R95AiqVG/9Ybyj2Zs15zG5xD4CqRjVZuwxgzmIqGDfXQoxA8qNYvcYr9B/Lo
ODaz6Fci85JBwazNjO+GBpsg4XcTyBK1RaHoCBs0XJJeonumYMNW6JQebQiU9Rk8v8zLB4+0N/Ru
1WpC0V7mysbte4VkEA1pvL7WYeG8Dl53oBUdzeHuQGB8WIYoz0yA98sam3TGXdB5qIfcDyFdmvz5
mHa0UOw+yTWctuYTfMPOaJED2q66bcwAifAJsa0SKYYEgZzglPWd4+Rx5ZB0/lwpPYfgSqpldr86
cllNcAtslrQf6zDMC/eY14NlUwkTOHB40tQdLv1YNytze5gXlzZPe5Nd0L6Y1MyRQbwKdKfvEIeb
AVl7SfMGqumQ7l3xojN7OAu7NPOzsqtizQ6JIOGuo8qvK8xgIC/WGNFEZ6fcfsWiDj48Ve+Cirid
n+qsRNhJFv2SZwF873niWpv90HldGuVLNlj7ZUHJ1tN6DuMZPmaF9a4f0sbnNtyicKO5sKbwE0G8
Ce7b3TlzqrRMZZSl6Xwv172Zxarn5KzF5F1o29suq36ZLkAymju/V3RDD2V262tT2mDGU/8pYVFf
YEaiyR+7L8Pv05afU1s3h3q0bTy2WS9OFLtASm4tr4PW/toUbMd6btU7NesWu2yWMbs2ivvcX8Qx
b/T4fstLetySlZsjMn6vZMWq6lvWjveuI9rrXljpdTWh+ZU4CGO0L+nF1IzhIQvn4KPfZh28fqu/
66FLDmXWptEq6vogk7C7Cja3Oq10N+ijupWCrw7WOhZ57Z9mvvIyoB577pdmxEmSJd+7sCjPxeLg
EV7DXJ6y3G7uWxrqbHRax0kdWV6TPszLFjyVVi0p5cfq0xy4+mi7xr4SdpjpqLEs750Apjv1Zqh/
DLmffAQ8RDJLh8bwuwPVQz3jtM7d5OaZPrUrEngHyfndMAkAB0LBgZaL45U37H5xWc1BnPhhkgWf
NW7N9RIFwvhtcEXuHJuxNZQ5uspWvKcy+BEY6VcHK7H6qypEjnAQjsk/LpNXUCdVzbUcjNPFSZA1
T3Y+tO8Wn3aFg3L2FZrInUNNp/lqIZ29sf1iugT9tq504WWYQYh+35159mr6HAcYZA26wi9z280/
Osta8BU42xMWicZFUdAiH6QHMSs3K1tsTA7tew/tNhfLlRrTLo1sp9W3q+MTiCmp4mn2Su+KFjtl
e9UvXX9y29G9psHyEoH0Psp5/YZ8N7kVDttnGkZzAFq0dZTSYczHOtB4R+Gb+rbNRP9lbRdyMht6
GxvhWKCBKGJfp3jGrNETTzDTTeS5JUpygIIIR7r5uDh18RGPr6HfgzHpQ5et3ed+aSs36pZxiROH
viFRzv3BuAZgbmy8JdtisQTzh9DFuhXX25Q/5VW77f++QfVYN3q31E/OxxAS4bJFPR1j5kquhK7F
0xCo5d3eS3SCdhAjF6XtaTJaHRXpmNLn0aJXSekU4VNvkdQcAvKzPJL50H2gW0ZxItBjSaNnhH9h
nCb7gE4Hbcec9Q9uU7fnaVycc95O6qn3koeZOvmBXq5bcO5asWKHq9IfKwNyzoyPMZc0cL2nP7pM
ol50MLY493A2TNOlCov23JGHOrSHG8IH7K3hs7e03qe8T5rnaZu2H//L3plsyY1kSfZfat2Ig3lY
1AaATW7m5vO4wSHpJEYFFLMCX18XjOzOjKw6lV37WuQqg6S7DYqn8kSujHzA4wlC/K2NsYDkgAur
VbXDE/OlFjpzPV20ri8/V70BvF6ROYSjvtrXjKw8zzLFiaQXuY8eRATzCEeGgGNfF4fSGbsXvF3Q
EQriW8BOrX3hWv0Hulx7H9RZdzSWKngSolvPaV+0O+Vx5HINFvm1tvXhphvt+R5ievfcgfv5YZUT
h4PZLkSCF8GXB03rzrCG8aw6bz7ls7IadBu/PpANt2GSuzgskT2C06p1ySXheHtYTT978ZFOPggV
D8888NMjXzbvdjW0AQ+Tm++rIHEA5VeGFQ0iqGJ/XWrihXjR9muqNfclEvx9qhrZRjhD9H03F+2H
HEY75XK9rpcusMczRiVod5ponlNrDQRntlA7yyv9o8HOjwjyat/5Uwq0lgzUl5aYeNAui2OvOfUc
QjHrxt6IpO1fSseaiPboYD/I81aBTC6zJtN7VJbqqpGefq2G7ht/JkXozY3XXjDBFKNXXFVQYL90
pJHfBA1p9lFLxjmqslm/xeozvuTmNLWHzKwsOwoywzvbSdP5+0DH8k/exZf47nvi8xP7bkKjq/Co
7BiCKRRWUl8bjX3/edFaAsuxq89DdwEQzKLHAE02n2q7FXeWsrUHgEtg4l3VZc0uC2T3WKT5JEDH
Nkt2FnnZ5ERzagcTYpIY2sGb+n59XCAijtlhGz30mAgFLbolr1oDjPam5E7eVZHhMblEjhiT6Ra1
pOhB/Rrp8+ytJEAavXIv2PUSUL8GI+J54CI+vDo5t7+Oc6STg+MyOKU1tqLjNLjejWMqvS6eV2tJ
TDJuqtWD8cbksNNPvs1G4NCCtO/ibOqd8SnQ0hIws5lWQRd2WpLCPiACr55yC9dMaGZ29dAshrYe
ZpdbJQnM1tQvkHpVHZkdOv6tV3Gcxhjk1piMR35TmCR0KIgtbwZtUX1xVy2aG6wWLz8paBGj04hy
c2lB9hV3w2AX/kAws3DJj9Vj3/B98FlvRqOxmGJnG2OVXeieKNxQ1Mi8RK4If4eWWFj8eGNRHuvc
duDxsii8LXNk0rhQOfHmlLR0DE8985DEYBifyrSTrCNpu1hCc2b77Q7mcNWIyHqRKBLaUzy7hH63
oNm9GlLrvqaA0cQCQGAemiYxrF06ZeZIcYmrMoId7OaxosEfydzHRbOJCEXt6C95FXGSAjvizdNy
2qzRLYzC31lJ/+6kraECEs7ky7KdJKblOLeGNrnjC7tckRyL1re/pdP0ua5Z+pJm8jMNpFOE3BLE
04y1Y0f1SXfQeXbAix3dju2Xt54r6NXXzsrH/ZR1QSRbucrQw6UpSaU64gmmhRt3nbsQqsltjtdp
ED+GNCHo1lQsrlIi3ywYfbLCqp9bGCGjsu+DPrOePPxDXZxPSD18HPi8hNjh5i+jkeWDJIbv73rP
Sy99UzdPY9sP6W5UsHFOiMZAXjWhgpMgXkjuqK32ZZs4T2TKjF0wZM2ZrLx2a5bKPpuSnWWT9uyu
Cd3TBmAm07d69MbDqkzyx7rHMzjWg6ntd9Jwmyv2wXk4yW5OwqCfdRW10MtgbfcEiQJDJFhI8UOO
p97llwNTqxlPa9LlX1TfVO2hYL0Wd3wn53Bdyu7KQ55nf+7C78gLxgt+hOSRh06+HylZisZaZq9F
nhqfCG9qj2cnODR6IPae9Ip7rdBhSAk3e9dr8VIVGMFS7m17z0yKj2Y2hyZ0oCZ80LXQ3YymRXdI
QlrUj3K0URJWJr90qiNwk3SMuOtadwW3kptpNvIfZWZ5nyX9DO+lYc0XCknwJ8i2OVkoxq9o72a5
HWlKhlaht7dukliMrZyN22fQ/mGX2114AQTEQ1uZ/fdm8rV8V7mQjEK05MY91U6dN1Hf5Wpg1bQ2
aIXeXJBQrzhGQlfLC+e2kr35PYPsXYZmxc8QFpWX+VHJ3xuhfvGZyBYJztodTQLtGT7OjlGrTG8E
abY3yaUti0ppWfonz925CwPNn6ejNpSElmWhHQGWmS+bbWBvrFM5hvmiyTvHUcX3cfIlTwcunnti
pZihmsSxLmzuujOwI6MKu5SJ5qL6UX6nLUXlUY/KOIX5VKkfA1my7sB3kmvaKBExvyaWVnDHi2kC
QTRZN2jU1F/MOSTf4+Ya/WnjIE32wsuGs71wfSMV6wBYB1dBU4fWCiy/+jo5r0NfVR+enBS9LxYp
S11r9es4e8YTyzU/wBTECBe6w5xVB3J0ww2HXz3vVJtlZHdVwOSJiUNrrlY2G1o0JpsRbwEsJXck
kwkYYEjhQxTZmYDvXU77dHLZpAC5LUpmtG633WKJti1tbjJSgydb32uyiOWd2RhzH3OpSGAj8+Ft
gOB0xphWy0HTzaK279zRotihNNrc+lbhGtXqaNJ8VSR79mWl0m/LrHEpSOGyrWwZjmsm+pEY26w7
S5yxvoJJPmLmtpe4npZElOfFT0zoGT2dQoa8rybEITqvcHkH474bJdFq4oF2k8YzXxW2KIRxrLoL
J9U27rBPGdXqE8ggTfzqW9pGnB0knVzUO6dl1fYE4Z3Vy0HikxrquFtsTS/ui1GWvA9gmfuNTTiO
rAAmXO78+j+FFhCx72Rf1AvknEw57w5LpuzpT61Wk9u+AcrIpoyaRqLkmX7HbXOPXWBbg/A9XL0v
MC+6cg/Yqle+b61BAP9jlHOmET310bk0LrZJMbs8ITiOh1dABFYLoIN5Ul31AmabHY00rbTlYWW5
xbvFE69oqF+ismwSsQMrbKmhvPDrwfZpMFmQ93d6SyRP1uDI3N1RIpPl1o0+ju3SYEPKB0Ycrg5p
u5fSLziPKV+J6X9Jb028XEzuMuDEXIKcGcq3D/ngiWWRiLCwsds8wlE1VjMp+VrZlLJJsrNNgHQA
G+ayMvn5RLYrN2EJNiWBJHttt4G985bVsg+s/cSr9MfqRcNcA46mIXsW2iPfnR1mE/Gl16BoWdLo
kMZ3jdsHWQzUCuZXuIKbfSAvNC6/TfY3QZ5O9w7m2CMycA7uNbGi0nTH28IAc7GTlsCrNQXsgaVW
PRXUx3inlgnOA8MnFztU9VzWh27QMTEqX0LVwkFdftECBi4k6Ygihy7PUaAY1ro89pAmFfOBVu0Y
QLkgJoV0nEPn2oOIE+Gr79qaqEWGRjq3xqNf5qUTE5Wtf3SgK7uwLyZuBvWqTVxGusLItkaEDlBA
5pTTVwqJBcGFgdqso7XM0j0xrSnR9mI0fLw5ZgskJtHtptnZi94fjb7xPqqpsg16vxIzbSL0xNzh
guot/VX4rj7Gpu6MwzvOB1wTYScx2UVYOtqJ+cgwsRWhbV1TLt4itFvGcGLYI0V4s1V6O690qxst
7Ruc7KNDtgJrnRQ4N8yFeiu/dgI2UtqQHYgt8MZ4KtVCC2vdsZUVkHGQNvb3Fb8Cn40keBg1fWN5
AbxxDUlCmDc7toPED3YF1oqfGt4ltEPipheNY7j/5G45Zw9eIbpt6AJkdmSCcW86GMj5d45IazlY
k108NrOV3OKSTL/SzuCV9+dV4VZLgG6X65qrUJJUffGhwdzPXZXxK5BiYznsiYbT1BNkFUoneDRQ
D704KACsk3Gle2HGGvM2W9CMYdr39rG26Y+D0OA8tUlKWNys9Xe3640w8LAhZgTBMej36xKSOFqu
RCrNPDbHnj4uAHv44wGABdMpdTvMaX294gZNycLz4wbQYoDXtTKStbeYexZErFl1i1xhnE7WxNEL
kQ8RZqCFYgytFN5HCEmsv7VGOV5S0yCUrTup9Pb4IOTzrLwB0/FQ81tiBvA+7S6DciWYv+9abRt4
e0pW6pCReslDF14/bhRaj7KYB3qB8Qq15H4FXtSHqyslvJ4Jf11s6SLfrbBVESgc3HS4RoSMgYP9
mvus3plJDzpkcJYPj9NiOitKmkCFtJP/2DsdGLNBc5yW+0COCCQAyltVYp79rCo9XELJIsLOSIKz
pmXm96XKyxsFy+oeqx4EmNw3vxGKGWvWDF6wRLnTF13kzXa+xOO8FHQVdv6Q7MYs9yvO386qzoVh
Ls5+cGfnVUsyqa4IVxTo4eMQS1hJYXzkAYaHUODDuDYYTPSdR3qbO0FgEmpooa6KnTCK7Ll0VDcD
iOH5PDGex5nVtYAbWUzdzdaMCm2ZTXL1K2G9U+dipOE0Vh9WL5r3jjarkCphpEcMlfik0omPfNV9
pNqsp8xWSos0Jo/bbiTd0yO7fNbpqJ06mgyqmHi6dwdUo7kZHDoauJCXF2QBWl8S3X9FMM49Pgap
+x3imkUDnd4/Tt1insq+GcyomPx5m9Z0gXOmRuHxWGAeeyur3XgNNAYnkQfqUDvmVD0Sls3jDm0r
7vioA7GxnHHH+GKc66XJsAbOxnuWLOo9SAYKXPpRJzlJn5nwK5AeWAtj27GHF59x/2DYifG9wYD+
Tk3m4oQaJBR8Vto7kRv/VrHjP8hp4Fvnj9/wJw/3ctQXkulDoxt8D9b7INVKJhoDuh7PAwhJo99b
sQ8DAxFNu8yt2b2B6DdiX3FRaWkWXUOVGc2r5lf2U5FZNuA9RP2TlLXBJgyjZWlZP5YR8b8DPoUc
1H3nAVWKKWYFTojpnQttI+RjZ/c0n9wNRdZyyve+v1mTupb4Mx4BtRSwl8g1SKu5sxecNMthNolq
mLHV6GrITvq41Uue8HEvw0uSq9n54dR2Ux6LxheDHSV2pw+gpibHnjsOrxIzCyst7BEFZSUu7YBD
a6yMjb4Owqor3U5XJ1p6EDFD11TOHtTF7H+6NR2eQ9jKslIV55iT6U7MnIdNIdagEqX4WWwsVriR
GeMxVS1EofnS4GK3qRTaiBo/9VZbPKDTqPoeVj85LyXUozVPS8xCMqU2xYz4DEJXOqRFuurtw2T5
A1eY3FJu1702/kxdSMwe1ufeR2IoV8W1KJp+bOJ+hkBr7HRpjX37faQCxQAMUFCsskRzYzOShSvV
P+10TEhJFkGEYL39Jrab6kF1yFI1ee3bqKWr6YRwGEr+P6zwnqvO2tBzXz4XSw9gF1ZI4HvT/l9s
5/6aD2H3R346ICrLjhOXHr6Hvy4da507R6Fk8EMvCJH8beltuqXD9qmzRIrZc/anWkS6sDuT6hFI
dhhVKtYofTRYtfJeit97rv/+5/rrcpkfy2NNT1oVyCy7Q1ZFf/2xcmchmZTm3lfZyG3PIv70fYgy
qPggag3bsn+xp/zrSn77F0lx82ps0WE2vv8M1UYz9AeduMRP8ee/OP1pqrGcumMz33uZPeKBm3QY
WFGWF+wq/3wr/hfm8K9aK2zPIGbx/0Dd/wnncPr6ljX/iH8w/vwT/7fQzTDopSCTQgQI6+7Wv/b3
QjfvD9OyoLqYNFN4fMj+P+rcjD+CAG+DbgJ/wI+lW/8TlAOdGX/d6mM7wSTBj8XZSmTkPyWgSyPB
Juol7tXJbBh+CeiXM4PPYu40TNuOtyUKBY1uN3y/3eoJZIED18v0fmZUiT7ZeOZBqjXWs+sa6q30
tPzsWJ5iysJpmoSydn3oJ1iqwTgwsg+PdGil9Nyk89y+6HWbaFCMSbaLM2Sq/jBNVVGQrMkYZue2
8vc508yJGLgFxXNsI7EYaVyLyo6xfLA9yw06ZotgfChlMHSk9ObkUllSXvrRHA6LO7U3bDTnL/SE
T1tAErUZLT6qufEOcJflZ0f/QGQ7wj0h+3+zuAPw+/rZAr7M7LLzSgXBUWd9wqHqa9e60BLFBnja
Z1iWOkCigZlOzD4Qj8S0h+S7AWJpsL3Tssx8m6h0s0e63QBd0XjM4vZx6Rk/hrGtebrobxUBgxfF
vvhObe1w0gzelPLd3UTvXGJN4sEutPbIF9u8duwgTiPPRzh1eX4RE5Mx8nB+y9L1WzC0zshrLXcO
zcznlmPoUDXa9L0vveSEYdyCQmRUP0Htdrt1K7TDCuozAvVdcwzM/Oc4UnoXIJa8O4bPpSvNC4Yu
aKxRKyr/0zTHcud4xIWU37yJXLzh9slvycKuLHHm6SNhnNxx8ecmVOaY7KUHEg9D5cQsKCZWO1Ye
iCdvVbYLGCqTp+0T+dJOvbsHIZLzPB8rfCXm2OZh5nkDPz07N1Jx9Pvpk+UuG/uKBjO3NNJHuzTK
e574610yZ3qUbQ2BmWVqfUgNrsO/YjW7rejhQEqJxbrQrPyJktrqAlpkuZCLsm5Ncm97N0tmLiFs
AiGvIyn5dlWHhm4R8y41+YueLlwM6WwbB5IT86Vbk/yonLq/DMlWY6jcOSWis3UbSukQvBzQdpZR
emdDBrDYuKHr17le9NClIA85qzb1OiLAQVTG78dXS0FjxYbAHQNARwvWEQxtbOLvQOmlTbHEiEEL
tDCD8ySEKrhwbFVEU0srUUA9ERbD+eK1rgSKtfQvKTXjIpxKM/vVjACXMXAEtJlScdQ5ADZWfFgW
ChV1s0nqhlanzRS+ramILGnJvVfowVs+sQyeOu8st/okNjvZvkod/ftEW+ye3av7A5F3hdC5VS65
W/sS3Vf02Rk0MrGBtO61MvFinQanPXMycMW6hPfe/O5y8rdaJ5/EtoxRcLPdMprrvbd1P63bNdp1
FXZ4ZdHhaJbdY6VzjfereXx1CO3SaVazfS6SkqatIM3PmrQWttbA1Zji+ZVc1p8Y6Kugj4Q3t+Ha
0USF3lgcyH8vu3zrqUKRopgbGWCfObrPZh8ncDfYyS05qe4eI3KMS7p7zkvNfWTpfuxqa72Dzovc
qti8jHyt0UZNdaK+YD76ZMjuC2GyVp8NerT8rVILdVbeip6aLXMr3Mq36i2Nm0k4zh1FYb9LuWqE
hydVtIQCG9ZBSuq3AlievrV4pYzCl2Vr9uLw1K89ylfUODUSwVb+NeltEKfWrJ/W1mBL7rhXabf1
iQuneULGc0OyhiJSNSSI7U1G1qFWjNDys+Zhsg5Zcw5P61Y9JnRJv73mLUeGaPsBII6gBnPrJyPM
mXHBc8qDNyoorQkHuW6uA9nZUb3UlW7vW1mnEZYk91ZXtQYehoMoIDsRJ2XgfzB7Z8dl60nTVBXs
OntYtLhgTPzgIbgeaQ3RfsI3BVqx9a0trj3+InzVXKEGNo996xoRGO+QVKz+DcQCs7NRVbHZTNPB
n3oIwuxlsw9zTQnei+qxb5rxJgvcOrI66t7MrfgNdEizn7cyOH2rheuRrNpwGJN1Z3PbPwi7gU+I
LhKzZpjikbnpZ7pQMYeZ/AcLKXhfnJnkfso5I3jlaJdMs9uwkc78Jn8X1QGJe3TRCZCgGveDuAzf
DcuVMcM3tTl5qW5r9E4OLErvZie3P6HM0dq+VeIZSV0jzzTGtxmLRqyG9SVBsY3MrUjPQQYW2IBY
o+S5oWIJg5Z+iOqRUfbE9IDltiOMvyPYwxtco0vEXj49zJRXvmnKEVExih7TKK1+RdUvdai16fyq
p24L1pzqv9TPiH1uAsORc5MSgEG/9IAjHtd1vB9TzCNtpVdn6Ayoznz2nkktUdSBSYCvxNZbaNCO
vqbZKfC1x3IJ+KjN+H5Cy0rSyN6KCnPljnvy9dWux7US6X5yKUpZHlAMR3pTCj+sVx0pRwr7xBcq
249bIWI6IPKaqmK57ifikjodx/eczN+yXJcHbdLd8zr13g/C1NV3wova1em7B7RU52n17Re02P5a
Bkl7wTfinbqBhSaIRtj/jje99NQO4ssS3/AnDKes8NJ9W+YN7oWFxAWVQi4R07THlA6p3M5T+7En
p3m/tuDQfZ5cU1gUDwYK2Ic21/Ml4KkMctJIpjcjz7UjrXbORci8uEHo2zcWRZMEk+9K135V2myH
ui+qHSGvBK/4VD1DmJCHkZDanfQHkpm9tPZ6m/z0oWfDg82yg98HkjLdnqrLplovmW3PZ7kVYU5B
T68foCosLlUbY9pef0E1f85Ezbq2LLwnavlQWIxyiPj5yLIW1u3EqbojEviZ9LYWUkKe3RWyuVSz
ttwq3CFLYtgv1VbW2RaWvbO1bjrAnAz2+VbqSQRBHShB6D7J/LhhGkAcaCZzOrFEGveV23/OBucK
y3hjn85TWNqp2FX0hWoj24RuYT3lbWWiQbCEHl1PiFBnr3FtM0T1wSBRNWmU+VQEZrpXvWyczieG
qvJc/y4rdbbeUoDKVJg2zWAcyO/Ka0UBr3BpOfWV3t0iB5IPoHHxwCJFUEdhphdgiRw7tO4e02Rr
TJ0oZ71vHQk53gaTiszRxUuB4XG258/e4KxtvM6Rhxnp6E6yhY1KpzPok8BL4fiz+jb+Lmrtt85W
1i6uE5ZVimjnLq0dO82qftSssD9dwH761vYq0iCJ+UF+iVG0+wKfQhPhvoKd2us+y+hSA66OmBAB
rRYFMnxZ30rMdJEFt383TwIyimanX8nQEeokWM4jze3ojAt09ViWxR1zL0xrvdrPprvu9UTyBMVD
cLNuJbY8hGUMVFM/Jpam/wL+5BCphXNBeLiJ2cikBO+gGTJ6dLueZlzHW5Hh6J5U5yRhRdvWZnHS
eas/G4iyEJVBmnu/i3XTpS9vun7sKZbTeniVv9t3tyLeNtO7YG+MHvrAqmOX44EUzktaXI15MH4o
7KB3q1IcCHSkRVZSmvukXqvaePJVMhZJnEyYxX5QxjIRVhI1mc5nT7EnYoNKGwfGCOUHzfNM72bk
NcMXWV+K12om5bDoqGSzUmxMbOjruXBiJ0CnixcuyrFGamAIp3RRP6Urs6+ZtircKb3zzp9pPrV0
TvaLOclTsiSqC9FtVayTZb5hM9netpL/uoF2hHiYw/NYuj3/onZbBkEbjynGgRySYxOmUtVfXaIb
t8Aa/ZNrGuznZ0zBV290n9csk2HbOe6XzaY1QZZfqSV1gnnnkHF87ERrhRQqdTeakOJBn7Msdq0G
VGOTzePRrmiW4DQgOd021EjbjDDm3IswTfPyiMOEDQ6u3LNe9/ZNp3eMAI5u7XzoeLHjLgKZEbDb
mfaG5kXlk/3Ws+JTYZ9LjDI9NFF8krhCWF8WjzPhF9bWw/JB8PsuLXxeVr3CLqLmII0nHDEJEbsV
Yw7by6gYetRJFskki/C6bJRQ6d/5PIWLbfc3noreYEbuZS1ulCiK59Svho+B0ZM7Uz9dlxqauXDW
fu9vLzZ7kOKgBQO3L8cU2VVLJiTRplbTzh2lfkJUbp+SROhDnDf8pyP0TpTVrn4cUtwtWC/a1y7r
jHdD+i19COlrQlrxYoPDoI+r1rWjZUq2XmCc2HpO+tkjZfU0ZYoW0gTzrHc7qsx+qLP2m7fSGB3K
Ffs+xFR9jRBuYSbna2pvsVhk5rJaqrdCl8UL+nxyAPNmUMDC/ubAVWh4Kbtx/po0vFnStNNzL1JJ
EC+t90VX8CVUHQJp5yLNh1w9mHXgL5hxkjnzd5xfOhO/5tBM0KjlvvX8MovroMofuzRgEmtX1tZT
sTXl+JqxM701OM2lTTPXuhYXJwOMLShlvILn4gKrXD5Muva98pv1BazZplvSyLXRkTg0dKdc3kqO
CtC7E2AB2pjXO21pVoDiMjkAyake621OslY+V91qUz/e6ulNQgwrwrSoUZkUNMe6SAA5cC0DblBv
g6zhdBficlWY1wihnGDpLsDi4hENy5Fs35th9sWdURa9tasWl8tYa/AUCKemx3cAMrHHuUFgZP3S
kMvneyPQiqObNYK/kDz/21ArqZ7XmcS+HWosU93hftR7IH+7cfRMD4+I1an5zEuCJW/fpG3mRlZv
NGMZ/h8BfjGz2RRe11QdEs1rn0E3qdd/kH/+CwSJ8VdCEtcHnQiN44PuRFwxnH/GdcmWerjKMuYr
oAgnJq4Owh7DlqfESfP9OEk/TWEdpsK8sUpnT3Js72TGzvdw6owr/cTDjl/1AJsuZhF0+O9/uL8q
l3/72VxTN2xQIdAe/ylFJgwoVHpizlcpu6snmRWTYz79i/zYf/WPQBva2lhpYvP++QVwigFdGqvd
NTfJOvI/F2t47TX/K0n+CYP9l5IkUvo/vO3/WZJsZtJEfwfLgi/Z/sDfFMlA/8MgMQqRyLY83rr5
Zz/8+79h+vuD4YsjwPQ2cgxuw7/rkdYfjg6DDtUbbAN/jk8Nj7Ah+/d/s/U/LKIEZMRcHK7QZ9z/
iR7J1uqf9MjAgmBruSYsDyAtAEL/qqwvYhio3c79G70VrBhwkMdzaZaPynLKL1FP62kGy+NRk0vG
hoB8Ul4tS3QfReH2Mky8XrsnIMg+L5PLdG+Tr30tVzOxz22u1I9sQNk6YcttkyipR0uLWkSQ/ciy
c5eoyntdnGF+GDtpcQbDhqDnrfCrr2lanMvUjv4rFVhFF65sODm6fbaanO2MNnS3nLKAk5grQ7Vj
69UiVoHCAaItLPeLNEb1s9a9U1pV6xXbw/Q25K39WCYaPTgjNW6/MDSIu1T7bRTNIEORuP1Y8Q59
s5N0elMpO0eTIoBfmmVhMQ5SB1dRp7x73HWBiNVi9feFk6rb1cPbylXRXn7hb9EegM8ym3sTpSQT
+PCTa0suPWnvGzmQOMu+mFlR4v7EKR5wK2d8X2VaH/GK9DtnSrIPY7FSFVm+8A+9h7YbBgIdeDGy
7G506CFpCNQcMSOnh3QNCMGYNgD8BgN3vAoahkWWrgDFyJx4tDJkpgobwxxpd0WRRMrFpfK1GDr6
KIBPDzWvmsYzeWk4X0nZ3oxJWeyYJdwVV0rjRhUGq3OHkwyjOlddmDDSx2rdBIBqMAw/Tp5oj+mS
NcdS0/vvmZb4Ax52UTURLhX51FZbrYrn/wYQ8+IEFY5lTdbVncEoq9PrvhZ3uUvRAQAgb3qv2IaG
7mgP/tnIGh5i2booTH6pF9wg9uMfS8Vc7Kq+7u649ncRrtAW/BuOrtieFTKgnvfDzVAIlpZuptJ7
f5C/ev6W8agPa4ux2LeaX3iGKzskSFnNoE/W4Ufd0d5+TKhkeE1GVZwmi7AYSe3COiGpT98kRaHY
9LsJmEft7APNwpdRWPSYGU3A5KZyKntX2HvFK+VdiZoeVs3PmwpVTBuGg2dM+eO8eNk98uJiVF+8
uyZlbJnocl5bZdfM+BedXFJDy43riQRXCvKTMIheGPYwMSTOLpKWQc+9z7+R9G0ME+rJ7lW6m2se
ihFp+6k+JrUh94CfRVjzDY0oVPRulsEu970oKcgqNlcuYHOZlrhtwZOHgHubHRAtEbWDkUCyoctK
8wZzl6tgxBNokXMrjbMJ2oh2a8MLVWODWgqOFSa2yyrx9gO0hcmh18vRVS2v+0g0E2mUSFVc+x2f
QJJ3OvbgZnHjvh/p6OkS7rw4x29M0YldXizeyVLBfBmtFb0CPf2AwD4OqLFre3b7Ftc1assj3E8K
2vLGdQ70VLHbCPqHNeOLWTbFLzK8L1uUxK388sun8C8uXPzcTV70z9rIrrzCGhL1NfaRXDnGU0fp
DS033H+wvdpE+9wCQxN6Livz1I8mkwlsGst7Lr2vgY27PF35YrNqPBZD+uii++wEjYvA3FAEilxn
sav6yj92q4tUU7rbq93Mz7plZbE+LQGoEXvdmZWLtmYW5qMrsRFxPJW7xe6cE9qs2LlsoBRI/368
dYJS37WqQDVgbn+zKtt+9wQu6qyEEaJklt144+A9e54znuXsVopDqudM8RrODi4mifZDh6dIv16Z
rnebMZCJLi3u14mzseT6cGxWAIajFhQXjJMBxq4+VRSHrmM0YJyIAIBQGJCX7VWMU37wOuGfy86E
xY/AgIA17VVCKSY+qGGHCqsz6PKiPMxVVu6S1aorJJaKV9u0Cr6ovhYEP/J84SHiW+T1eRMGFWWJ
Vl/wbPV3Re8zxhNy3E11uR6oXdF3ui+3AkgP62Pvi3coJv49BG0aFFPe/ncC+diFRgSqUtV3xjTm
8UKo65ltQ/ULDvrw4RmpvVWD1g9tm6U7uHz6vkLWv53WwT/BmCQOUpUayxbfrDh0s3x8ygGN3vg4
EL9ZPR9pWEbzhSRsfesbsj8CSDPuejhEkRrakW/VvDylhnB99h40VOG1Gy46+FWMtQx6euYU0VT0
JXdJnyOzSu+MoC+OeaLlqPejh3l0AlKUcubHVjGY9HgM2QofTuI7KQvBQFclLxm6BJBkUKqfS27i
N8ZBl19MvFHH3qQbPVwN9V3AnotWS67P1mSZKLcFjruK8qA09Nr+BXHSvKysYC7r3Exc4V294PPW
Zo/Of7B3Xr11I+ua/iuDc88GyWIczBlgVpasaMtyuCFkyWbOxVD89fOUpN5tLe0tTc91AzvASUxV
X33hDd5gfWKuZqONljUbNbU4QsH3TL4AfgeEtHjzVdLXUbwiMCGsnmbzXZLTCxOJ48PGYhC5pRdI
XWs7yzpjVZ4CeboGkgllIaaHKuVXswUCbtMtneB4flVGXFQH+vxd+sVx7ajChbP2Bk6i3KT/tNQJ
HY2KnuZ2sBgUKDHOYBnRu3vAjs7bRjmMP4RZCMHAXSw8NDR2HXGvYT+ZsPfmud2n+QR8niL6hE9Z
bIaqKq5Fo+TGrfzTITaaTet1z4b1/4zs38uPTS2N+p8n9v+nuEMI9EWC/Pgv/pzY2yHeCzYCt2hI
mE8GC085MjjBPxwUQJDTd9m1QFP+lSJr6wUkTE0HgAaaA5bOnp9TZFe7MuBwH5DNQnYktf07KbJ4
CYl5cl9gWoIECNUV2hFc6HdxDkA2qiwhp/+kO9Fkv4qSNNHcTBPC/uD8ZWar2wwVK7nrlSgAsvWo
SNzPUdGgtVa7OCvuGkMDaXOIwjWThDAywXoGRZ7MnzuToaNad07jLXSTIvgexhrUI+RcaAMDcGFY
FENvky5BkKDzYjbG9DlhvtJtIX3HCCw7YJRBWi8DFfJe9DEMANIRZNbR3Jpmg+FgRQRq0jXZbITQ
828f8t/V3lqa4i8yv6N9F4SNng//pY6wj98OHTsLwvbi/kQWbAwLZE99UI0gDYXIz0mbQ60tbWHp
90tvOHWDeKnW0LZJ3nieypri+fPbt2S/uiXfDym40NF4VJk/xjD5mT2j/NnFDxZzzfwctzwoYosz
aDxXwmwFHl6J/oCVrWglBwOw27nJSecAHuR3ENy0tq0/0NM5xaCnN5PtEsXLsFmKmU+xlXJJlltE
PdHHQyArxwtjWXKLv1aGTu+2MMh6qC7vwJFeikE49DUQ0GJcR6vDCj32wstFGCX5nBp5Uf00GSZ4
n2CaGPVH6qV6uXr77b2sB/WFdEEICgzkAcXnKymSomxDIn70AMLGhqjVFJF2t7ZNdvgs/My5pNmq
nS2U5xZo2TZUf+NHRDeQyH37Tl42NR7vhGNXaP490tOUwS8f2RKxMsM58x7GPujAyzQqA/jXgS/w
xWncM2J/zyji1Ut2hRcQSoQP9Iu3oBfWbzI8hhUbkLh8cV8MbYd+ZqsaLRQ8BouWZHz76XTU+G3f
8J4JXA7C+Sz4gCbh0Qe1U7yRm9S1H2Yr7lPnp60gAmGp3Qysu7hu9SumXzcwBHr7wq8fkjXk6f/Y
gUvQPYLSoWGJbESW9/cAjIZgwQ6yCMaPkW2kvN23L2W9/oQhpjVm4FGFErzNoxeaIb+aI3FRPvQF
oB//kIZR9bmA1thSr6DtGTeXc7hEZnlWp12lxQ7HBKn5rPcbtH2Bz0RzBJUYL9lrqhkfysajHexZ
PsZdoA7D5CCFfnj7pl99GBcWIW4ldFcs0/KOA5oV5oGNqHt1XylJXwIqZ5ijJW8pAynVuvRqAdVh
rBEdfvu61usPg6q/B7AJxSsHQeGjcyYydFkOeOTH4hqWvawZn6SMf/ygSTrYhKKAb3dgm+T+HRR8
6MYbEL1d2KwR2bXHGxzNJ+DCSD0vEtcfKwt3ovLQK3dLRrbB5u27ZV8cLWBu0Hcft0mIiqF1/G3d
eGq6cujqH0mA6J8Hk17J5aqH1cuiWpQZq3Ef9g3CzQi14nW16SsQvDjae0oRLEPGl+qeBVhmv+hB
82Y4/pwc7b7RcijnngIwShtEF3dGnOZrH4cAsKEH+jkrdSwk49xH0xqOYSrgkS+SlJEO0UaPj4za
2AqR6Gvg73L+tiidQsAXWyLehZ1Ru7crc0m17qLttC77u00AZNHfcbLypzcNVgqMCuez5YrtH7pf
q5S65LYjR+YeGWSGFaweaCRfQZw3uA8P3oznwiKFP96MnZYe7zN+B61O+HG8kiTxar6ZncxQ5SBM
J2mOEzy8HDY6UnraqaA2swzaiwKljhRFP2U2f9OzUq0XkqK6Vnp7d5wTcmv4GxxmivqQENwjBoaC
eRaHXPpPvUGBkjQYwBj30QsB/bL9hjUcPKHIwZ/zvMC4GgA3UJrqQwIaejgd4KmylsAE6MiXjikK
7mBAtK45hkD6zESijHL9wMRHgo+unapBRfH5AehAP5qM+IAWs41pRlox18U4TX2gQ6GD2LOcJb70
2iEk9RtVZuteS/H++TPapjW6rUgRrUjWLLkafohIFt14G0SKQsyBqpfgqETNM2HwoN+qkwNxEis3
aAb+wjTJJD+tim5AnNpKkNUqtwI4TvZLNZGWxWmU3/J4BHq9XOpQcmoJ5CNZNBne1+XHSrq1D5VE
o0jxlcZWnD01IivDqolR5+SbiZlZ1C9wykzMdzKWeSBODeb26p4O6sg7rOcx4/rYKAC2+xQUYO+y
zeIPAKwwraxGLUy5VDp3y6xZ8GfKI1vkIbKw8VCnRU+2QsIYhQLu2LdHosC2W8Sje4rN2DhgEtg6
PFoc0IEasckcHX5KrRhYys2AExW/MmKJ0SISk7XklhRPz29OAz2RbOOE1E3e2oNtrO5V0KI2x9gJ
KO1h9AJtXoX/OybW6zmiqk8veo3L/poODr9Yh0JpQkDmhPodt1DRs18DfUxe5xL4es1hfI8hACMJ
9LhhJHp6ierUerxpgor/bS1mk3LlM9NEH79fFrIM5DrZ56pTiw4eSU4ilrVCa/AnKIXzQzskufgS
bk/eCHmnscR4A9oO9SS8Rv2mV4dxNvusPNd8MH5g2/Ud97eQi+lVLdJUQ/vzcMEfZw4KSC2bzLzB
Dy0Nx41Fo11HpqRIMjwnTWPnwp0GLCJzFTsmPNwFk9Z4xDzxylVQ8W2gnAHuStuwnJAAIFGA/3vh
ue6Yd6vExIjaXGPGLtJL9MfTCFRmNugvjIWzdlbQCoqjcZL2ZpGq1dy1EmzaXPS9MUHk7n3uMTJ6
vk1L16B276oeFWPkSKBWxPWnsGwjB7WFvg7nYO2ZKZYEWwIx4WYrRZzBtYmboQ7DFdWz1uHElEcm
IBSyQbfwg5ww690vk2sg/kiwVTwzKgT5Ai60S+Ykic+0L7blX8g5BB+DzBMKUKxEOSkcIxgB6HVp
DnPPGopECl38Q73UC3/W2uPQWReLiz7vbd9WvKVNmfM9qtVsGtbQXkCPAKu3y6p24CtVloMC2LZG
NJefFbamjoIDL5+Va6aI9Y47UzYTf5MSpuXPZBfpuJSbYzlfhzLTGSFI/Jjw1GDVzPuTCaTUi5G3
yF6wbNmzoMa2E6o+4etrqxK8tVnpQdEv3DgeFwOXdtDW5v4JlxxHo2poooGbdGnRbYGp6kNWgiJm
Oc4eyDmDQ7lTxAcVgFa7nE2FKjpU69J1Dk1L8yzZBnVXM7cobZ1ioe6Xq/syAOV0/lyHEPX1y0Ho
T9S47sAuxB85TrJJGCdYRSwoUgRAAjYtPqDR1kEph4F8O2tbjZrDX21HNfncMUhZg7dU4x7Axs4A
DLB4gnTQb/B5WZfppP9MObAkbDzwZp04Y0miw30Pa2i5tQxWpdgKvwO7vSITjU32pxGn7FwniFwf
ahJqIM2FnRJ2N30ITwZo6GIplGirqeg+meUM3Op3iwOvasZ859Xj0Ny/9jlA0SZtv6fEXAxb/4PF
ATytwlxBNpX1h0a4UwOq7127g4JjFWEHOVrrlm/0jt2B46vCRoi9M5T89sL0IGudfDZWYWGriFH7
f/Y+CJE3NjvdNp3qD08OCJ7MzyfTtJrd7y4IcWYjd5L6nvRPe6UGkHzOKy8EuK9AokwfNPybjgio
2VqVXEkfdxOaqMI1rp7cESAddVkN2N5XTbsNoWa9NElwDKdfbmXFql65nfeXVUIhPb/TQC/0ueeV
OfqNtwn/f3wTMlcMw3rAP9Wn9du70tz/DfeEOsgHu95YLsLusLaFFEZ80dk8THb1nH2bClSI9XGK
yxrZsqlmgqIREoL+6OdJuU3jbJpo6uBe16YZk6M8uVj1kTmxYdDx1bkmELGMDKrDNUgfKyGBhM3d
Bjp9BAwysh0SJDAIDSWTWkJJaoDeYz6iiiku9IM1U/BhaWNtkeMm7cjR40KA45SRlRvby16Bq5cg
s91a5ykID+nKwc+shbtVT2ZbA0Bg7ysQd/Tz9+ik+PAIUBen19AMrUuYdPuezD4AENrYe8d2yYIn
k9zNQA55aohlWZDqQyMyAHByhpe9a25RlfAWcUBwuyAlAgUviCnA40welLwkoN+EcBijppO8LGzO
6CkQDqnJpOA1NDtgJfrkRNl/5k67OPG59uAvfr18wnJJW7lBGAVWQ2FWR4SZHh8+7r/HlYCIkju+
9mWzM8zAUZGLmt7q7sIO3cZ0/2RLZsuh837AR6nqnWdnfnUW19nIsSibRudSVePrlCUJpTYkk+jk
S+vXYPQqDzdoMMEvBUtV0TdY+U0E8BhEZOfy+onhWlKxfmz3eHikcUo9n2AOc7TxJkcCiIjmgebn
7i3B7MFgEuZkYb1XKdIqvwqmISSuAecKdzBgqcHy+fNNLC0+I6uhEQsZqV8l/MS6lFpXKrcqFaDk
YCBHDHQJMD01SzlH7tcCRmyOXKL+jByYlnVL+TfIG7zbZ55YZJXFN4In7cPDreJ8nJKrBWmHKPw2
5r6LJg+sb0aeJw7p6HizACPgqYC86eZT1zGXSU4aJm/8LFNi0Q0E2la6kA+8lsVS0q+z5nU6oRUh
N05uk6XEiDxyXI5103UuZJu4H4OrRSZ2nZ55zGS5H7U4eh8I5Bh41DEnybwpekdvEcQ0dcMLh1X+
QjTC77zLrILSOG0tvcBEhGmGvW9tHzGnDXrN+nRFdyzm0IToTqK6ZqBOFugJZAO0zJJej7hiZmTW
Jm8g+xUtfsUv+H39t8lKYMVOBYbNwcZKuC/4domvU8Mc3TmdzItG3+3T9sily6suhqnmo3Y9et8l
+p5ijL/DCI7T7oDnI8rC6xIkHss0VeQE2c7pHL12i8oOq/NysuKRQTM+KxZsbVmieraBwqT4toMx
llyrWjoewXz032VarlPrcKwp+ZhTp93d2CEuX676fGgkwUVNDvKBkyVzBBVdm3VW4sXHm80aZt43
JmpUfBBmkKSXFJ58ZyRBFsz8Jpv6CTCIwndqRnYivxsTC07POnrKfPrYHMk1etzqeVoGtjmJQdVJ
Ha9wtQ9JDOY4Nqm+qrgV/CqmZkHwxEDc717buQHaB/BtMvhqEsoRFI/i3jgEXiOGG28pBOYhxmTx
/o0k1EW370HUpyUyW7rIh4ipE/m4qVkfUR/FfDVZ0tAFdRcYS7hOu9GtyFGQLcSBiSSEGLBYLTXv
Ses3FVhb6geWk+dyeVp70aJDZUNM9g7AQWEVbxG9YOkf0OZNKFUwZlD3T1uvGgudWhVGGcLDwRgG
h5iNHBGVZGEgT8ltGpFQekn6JhyrS9OZ56rlhSy64nYxf+VFTohHscUXMcXNueflDsmrmrJ4j/Pb
PFx7s78gKYn0XnEIepuagoPNcDBFEjPCHv4OeF/Njwkd2RGrsrbSmahd2UTx9fRUNc55nLNL22y0
CFIk/IOHvMtEdN7CiNdV4FNhUUSLvmkgzmB51+wyhXajDBYqXgdlAhY6RZLJ6p+SquKTptagb32o
Zk7C7ZwMkZRbY64cPAoamiP8xUWxomAv6IAl+YxGwmC6h92jxYj6hclAIjDZEvWsK3T1FDnCudeJ
bmnlelW+3TX6Nz2jAN/bUDDQ8V3ruMEazJo5HRbTjzmSus4cE6NIQOzhplDgIjJ0PO87lzzuqtGm
gqnuOrqdZ+N9Y7/s6SqUWgO8l+QPF5MGIvzT0igCQ3d2336615dCI5ocV4BDonl+7K2HuVqzjHQn
fqALpuMT2HsxkhQSrIldb1/rsRv4e//YonXsW8LFHRLzqFdTKZT2+kJT+3/MohwoZGDf26xEVzog
ONZJV2pjiAXZm/xuqBy3p4kCoz0o1o20qbvpQujJRkjJq2PPU2R+nn1UiKXoFMl3e84E32snfvX2
7b96VTCbgESG0Psox+1j07i5i0oZTz4uzFBvuA8OKF0WcrhSQr19qVdrDricCBkFIbBuo1h/1O8m
jUrx+/OauzAJxKAOkQJGfIuHq94iXhRDVnvn4Y5HKBYfxteWylwTSwD76Ipd24sgpn9/h22TjlFy
ZrNdDbj5cEDYoT6zohDvM5IJxa9/4r5ldpdEu9I9efvZj18zU1PX1bMMxqSu9crtcarkPAInF9/p
SVA6qgT3lfug8nU5//aVjt+y7QK/YhCLj4EGER43r3MSw0BYmfV9QNs7P5dNoUvzNHMEh3xi66zx
7Qu+5FEzNIGTTduZIS+2jyRN+tF/m9XIDE4o2lHd9w4dE1ZQJyId5giK2p426loclVAfAZsWrv3c
TTgZ376BRwWA33cgqZY24sUyCdwxj26/vAOs8ZLCavzqO4QMFVdbZlmAeeh6JGGGTpVOW0ZA8px5
nuPo+P3cFDdcqVtepYdBUXIyPb2cZwdnWv+KXVzjREi1sDx5HGKxUwdIDgmJ2Busw1wSrZFr0Yfl
qIYaklISmWx8tFiYoWcb6UOYuLcmcNkp6Rstui1GGqktT1JGywHykuhIc5l+7HXaZSDkQBXTp60+
zjHKIrfxe6GPeEDLCEet/acGfU9qT9REiVonTahNPmZ8tqWT5ShDJ4WuTY9xEO2xOOvoTNojvpM0
WeDs5Kdvv/5XC85H99v0wHyHtni9tAcqi8QwF/WtTlrwqIcYG0gKjhAQHqH3uWX99iX1vn3xwQm1
qJcxo0HBA/mAowENgzKlJemmb2h76x7jkIZefu4iWJEbFyYYOi7sFOFAETVbuATRhC1KfTdv38bx
kyP55phETvyA+Z/gcfz928qvvLaa+JbJt7ym/XkKv0iWn+18QrzP7uU7yPLjCKIdKXxBp8gTyCI5
7tEiRyMjTpOm77+PLaYRty6gIpZFljU6s3r7ueyjLc1PD3zAzuAbmbwhYXg0LYynGXPparQ/V3Al
ge3TvsSRNaaNSqWbZhOnw4qBd8n/+TRsWJezK8JbijW3C1YNbV1aMJQ8en7fTJBl6CMAcSPDTmMq
lMQnCNwndYbU29qZDd0GCKRXswlHKDWs4bxkOnKjuSQ8nIHmiXOIY0NPiizwvOwNCoJ8bk+QaUoV
APvajJ3zt1/C0fvmHYTEFQyamEDi+3D8DlxsDsD7Qv4dSkwF0WCrGVXAL56gJ96+fSlxtJ71NyV4
eQAukKQhjh6t56lu6KlaTnQTONCfuNYAu+MiH1ud6g+EekLQ0+wd8KGuBCtkE1jcz7/qxkF3CIwJ
KfSvruPrfia1YEOks0skaqYTI8esZjnr2aogMWFB5dNeoYvD3smriPI4BbRJWfI8+GNapIdIRpHZ
7J0lMBf+bKxL/cEXN+MqxuN03H9qTYwWHVB8ELUCEOPHJ2M8fyTw1xvZwYKgMnoaobEjWbtQLnXx
HEV0OcRKWUD36nfO2+Dl50M0BsEY28RVBs8gvFCOP1/LE4yB2UT3KDf6X/HKcVE0Yzx68PKgcejx
J4g0OmCqVYAl1Qb0bHUo7by4HXEiRJUOPUOGprFA11MFOOYmsv0cUb/2V8XcowKQBKN9SMPsuqx8
835sHDD4GDQmas0sx7sc3aj+kACBPudEShaq9WTMN0afiS8Lc+TxNEKaGt/ZIjSdDV3D/NZYDElx
UMzonPZhd+VwKuU7pzDEua+AO8tGtVtm4sUtMDrntChspgRZIzFDrfOJEZ5E6QPUhPtBIYCXInHZ
mtZGNJ1/Y3M+3zVJbbkoCXoJLYy47/foZlY3WGQMtynIWHBQpgGr1KBv9y0fwv6hMJruk+f0PWlR
NByyecBAgSFFs66YF82QoMPUWA1OOZ5id7eVE7SXVYDQwpch8Dy65tGQbyRM6ZsFZb0N6adWmTQM
Z2165jX8ePMH/kb9d8tfnM8JiPp1ggP0h9zvUwjJKv3w9iZ7GaxZEIyVCWYuqYK2VjmG09S0f/zW
jasHvtd8FYJ1zLdeUUtEFDrT+/z2xV5u6KeL+QDl9DFPDneckUSLQ2rXhdWDZ/olGKHZvLGQJ+hR
Ls7PR0cM1H9xXV4zIvTzd/KxVyv/8THB6jCyIYgfwyYGF8mZ3OnKB+DQFK6iaPJ5Vwr0g985Jh5/
0l/H8ONTOrYNPicMUfjBueZl3qXlcWyk6JIHa6rZM8LmuFjVFDzpZob18LGyy+hj2kdGA3/QDZuN
wAe32CPg5G3mQgL7AqznXXYwpk4rxMo/c95COaWvKG/LkuTFllXZrGxpOdfmmFVQi0VwVtGevR5t
ZX8JgTNDzqsts8FgML4UZcg6NvzSo3uTM4uzppDGWheqh6yO5TrDm2lnxa55h06aWC98v3dyoSNH
K16JTgNIg3gvgjP6OCWwDL+fnUAtDyiW8PJROk32os6Kw7zMdwheosgHwHsz2DFEwbYzvINTKfc9
FyFXv/kXX8bXYE24TzZ0CI7xowPFyqOS8UGC4CtU/5x2Wge3AdpeuOmZkmAb65TzwS/ljC6x0ZQY
WtflARpveD5Cq0HDyI+NywXM9gHpIhpn0AS+lyjVor6ZG+epqvwzhfBlhejtDT3Q4hJrY/gkHoMx
tV4wgD+fEGGL1n4T+h9JG0eUKZz0l/Ky9EL4TbrP6RQf0rhuLktXFjizRv2A3mIyfDZdO782Km3J
4s3WtBO2nFCb7NL4ZirCJFsnLWRYGKwg7EcZMwLwszbDQJoz8ZPjGsFZmijni0VXW7uRa9rv23tb
v7vjd4suG+W+RzXrH/MIB1rCfHcfRxNE2i+MVmS3TSqUgrJYmTC/qSXeuaL1EvjKqvIps0DdgkfC
9Aq42suNZpl2AWG6yX4ikeKc0jYzSnIEZXygUZntGERIIr0bdw+NMIvbNJ7lGRxV8xqPGrF75+lf
Ly1STcInlm0+SNxjMGA3lW4fxFX1M54ZMFC319H3ulvQUGlLZBZbVIHpcJQ1UiLSpVe4yRIPkSDg
sBv6JGG4ZuBZJpuu9vyv2N+MuvVLC70y+uQ899L+0AoxX3hDEp9ARIqdVe2H9rTqYdwgN9qYJVwY
K6jX+NyiXmDwWnZZLo3z0LNQqKCVYZx5mI1cqXniOMvwXUGjgdN7XSNRclYy5iWjFKUG3rcF1izo
JDDDRTHpFjtztSUX6T9Je65OkrIQ+Af48KlZiYyL1h5dvysRpqi/+CDqIHShsoO2Z1HEayRwm/Op
QTsJokvjgasN7No6AZyCxiK+xvYXvILSr0g6y1/OI3WgH9H1eW+lvP46DnUCiGsAc3yf45AsbFzg
83nKf2IqaMJYw9XgBygPBaOAT0ZN5T8s/aCV7I0fasxQvEIqDI7Q24vk3y3YQEOQOfpwNKM38HLB
gpTqy37xi59R6alh8/hBvAVf3LO0QB3bXDBPwph22Cm0qLZNGM3fkqAbG9bJYt28czP/ZsNqvqcm
J9tgLY8Ru0s5TGONCOVP2JHeJ6R2+o+IVxkbn8buB87F4WIoWnnaOFV5UszCOpeVz0HmF3K+StGE
B5Bc4bmcGoP4BXK+dVdBm+af3rnLVykDMofA59niYKYpKo9e2YjUWxm2zvCTrncbfyazcFHAsLGU
GXpzvLC9EaLY1C8YZwWdW/9KFkyEVksE038v/Lq/dcMiPjP9Kf9sd0hYrwdOgV2XdQWvO878NaYf
xvN6+4dncaOan//9X3cPZVpt4Cl26b18wZoIHfLLN3gWXcqGekm0ePwnfxItzBBpRNMVVCkkC44r
/kVGtiznD1I3cMHaFjM0PftfTAvh/2HqfwXehGYLf8I9PDMtBEwLG80CfpwGzULM/9//637+n/HP
+urp7OqPfv0/qqG8QpNW9v/9XySpL844F8FS3WsIA5IZ7oe+9sv9W7ao9MKcm/CoR3+upTyfmAED
+3C92vxQN2NgI7vU+kzI97ldYhr6RZKJWlSTTdnf2KUjF4RFaM3b24I12EzZ2h+RzQs+peBReg+p
uaxicLJuJjiXO0dMKJlWVagOmTFNjEeo1+xyPEHbHUYbvCqJfXBzXhUqQ0FwTCnJQjhpZy4aqacc
KKN5ksFePVdOFN0AKW1IKL2vRl+Pe0hWPg4Hc7hB5bU5y/T8u6SasVaum9s3iZcu1RqZrwmQSTkh
+UsgCrcTzYZpU3QL+g5e4c0fl3x078wGcu6Klzqep8gKd1s70dkJBXjK9FvEZrFHuqPYg2UoAiRZ
6vTEK+PWvwgZAYKyVGa6x9ALOWYPCtRedvk4UGbTQElKJz80VIW7bOl8RnrAeZDtcLJoRmM1Gi9t
N6q+AfwCb+El1bincpGbpO85yOJGYfUBTG1h0lmCp3Pb8auECH0bLTUj1i5ukQFi5DNrKXmXB8UG
YLC/MuxFPMq1in1ve93WsXJUR+KmtRjrd2cTmHHtKodJoEm53qxgcrknsKP92zBD4JG8LOz3NJZb
uUv6Dpe/kaWO2CXmqNetl29taVTlXsgi4sx3Z1qkmUTZqM8yY+2OeIsxG3e6emMO6AGTdpYHnJOT
DcybIdjZ0zRtJ5nVa6RuR6C4tjQ1CxbFwbUeuPzyo9S8W/DE3aFblAJeipB4NCtH3ZUW6g+7sCvd
/QAd+5NVIWiZe7L4CqxXyzDSr1g3wDIPxZjE5sbu/Eu8yzuycg4jrJD8do0wMNomDIStcUuO2e7U
iOUK0+7wcnZbfLuiDmgN+saosEWzv6pFmX/yCuE2ODUPxYOZGfUJMjz2iSwxjaN7Gn1nN2BJVoHH
+AFuHRa66uWYIwPW2jdRkQ4nU1f6O8xIYFuHVdR/Qr/83gQduBkVrWJE+lAnZwekJ+QaosTNDJDr
OvYC6wxiunOaJ27wLfCEvQct7EUrl7PU2rijHa96G7LGpo/aG4z6uouWjs6PQpbRZmhjdTvQEDpE
C0aba8Mww2zVGCh5j43RX6p6ri5aN8twcq+zLF0Bgo1QScs1BCCqP3txK0GGhdUJTlLxF9lqVzk0
0IuPudPYa5B9GKbJEvAITqKdHzkDEie5eQ1QZ1grdA/DXV055HeBC6jnQ6MdIAZXNpddCTO590zU
A6xcnbRhX69n7Ss7zipcVZG8z8BbboSapjVaScBcC3LL2rHvmNp+cYvORYQxptQKR9vv8k1LfhxD
Mm/apBm8q6lHKJDL4ls/qO4p/fnnVHznVIQiJN48Fi9+jncPL07F53/y57HI2ccckl4CTBV6Cibn
zrNGB6PJf52Djs056AuKbdthmIZox1/noMsfMe0zzYASHArR3xLloLw6Oggx9dKXoRMgmHK9mjQk
0plHDATowem4B37EPVHCMrqVu6A2rxJAOJu5qU89vCwsBB7acUu21W8nLyj2g923nFA61LrJkl9g
bUQkanGMdNY2WjnuZtBBWowO4VoHbqlDOPIdRPNwxIJu1eggj5wR8X7QoX8Qff2t0sfB0hF34HLr
UyJ/PDEISdMu1ceI32Xleng8W3x9zHght7hqEqDFa1ygHMYhSsxXiMf73i5B7j8Go2YBdtNK7T8A
SPdYE6g8f2h9o71MY4L1aprK+TKKMAPGWSvi2UssOPBbwr/NP6lV5yy7xRrmZo+rIH8K3LCxT4cg
RswpcVt1EuPpiYF3qWbjNOAGaxztFsrYugXVc20HTX0dQp74uGT5eIlYxaphyiM3mPSixRvpczyb
Ov+ALGTVrjOnxtxI89avumDI6Vo63Ux6IHL7M9g1idbYZorMWraHyIK7s8dXORb+PnCJCTvIzuZi
bmYsPSpsqqpgpiexlJW1lgowuPMkmdQ86idldNgqOoUYOhjF/KVvCqcXH8e8AtBPvkOX002jcb7I
2xETEVyN0w4Uax135a4JkBFeDbD3vHjtGkkWXQKZNnZjhMIcQauXgsjcDqMvz3rQP+DaW1o59cHs
J0IhKsz0pVunH/XC8ZfDMmf4nhqzHu7lpTcV4ylQaETCLiyw0lLXqmQD01KumEBNvfU1jhLbXr7N
qfbGe5BTC4Bq5WJGUkTXj8ntPwHvnYCH2xwR6j+XAWusD7u7hxca6U//5s+AZxLKtLQQcvqeRQZP
5+fPgKdLBNdDz5LyGda1T0H4p0g6uuqEKubuFIoEyd/rAA+RdMsOKe+Ze8CeDP9OIfDYLvir14Vm
FuQ7H6Mon5E5pNfjOt4skwYG0WJ84Ehv4bGRWQVq+EqC7FTdaWbC3kXzgzoCaTpqZi91z0RYlNhK
Q8F1fdQba+U08ak22MnFeWVwHmDYh1lPbGZsnqJD+nzIMzlH+xxWFALf0NlGtCoWfpepQ9TSKnBo
Co5Tu5DpDiV6dWcMAbFIwUA08A14dsa0NuDLoLhH70xg+ComTedoI1gz3+yqY6SOAmTXqE9ZS0qE
TqBDn+g6SOYhCS/TVJJohg4NK7RgjHLtDhU9omIApoV+pzIioibs8aD5J034fxPxMpHuf2PXIFLw
4658kSZAauSfPG+agAI5BETmMNtHP+r3LCEI/nAom1n4kH5IDLQ9xfOmEToz8Glxg3tzPLCaDL3/
LJ7NP2xbIwpcz/NcYHHW39o0L1MGvEIY4eq7YA4ApPvYISOzGpszwjEOIbOuDOSNWg4DhPR32lok
Vr+1odmMXIbREm53GuD2Ctu0WH2n8Ag2Dv3iWCCqS6yRBjO4LCfoae/081520B6vBcRBCHwaQ4AB
ulvxO8SHb5H14Siig0Jk6dL0uvGcsIWn9MIorfHKdzvecPhePR5YMTpiTDECYFwmgfH3S4KOdFvL
75DogzqCe29by7O6A2aMTGRZu+uA1uYtWaSwd+aAPRXWc0Wm9h7elNWeOd9AiTkiXDnMFUY/GXhj
2GuMRVXYmT8qtH3PKClC6rg43E9LR0vAUzbErrk6xTypvC5yYKSF0cnPlvSq03DsICVFuB9HSqYX
TpwxtBFxlUD9xNoojXu1hY1ZXtuGs/zENx5hAoZwt34Tn5uDSreTX1TrAU/iw2Kjx+AwuwvWSSaG
a7sfyl+LWOpLwK/ZZ9tMsxVChcUOSZgKTfJyBK9dTQezjiAaL2C6g9Gs0dBU09ZKcMkspOg/+Jas
LyAvUaeBRbwzixiRZk/bniJ4f2jhtMcrxt2RR85o1/eo+JSIWmvuVr0kAwqbE8lKFzg7gK3dtzQ3
wilnitf54BV9NYEl+haCcVP9WVI12c5nvlmtp4h1vjaTGnFRU5TVD6Qkmm+oYQRfMlRmPoaxGSbr
yezDhyzoUUi1ws7HDd1WyG9gfTjvOob0yK0y7fmRJ4UWYq2c4tIssMhce7gHnfnDNHxQtM1vmaoV
a13lbzBPZe1l5NkrB32Ny1RYH5M5NdfRnKmPSRt62x4M/LfSryFkzabcBaOHXv9ce+VDV5bJPqmS
e9WhsRMj/vohDoMBq7wF2si25+UkVVScU8kuXxzcFa5FlS5IgkENXvWzldM7H01jk8OZMlGhMj45
HHsnkYPj9jhVgPUVcwYzi4cHpBHkj9xSWbFd4sWrtoZMw1NeQQ9MzLtvZbGewIZdIC+PzaNP10DM
E0LlDjQSOYPuij+HPT5VbdQUe6MJOBWNkkbPPCGPDyZrHUapB/dCfsgMZD5WM/UDNMQgu0O0EBao
4X+HBSA2Se2p7Qx89GM0FfaZl/RX7ozuM8Q232Fps3tmwPqkzw6eItb4c0aZf+d2hjzP7Wr5IWdc
m/my7o9mzvNLDMvsTb5I+bF1JWRNGXxs2zDdDu7y1Rg68X/ZO4/tuK1sDb9KvwC8kMO0ULmKxUyK
mmBRIoWczgFwADz9/UDZbUn3tn097x70si2RFZD2/uPFnBNzY06zvGjePG9U4Kp7sD2S5Yxg2E4k
71eqfPasqEZCQeftYK86aoinr5WLkXTVB85QrV1wybLA2NeY2WqmsHCdx2XubFyTBPNwKlp3Pvt4
PscDGgrcgmHC+KyvIo3CpqdcKpv1aTR7qWK+iJrk4gmN3YMtMj/uipWRjf6gHjzClTaBIb147VCN
Sk90RIDGymEQXwUdk/9ODTNE1Ugytb/1ptykEdZXUl+nBbqQrURI39qrGPfJliC3OWY1cPibVpMO
8cVt6ckmOk1U6iamUda3gLlamZyCSBuIl5eRcl7MBiNtttKrpRwCoWBgPmVgkc62HRGEvZEHzYFK
uqTTjjkJxL24RxxFSe2O/Kr8RXOa/D4YSgxU+kI81qXn7Ad8r09eNFEbEFkmkehYGayjMw41Lr55
YGNkHQl2TmdZR0Vs1dkYR2cPRARjNOYTbXblHBgPuOTibCXb5T/TkxPd45VTX12zomm1Qs6wpVra
OtTFyOv20NjrvC/sQyP16kjpWLDpyh5kFY8skCl6yfrU2jYl2B4Wm63hSqwcIqUPlf6asJK6P640
9mmOAFwzheRLDJ5W3c9Sj+j5rbSekr9BlbejZTfvNmvZmTeSgv6ZNq5EUvmJkyTmDP0pFuCDT4Lz
NS0z7isxKrw/i4rfLSt8eYsDFMlFDn1YhYiR+TNH68pvlLwXT5bORlnkmTvj2ijr+7hMIPElY4TB
zQOXC9dtsf7v7lR1aTf9ze5EhxOwzV/sTq9F+o1y3vSnQfD7T/2xPQEXUdxkO6xAyKt9h1/4x/Zk
2r/BlOg64+EHlMT88Mf2xMpF0OWiVF6A4I8Z8Y9B0PwNfRAec1//zrH8o0HwFxbU0ZcFbUlkQvbO
zAlW9fMM0xG23rR9P14qZQWbQRGAAVCcLaefp4ZbHknTMQNfyje6nhMSXtvDY06QJNHiQdU+//Dt
/U7y/EjqGD+LOj/eDWpVpE8kcaFfcH+ZqLhAcd0nPVRiWxmXOJ/RR/TUEiBFGiitgQi3+xcP1JdK
lNKHMG8zARsSzdKzGbe86i3oOioe0NhQ51oUxiMaad/YET8UvQNsGOP2r9/xh5Lix+2T789Gu8L2
y52OGXchu3/Q19oL+UrEYXexELPEaxcT7CMwi08cgDfVVBxMo5GtU4/70byQuasp161dSfuksRYD
gfnEnEsjROHirGWX1nQAlwmPWk9QLLHB65jcoHQ7ltT6yrVHDd+TTNpTXihn3ODmdK+ohBjK3V9/
qv99GNhBdTQLwIqE2vwqH2GfjJXWFPJSdVHwVMdYWMjOMDk1mqofb3BEBvdNZBSf/vplf5mndYwQ
rEPM1Aviyv8tb+uH79LRx9huqPi4VP5sXIw86S8VJqqUttunv36lhaj+8agtr0SCMZV9iLNBDn45
zxoomLmFRbn4jW6/tqoWxS7q/Mlc5U2y0du+mENLn5BwZHjJy787aX5WQJCDw+qnm8QcLVsed4df
Xt7zrJQOBAZ1eiac15KohdcclKbYOXMpN9Te1qtJ59DvVNHSBNXmtffeUY5wUMFkn0fckLjwUC/R
Su5V5aMlGpMJyp+m90YbmrWuzSU9X7Q+4WC00DT8zar16+KzvH+UACZWRSLKFxnrzwdKd3uncsgM
vTL6qHwlLAPE1dDyriImd5qq+Kgw1n+J/aA5j3ObYOy3aYg3jcH7Bu45U7qRxJD9GHnfU2F5bwOW
Pu9vZG7owX89yEvo2BIGtkj/FmH6z+/SFX6qi6SzrqD/mijw112QzDsAWQidbsB2LsZWvx1QBPXk
7SQede0VLCO+9mLhhfKiLe+aAmsuMgsVP6usrCkKQe3cwK494tFGdY6Ai81nIZ3oCIeAijJZXdTC
SrULPxUzTVLq9UFbmUNS7h0ovjszi2+oNbJGAByvvQBbPXQf5Je78GBGOpncG+x+JgtC+dkZ05v/
AkJvH5OFRyMcH0pN6QndrZzzKan1C+mmFv7NWJi4ORu/Itbu7ntdg6ZTZecxVlD7YEem+dAmhsp3
kUcA6ZKdEn3Bfwfll1at9rlfeMCmkRTjkrlwMNqgeEuHBqEsXF5+TyAXNOKwMIpi4RanhWVEZhhc
tyDvxLKIdmt80JEFwoE4HIjGbcnGhbEscYis+ya4JsMVOtMgBnDPo8ZUYbXwnT7ZBJ/GUk+AlIPm
3qGHfdcHmWZCr5Xzq+/WNKLoI9kjQ+7HAMyj/krAlfomP8jW+YN4rT5I2HHhY62FmZ0+SFqx8LWs
n+W+gpddcTuHzoXIhdrNPmheL1LMjh/kr73wwBhnoIQF5HBsLzSxWhjj9IM8zj6IZOuDVB4tbzy7
35Hq/jtuPX1HsZPvmLZU2rhUZgc4p/P6q/k7AN5/x8O7vCvzkUr2dt4NAYE4B9KdGeQys6jvdZqf
DtlkgRP2HAPqwVrC7ThcJQUFaOF5HrJBq3ZDZVushxhrjegazeGCzOeTp5I1YVZky7rf8Xv1Hc3v
eRZu3Q+QH3ZnQfzBC9moDSuX5bb6oAWoml04gnFIXaZcREC04EYw1iFKyZL9JejpZVGFV7CFEjyU
b50qLqnhmB3umJWZ231YJiQCrAY5xfJGplqJyT5O/W8aJEKqr/Wa6sfU9nv/4kBvRsfK8jq862GF
k3Se9hIeXySbBmFouYnkMLew5LJKt1PhlhO8gyyb0CF1JA290ZmKnUjblIQD1zafUYnOiAwtN4fN
zktduy4ynebBvquq56wsg/JgiYAGrDzp3Lu5Z7fYwoGbximhx4Wl30vMpNtFYmiqex7G1pE+XzPH
aMg72NRdEc8b3xjxKmM3b9RV6U+c2hqXilhHBvZvQStosY4jK+7XHs2Z6BE8yXxSzZk1v4N5BO7a
5w2UcMJl0h4M6OF9nFIeT0sUxnn6U9JoPZOrThe0Ek1wk0Uqs0Nic7KZSN8MlBvUxd4aTRQ7vN3A
azYGPoj6QNkmGbZ5YCcLLTVrwBjswJw+sdUig0+1D2ehhgFuqidtRQyGb16MGdggXfmDrVkPZFWY
/cVtgokkBmKar8CYeSTFNPbyA0GJkW9LG6RRvdDXWSXHlgT+cSuVM6cng2SrB5sS4FeHmGcaqsml
t7a4jT1rQ/YiwpOyx9C8LrClyxBbL4ZkQsYKFnxzlcXZcC9x3H5pRGLtB0/F0cbPHcpPKj/i9zhF
nY3bSgz4rYmut28lqs0Ho9P4G8rFLouvYPLGzWCWWboXo2mqQ+XFBKGmmhc8VXq7nJxZ1sqdV0iQ
hXGyOz8ET+LYJKrijdVQgsaJJ1jwZLGXLXXmKhdr3whGNBIyiMybTPR5fmf6VWAfRhuD0VU3dsvw
mUzjjUPqxripVclL1/U8g5WYZTfv9NxbPvzy1hX3J94XdeoU6lV8ClI7+KqW+Cri+/KBS4daujy9
rYTHJS96poKYP+OeisY8uW7xNSwG9SbROdxs4f1VqeG2olizb8ctBZW0C01Day43DS6mkE/EDWQM
jGVORqX+FAGdHv0hTX08EE7OeUG40atCIU2aiQCWsrpRl6eYMTdDQFXl2b3P02InK924tEHcvpCf
69IPayepeax9mqhOEQv4sJ4ENhsG3MnaNSZfa6h77fQ1L3LnZuylXu9bfRryZ4XQSO6pmCy/TTMc
zGZxESZr9gDf2qTYYeQWpDZ41vSo3JYKenPl2dzmJqGSu5Tk2FNQ5kuPlCnMmNsePqIVftHgSWTa
EG8Ks+IymXHyBwe7guimU3WqpqNvcEpt1HLH3mSOxjc6gkpveMio9mSI3iQjISi6gSetNdCLJuiH
pCAleNDIGDOOc9AJ460j3xtvBFT/cEiVya8aSyOZQ1vFbnxoOCwwPNSUo2Idhu5qnLziPhtAJn1P
7m2y3pz9rACGwhwz9rxryAKoryp3tM9ap5Oqn7RVOZxiklrIs3NkmTwwicg3PVg0+tw6JR1uiVRo
yhSlTDwFpvaesjMj/WTUs+UPq5kJbHpsyMAJ+GUS4Vfi0Q5/1KJGfYHL0oaw8KSbH1BdG7cj4pJ5
J5aY2006L9IwXIKZdTPmxexcSrcp0P43g+6SlJLYYzgx3SAZSBqOmvKrFCB29mim9KXEwzBaRKQN
FGOK3exDh1E3N8Y0fUWTLsMILV37rJzJeMiwmpMWINLgiXO9lDdVgHRm25tNkG39MnHVauxf4kk4
1F+5hVHcOWaFxk3hdLOvoL8IH6XOICCWIuaM3iBq52iyOKD1Sq0uB4sVTWLdmKNeuIdorAM+10iJ
4FUutEatcZpxzwCa6rurogAqXwliMLYyWbqccBRSZkWUEyV0kDMpCrTE++7Y+y8L/TdICjPS4kP5
z1DK/VJY86/wVdRF+rMo9fcf/R1P8fzfSNfWPVgwnRSbhVb+HU7xLYK8ocZciC2KbpY/+ZNWM0lC
XvKBced8p6n/RFMAGtCxOg5EDn6Yf5T+jf3y550DqSwgBv75xZhqGf/LldqnZl6JLK33IwiiIjEB
nhfNaBoA5+MCcCuT2zzFCv5twKk70EddpRflYkIcCqoByWrsuUqi1Hr+0KPXIJn3g3Sjz4hfoLFg
X5q9p2Zn34jlrs2VjNkVoHbt5VTdhKQwueWaCq1MknYPNXdGE5JccqNGVk2qrnXEckeZJ1B4TNHZ
NCkjzHuqT9b08VbfZInMjqSWyd7mmrSvEyDomzyJ7FAj5Yr+sFazGP0nMlQ4BIS7EY5iYogdMRYO
FHZcmcRQkn5nRtahZ2A4KiybhwDao9rQITq86CVvChNG1L3zKksYv011aRj1lbRWfrOgoJ5bTJSS
OdZhjCo8Cogia7QtmsKLowPxbKxZL79h2HT2TuSMN4SfcnM35jR6m10H32luKPncQCzwe3lnz3bj
yOdK6fldkEMFRkDBVAdH1UMj/fq6k2KYTmM7xvSh9dhAeZ5jTl0VZWFQ52204NFz0vi33Bihz9yG
LzIzaLuDTEoj2kqy0btlwGk+G7Hv30RFrWifngW+xijwcHcE+Iy3nk/7qzN7B7pOmuucxeqGcMo0
OZOM6ewl3x/W1TY4F27a7qglVOekRx86Au2UIWnZ9b1htP4t5sf0kuXgzsHkO/vSoCG6jITxEOGm
O+BRsY5akTKegJld56IdtPvZLqeNS5LY0ZbIENsi79lmYMnkHqKGmKfesIj+TdsvqHLaF9HX5nND
basVknXkEBESO/KNdBB/I8D3F5H1FNyOjOf0BdnBvYnnCbibQr4NKV9aAKNpfTYjMC2EE5pjkoap
qVd/zv0wl0ZwbhqLllfWKvQWI+rqfeS13Xzoe/JkdmnUa2cT3kGFPGAJY9VHv6KaziJw7cDA4ii8
M01/57GW5LSKj8FNQ9WetTLIpnusjMm+SqSmKwJ3ClvTl2SuenZClzAbaxcT5RZEMHqZalB38EUQ
XUU8o//SDqBuWheoNkwa14o4Ppoa6Lqx+lZtFvnJNhbGbKL0qOGbjp3b9PqhaNspfTYbGdBgwf+I
p+f0+eRFsXY/KSGZ6KMrr+SZng6dfE7a8hKhvj4XfZkGXxlDMmorTIveV+0Yl7pXrT1EaY8YhdNt
SrU9ecPdvInElG+RoxBOhm3qgL5EPaWdSTMRLeZXMkvajWy6u6w3EuiexoRqy4CTGRUS9eQSWOLu
uby1hyq2ol0tBIr33iH8LiRtlgppMoPZlEY2anJe4jfqLsxijwAcz93Qm/0a9Ss1XxQfHuqewsAp
qO7q2T93mYwORBTJMPDr8ajSrN94aLg2doe5sa3HHbXi2pszc6cpIhFSTL4bfSMjOM00VhPit4uc
xvtulvHai9XO7zLnyRD0wWd935MH3dfXytfvoPtNOs9nDhv45zq225go5whRDjln9JTKUMJx07DZ
yHdqgS46XWIvrcjVntjk4p4uJv86G4hLnXKb9N9CDjcgVta2rdlQFR68HVWGl7Ql3biw9Y6oMFls
JyOHSdH4KUS9ObFUom7WuT+/1JHnQOp513MjrjqVR3RILpXUVi2gPyuxzVxNvxIiUtcU2vuoyOsv
AXfbHSYCf5NSZLqtRcemG+GaoWer3c81fdfFMGhHMnSN01RMlMF68ec6NeU6JgwWEJ7AWDPoaxj0
WoBBtZDspAs8LrZSTgyl7WIxfiMjr9hNCS6xTijjYTDM6DPthYgsxiixD25mU2erAUoeetQH+d4q
bYcqX3xn1CsApjcxXc9NT6mrHy1JCRr21b6Bf0spBVp/2BE6x8bWNrizd5mILcGURgZstsFm1N0F
so2eAtaZjcVKQ8RYn1yoG2u/VDXbzWpGgPmJotmSHtpBrKLU9LdEXQS7eh6alwYV5HMgYm0DKAdp
rKoZANisTxRTij1Jjf6txR9c4efWrrH1PXlxWxJxHtCoE+M1IvAxMkZEFF1uQCBm8TnISz9YxZXT
hkWX9l6YmxZUZouLglisknb6zq7BpQzrYkW0a8xlQsUsRWPpzqsjf0d5Rn7URFysSWrtV63Wa09d
o8tnzriqXae9orbVEneE9ta3BKjrFytD4Ol3fNN9wWlgq60+mqT0MjrvTZNc0UHa2kFEXvZuSbt8
J34aiCKxgE6IllYOz0F3OlaA1lZIJK+DGD81HsnVHe7IUvPfaEaON03Q+uc2Mj9rQf+NXK74E/nw
CyOJQlTaziPBTdoV11Qeot4YCOvlPjdPbfQYC3s3WtnnyO2/+mbr7Oba7rBlzdSGpNOnib6pdVfQ
Yet54rUtKeQYLP1A40i+EYbZvMeRx0QPUrKmnCDbDyaxPaE5T/ZmdiPjppAYM2Cz89vKICuKwfxc
zqLfLK1M04quoJR4s0SoBsVDOV/iqcNOV8q3PksewBoYpZgv0tkiN9Yair1nZPMaRTI1JahfumPu
0FlEZx9bvi0k7cgaaZvQqq9AJg+a6WLbV63+OTG9FHuw770LQ9z1g/EtKlm+gIfCQPNeqsLQ12gB
0t2Y694xmKL53ICprjyrfanjudnOQX9UVU4gXNI09Eq1lIwj2iFUYAI3oonYmdgdMtd4TNWUn0mQ
i4hoduGJBSIdM+uSsNGznRiK5lh34709s84aM3WBxeDQnZrNbx3zZ9hZfX0fEbUcEvTEdx2V1rRm
Tx02GJc6ugUB48aeSlWh+V8xAHwyEDO/6HQ8XKN8KsLSd25bo+O8cr6WZmkcWN/kpoEFPjUVCWJ9
a757pSLVyHiTft4mVBgWTWhUUu19ip5W0m7sTdom+BR8N9kxsXh3hPrG66RQ2VZnerw2Ky+6EVF9
FBz0uhC7NNEvZCXZoYOtI8wMP0ZYPpprQYrThUjFxzFv3LuIYLkdrb4A6p5Z1Xd90sOgSKyoFDE5
LsIom0f6WWsl3W4uybIZMZ8Mm61RXddeR1O9Ck5mU39z0njf4tlakdpzHSl5PRfpijgMGQoJbtuU
n0nQq5BcjA9K9jeN0V2D2l4xraUhv3jiukd5jhYgZwbsKQDOuMwdv8AB7Fi0naFksZ1zlfn+2S3b
KkxcQZKxR7evlpfzDTHu+fdoh/8ufn+z+JEzsCRL/OfF7/Ku/nX1PqZff1Ig//5jf5DouoUw0nYd
CzKCZPkfPRcfEmTLhSgn5GtZ/P5c+xYrosVCQcIAjPKy2/1bTblYEZckMAv2TzcX8+8v3sO/8iI6
/KKf6EQ8yTbrpWOTn+YSH/gLCdxmNtUNhF2fhdmn06tdE6G3qmyvszd6EmhVQHskWSrTPrVqWWqH
GirVESGcFcVm5DTuADGnNwFsjLZEb5wQjdgwn8bK9d5bUXhr+hxcMbf7qotdeu6puVeTfY8dfebB
sIxqzKFvhQdeuyLLhTSqDcREhnBYJ5Xbux1q7oe083wXGFsfamNXDZ3+UnyXIc+2BjIFIaojUE4X
sfK4yJbN3zXMJPzlSJrd7+5I7rRzjVkSRRzWSeO7jzL7MFXKD4OlT5BboT+n372XRHsvTkypl5V+
AvbN+82st18TTYqt1zbTjWMWlRcuSZrULLuTNn9uaGNN/4u8/L+UzKTJLPkH//kCfEpFDMrw+qN3
+Pcf+gNzcX4jDZLfYy7JmBgAuKD/BF0ofgDvAPhYxC1LbNQfqEvwG9cDWA0XoYuOAJn/vy8/Fw0L
GWHAOKj2TdP9Rw4ogix/vv6IGsNTzBXuWryLxVb1M9OLcrKu6yk29r4/VfhyhtoPBalL4VxN7TlV
1masos9T5TvkLvtx8qj3DQ8b3apPEPH9xardFJ5ugGrwsPhthOfQHTnFzUm4VfFQVxM6FG4ihzbq
HqKBHGkq5dtX3Wpyka7pFowfpdCqJ7NzAWlKhUx/AAp5ww5bn+okDs72NNLM8EFEMBg6r1ZDi8eK
bJzgiVAx7T0fvfGRTaIc3wnrCbzsmEpbXfB5bkQJYxKP2UnP8sbfuQPQhbLsmFSgmMDkS08uvEFT
TK09aLbTMNhhxdpgUlyqHMlUkSXyP5ZLEisMMRZr1fbaFxdn5XDC2+nztdSmuTcIhj1nDW7nPnfx
NuiMzETjK+Vs6cG0V5HMv9jo0U6xAiJy/NleO5SifhIQ3hvHiDDVcnMOi8hST6YJl4AA2ogxKvXp
rgb0uIkCwgB2H+uIDpb00skiXfdyHB8TXSaLVJWSXaDj1ntqJCtz6DHvB5tZgL6sRnSs7TYK4oX2
m+3OvG4/kF8NVO9BtL792jc2EVZuoZoXO0Z4t+ThPYzKWr7l3OC7SGrkgsEHqzSZ7EjE+hAIXzQO
v77jdgUWVXfGRbJy9iFxnxArFtXD5cZ3WKcgTEgOJvywhfNUVV/DGxSmRWwv/1gYtOsCc7uCziDK
I7G9JiU/41hT7p2bamxezIC+ZfJWy+gps32C0JzeZY+GeFvmmhjaMh6d4MmvcyibD9WN0WuUcQp/
AScojEbqaDh8jI92VeXV/aJkCKyDlXTOawO4JndwWgJAe5TzKaiIIllNNAKfzNiAX8rsmQ9EqgO/
pxV2dupyWkqOmj/xBpQB/LXx4oxvFx93Ay9XAi7G5LWXaE6Fla19pL/2msoW17xEQwEJTFShHh+6
JdV6hUypewNs0cKUpZBNmyE95Rvn2bUjrHsJNtGqAQaDBZk/wK62ME7u8uH9uVs4G1LN5lCoRf0+
t551sN0SGGtclFCz7JoXNyZd2tbQJhAqY+o3fjq4549XdD1S9raD5loH8t45N9vB5Pulljd6UiKH
5yMECS7CVuYA4SEM+1WfJjhDm+jpk6uL5qU1DaDYlpoXyNjMsW/jjMzM3GqTmgzMVJBd7vaWFbbm
wtDHVsHHmqDizygt3We7yybt6eNdUo/Rx/tistMqxE7Am3Ual7MMS5FxIf8aR16RS4w70lWLB6gc
2vkeJKHOt7i0OKSmvnw/sMu6vHRTUJ8CNKinSdT8ezClSF19entdJN3Udue1xglBwQtrqyq4QxEy
JKCadGPapm1TfJtnhzMSVGI5pwyEBasYNVy5YxpA6eoZ5UieGclb4UhJlkIeY844NVx1h+xkvBng
uF9I7aCCWUdc6nOeVqWxCkgeP3d+H9aN47NKU2w54N2WwaYvQZnCiQn9QqRYdMqCKXjiYLoJnLxn
3GUJnV+rQsjmpbN7GVFHYo73A2cxvkm/3LIBmqE+xM5tn3bya6YxWq7Q2wdPRVCM976rlaFnspGu
TEFkG8FJNTk6uq3x6cq8Jvavph0h7JQosFoE1UKBpvEw7xeR8l4xCX4lnwhG2qhq+EY7oi1kZUqQ
0zjO7AMgKN/vNCbRkyCb7ez2bT3wgqW6VoZjbxBrm/FG6yxKT9qIZKdS2M3BGlNrVxd+kjA+TTEr
cFPdFcS7LwBJkdUrL0/MRwwM3hZGf3q3vdIiWK9L99ngG28IZeYnP+5Hb0tfUnZuhZu+W+2oHnrH
mQ5NCcmFNj8K61R7hOUUTwnOnTXLaQckFPjpbjK0bGWOWoFCulL8t7Ha6j6gbxXr8zsVykCvDHny
5DvKY+XLvMleLa2kL1OeyVOnQGBDlIDGoZ9FflUCDa8dpQTE9tjBjKbR7GF4ay/CFeU72teEtZ/4
CWqlpxbMoht9yrK1O6PUzHEDDUNpeO4P0jgXOXfz29m2YAh0uhkGd9zOgzWsZZuTQwSIsMq1Prqp
BsHdZPLYpjXQXaOqPlmxQj/UBXKOd+RWWOcmr3TzMWqs+kklVMgUyr5JnKG9I7A8Xim6rO9QYHj3
ldfRhAgW5F+3AAv71CuajR4n+ifI9xE/r/8wx6b73MP37+qRMoqdo6o64PpoimY/iHG58MEPmwB7
cmPeSLmEa5RN4mwKPdFJnMDhMUVtp9/KpK43I3HMlKsK8iioSx9XydAlzYa680pHiJ2oz5SvlNSL
2b3Dbl32fbmf2qLoQ82wi81gtaRE4f54MKvcf0mJ15I8Ci39us+IIUDC0hwG1+KsVuA3I4/3kyr6
/gKy8lkJv71q5DwRL6fGxg09EgfObL8Z0WmBeT8Fmk3OYmbc5obbfRvsUXyeyJNuX8cO88pt6mJa
OnVizg9xkVdh04pPGCKi2yQxonXugoQwCo7noTOssJCMNOwgx15a2rUQHfYVk87N1eSV70WnxnO7
oIGRM5m3WdoNL37qRmu06e5N0ATO9dir2CNqHzP6CjauuXi4GK70qDWrdYJO7dbOa4cgj15Bqxew
+rY7HhtZVp/TvgN1qJvHCBvxkUy2p45H4iZBbLKWmf5imPEhU5k8kwppf1KKDnquuUmERiSNDYaF
5CRjm+A9v+6vek/s/V51q9wz6YLSQYORfjWQ8MRv2XxC36Bslu1lHTdmT//zpF1cm1NFh6splV/v
zcJ4jjJ0BzF6pBWFaXZIXFaO8Lco1kYzcB6YwCvERIJAWkE0L6g18eguj/BtgOp2XLGsWbd+bLs3
fiC6+xqpHw96oBs+T9KF+TxuNa8brmqBDKjp40dXb41TBU5Le8VIjCBpfFv6Tsr7NKsHaloYP7Zm
tSQamkUGFKTTRdR3kGGkdyTJTTkKa5sjZ33QhRhOk7T0Z03wgwOIzBV3oAGbukzluqM50+r0YYfK
F7VxZ9rNCYiyvUucshhCkCm1weYFSZeo2jj29H7cpqmrr0XkHsDw/XNNp8SjLqncWTll/5T0ySf6
OAnjcAyfgWIc4scBGHPlybHjiSuto9uQ8jfqMQJjIte3bu9yHDqRKZccSj1AWub1rthOBIdwJZRd
HjaEm2xtSqsYvJIAd7pXFoBOtv/UBHzwoRnFPcCst0WkHmUbHofgXnhg1rQGwN3FNNXJqrzD3VTJ
lcgSm6jtWJ5qG9JrpSdTfxqFTRagaY4wBdxPYXHGxA897jdvxDO638CR1CbNXWfe0ztTfG08r90T
pRmRI8RoBbZJl/owUbNsG2UdFmXmQmC2zSZDExYifetJYTPMdTQVXYhiB9sQVQQnGtyHyyz9xnrk
+UYselVY8AtlMJY3GWq0UOYOmFo5xu5dEWjWHDpaIAgYzBgLKmV/yfF7xtvArSouIJ1ZMHeN/Drm
IRsPxXiucik3QGLBCCbnR7eSMeDKLJqGO+9kxZ+8cqjq9WzBHUd28BL3Rn03oz9rVmWcbNu8n86O
dJwLmeWtWAVtq6372umPVl10p9Fopx26kPHGcDr5kKjy2KKuafx5XLeB2V6XspYYczx9N3StOBqk
z+5E7D8xqKmtJ5GPeMK+zYYJ4QnNeHm+zcYyLo5gHMrYpsE84xGyRZMheq3qDIOeO5M1oTdfRpqJ
MA4GZjGgTwc0tCjb9Csi3s95L7Ty6wQNfENXz3ytJdgoNzFVuv0Xv2semn6qcm8lqCuMzF2pcXND
NeLuWsjzu9oonhuCoZNTVbRedLYq/RXpZ3M1EtGwSn3OhUOu0ojjnE05irUsWYIksYI8pyX/JNRK
kFx8syQnb520ANCl57FRz3MC/WBbwo+9m9hs2huefmTw8ARV+x82+f/DUAH49SMwZS+B8z5eYSL2
bcO2f60ziAMFsRoz13pC2AdlsYnSl2k+zJMn3wJhpH9jHHB+kfDzgjb53w7Kdk+3GRUWfcQPEn4A
VqwWuqz3VSmCM4xx8yK5Mb/m+JcQetX916TQbfsSD35vHYSAbp1CSepueZU5GXpCjQt7Q2i5La4/
VHOl5s7NUZhG8DQkHQ6VHOZsZWMMYWwrXQRSsW4FLPSked2brobsqR2hdlNSJ166JnNea2dQ3T3k
syO3c2egDggrFxHJZ0CvBnzYH1nY4gjBQUof4kxuhW48lJ7VvODck2+cMtU3fx6qe4uWR7nqWu4e
oWvqDWoGWmLOMbuRttw7dRYsQ4tuZ032kpJEFoedH9fQzPxFcW3XjeHuRGIgFJSkQ7587MKl2xr/
KIUdJzQWckoCfB9AkvK3XwMRcibkyF1Ed8607MtOmi0uGurN48Nfn12/COy/v9CirCULjijFX88u
erZteHReqEgKDnGDX3fTVS3Hh2vPfpWpz24d1yNLCIVgzcs/fXVc8qRSuL5NqzxW859PtUabDE+f
xnqPR9Z8cJXy10iBJ+bHQuzxUfOqboc1ONRUydr21y9uLBaNHxwkfHZoKVPH92MshpVfPzvB2Bqp
oqLeS6PhtyN17+0rLycmq8oka7P9P+yd13LcSLauX2XHvscETMKdiH1TjlVFW0WJInmDoBy8d5l4
+vNlqXtGUveWzpzrmYmY7ukWWQUgkbnWv35jeVz8JFR9PcQNNSrpByONXxX7xT4W8g8Hyf/MF343
XxBAPN89u83b8PZf34DRu7cSf8T77ktcV9+Dm+zA+kf+nC1Y3j8EGhEL91qNIOoAlj/ATQuBngtM
qV8kLBn4U/8EN4X3D9vDCh8oTvNqmT38E9wUFvYmGPL7DtZwPiaJ/5a9Ca/RjyvNdAW0Np+9FMgN
TbT903Ah78cln8cwfcjy0MlCgAUT9V0X5959GDVCnAQa3p4e1ISCgDBVc/Znzd/Po4lU5Lv24gHE
0gQKHNJ8cM5JcDEKcoPJyImezbty1cDl35MzbM4POo/2c2k2szlTp1UpUKqVBObKph6A9lMnNu3d
VR2KeAuHPTuWxNJ91TYDNfPaNvhoaPhFekF89HPRrmqGq2uJvuPswvu+isl+3ThhgUgvR+22rhxS
61et3ZXwBIqmc1eLI4z3vml8DDCV2pQQZVYVg887L5lSZp1LdiNzkR78yR1f52y0t8JsQo8C2kvO
na+JnH0t1cM0EsS9QWFSEhPdcMWrYFyGYNu3RbMJTdqCNsp3DKfpM+PZ+5gyD3nfT16S3bm005hQ
N/59SpLwvFKphIpReErn0KMUWpFoGAJ6mEOqHn13GGB5RY16jlSNb68Z4peoZBQ/IrKLCKqqFe4s
mMjCG/ai5HqZpXwWaWq5V56Q5iGunGlLNkhfQTfLSmvnD14Cdps6zQfVSaI94zYDAvan8mhAxa5X
hg6whvi1BPdBPvs4TxeCJZEtKTJ0xNj9gr1iT0nlFb56GUbVeg9ciW3CSSIKF0oahD9Y43DzTXbJ
0siSr35X0LXEab7vUzHuaKO8jdumIyVe4p/aBT7vqkryeIMffn2CZdgdSZAmO6VsrZPhhvO2mkrv
GAnEgysUL97nuQmtjYQLcueDr+EzrsidzVexCgNr11ZGcyMw2FG3ZjWafnNEOzJjqBAC4QTBlhsh
yKqfMHJ4EMyw6wNSBUto0h3pOfjp0L3i4NzTuEU5rQ+56YhoyfW10NwhDefuncY+5lkt1uQ/lnA7
5o2vU2yfim7yW0x/EMgT94MHYYc5RLl2pMTzwLPjvj4SVUn14sFy+4zNKGkCWUEOIFiUKo2bieE0
pGbiye4IxE1vpmpIrr2omt9s2t1mBRNi3JIkVqqDJFDIxXYZfx8cND0z2YPl2PWeKqqwVogWBovc
NeLf9qa2VaziNH1IpcLGmYxQ5vM1yVe82VHgR4DRRDVuMCUbMYaMmmm6WZZ0bDeYeTjrOuFpbhpU
TRa5iEZH6ApTxxhyJPEO6448T/9WLuV8V5D5edXlPirxmPadFSfghWd+E2wKw0/vsP0siNGIooJ5
uYWLyqYsgvnZhst0NYSyhbZn9ucFkdVyItP7E8F9Fe+UQVo9rPVMuXcDwcHLbmiTkvCKUdXPMqqZ
H2DJlLxbFng9VyJquuqKf6jRS6Mahj07kXoUrdZa2K4HXJwSHeFdAbigmPAz2KSolLuvkMreX3Bz
Rvj98jjh7N/s5zyxaqg1Sm6CxrCunb43bxdcLU+imnkfaWWykrh7djN3NKtVrloCl6QTHDPQbzge
yLTkjSQe4Np3+oq4o6bLr4Ig6rfYa0ZA2jyrekdaW7axAbNORqPMaUc8QrHxwsy+BuoLt06QMaww
MKlMNgLf93fNItKN6RTw3YYcK5aPXetnbxnsCuSaxfTSMwTpCI8VgndNyGljZOgFS8szhkMXx2JN
niK9PD4YcXfNHwANsgzSlQBcvUbFKw/xfwKnE44l4wbhu425Im5WTBsJ4W9t9x6eJa7XkQ5STc20
N9pOD3R04iL5BzTn4hbdErnCAUYi7ywVO0/4sn0QLGGSuDDW5dkAue29ABcqzUbaxEOkwASQLWGr
AuhVLQPGuYYbxetazvKMG6i4K0p7nEBG/dK6BaOtbyExetlV0NbOczvI51giXlxhwsXEw0rh868n
nCCQaE243d7i16cjFa3+XGZ11q1rzq/4ZMkp6mDeiEIhEINBfNGLiYt6rGVKFtwxUbF2lyLhP/XU
b+opFMm6Avnfx8Xvh7fk+2rqjx/4s5q60DFwJoD//gef/p/VlDbO1N7m7BuXcgp59/d2B5ZWFf+r
jLoYSTM6BjHGEYuZs/vvUDQuI+Dv6nVmwiEhUQ7UEVwOwosn3veNaQ0zKKlVoG7DajGWHA1ao9QO
i8LwqSyFc8glmfbrKWbm27sCyrNSUMVS5rmqrbp9h0ZcM5PkAwzVcAtbU54TpdyHsrF6kyBOHEaw
j4PnYY5MHMrSY7xwNnxFiuiafHUc6N8nkQzLZj+WnNJefHGQM4vIuA9LwdFeY0Hdh4ikrTr46pDI
nY77mV5aTofYH3lXDpEvifdEzd5OjwCNJgQQ4vPsLZNPW2zjbO6Wa+6lcKgKYD+ZfOwljcDD+8VG
ShULsOJzV6IbHjGfu0PQmVy1vr3oMaYXvatKmy2a/XvPReF8sjAnxtsyfQefo8NuuEyyk6zZ4WXX
HhZOwV1SR+NblDZfmKCBraVMw9eemcEdr8Fx/DWR4PDAUFESp4K3E3WstLfzbE7tNRwS7WaZaWfL
hChj4yDnesafJTdi9UhvN2J/SSB3Bs8XBr/tX9lUYePV9M0yk6SxyAJSKXMCqOTZK8y0u22oNioe
AjMMG1/u/2wI/y8eKMRtBryp//uGcPvWqeKt+vz9pvDHD/2LP4Ikxoe5ZQreaFzh/9li+ZBECMmj
fXfNby/5n3uCE/7DxzGOOFZNPdEudf/ssNgacH1yiM10oZ7o/uvf2Rp+6q/4eHLxII2YoYnVCsDJ
jzhCZY5ZR2G67P3YcpdVNAkyxqnc3pccPBTfrrv+7vb8DSinf+F3W5H+QNgqiI4AOzFy+Rk6wMgh
GYzFU3sps+6ELm9ae978OyiO3vTnT0ENoxVNgEHWX1J+BrfnNXMTuSeGML2abdme8rqDdOoLJmLG
jL9U380b0WbGuZ9hn/z6Il0MCX/+Apbe7fEZDGyu+edICyQdDOmVP+zrwgPYk3Oy7Ao/MfcTVg43
0k66o8wknauKqBZWTeRE4PFNakDhBNZ8rHFOjlcUv+q2x08CJImJGXyBOd8x9OPPkhkOp8IpDK22
bTImrm7U6x4NI4yv7aDys5MF+WYh9X2fCHdaR9iLHUvmIs9RClodTSXD9ibGmnZF5ArSIeDpZW+2
lG/gBM1dN+fQJeQkH+DsRsfZ65s3MC5M3PD6VV8ToOndVBXTUzFW6qrPZHUTWWC8XZQyR5op+2EI
mPUr+X/NixWb/OAs0/Cmb9kGLdQZ53Dy0eBMfYOkl1ulgUhSNxAuBRhQX0Gd5jJNv7e3Pr0dZGkV
bHxZJ/duu1Q3tYBSsCpiu1g1ftqdqNwdyID+TIrU4AeQDJLldmFAvY/Mct442NId89FuT305RMdl
9OUV4COikmHh6zjD9JSZ5fSE1Nx75OnYW3yt7G1lu8V69GT7SZH7uyYUnDU0V+p9MkT1y2guPJkW
wt6eo5R3aO4iUtAruifLSPdtm6iv89gwFOr4EWV2/QevhjkRyVgc2niw3mG10n/Ihrm6kXUd3pRl
wB0JsxZbSlHOKBg8TgIIj8xx+ybCjY7Mx23d2vm58ZIQXDP21pldd59QazJyy/GIXMeZjfeyIdFx
VWJsP0lyB94HxoD3YjoWhzrg4SofPSh5ceiPYWR01dZEtHFAExasBuiOzCINeWVYUX5mFp3vvCBp
74BboTgRxP0lN5VJxsKQ78pCO7pNVv2aynZ6ihj134btxK9y0Jc0JcY/luSKQxx17qJcv+xG697j
gjGtBcbvW09kVMQhoi6mHixFet7pC3naSqtlxH0seBLRFAYrUTW4nhmOQEfP4OIr6vXmzS+guck5
yghyhT1Tbeokis4ek9VPbmgut9WcqPeAIOkVpIccO7M23xl5NeD+D3UqFbTFSVwsO4DrgngGniPe
2txqvUQLciK+4DSZ75acMQLsLJ6E8Gp1JSzWP+bdUIViPzoWuLzNoN7HJO3K+zj4Su1h4ililCQ5
YhxhH5LefTVt1T7bUTQ+xbQnyco28hTGSx1shCheBSKDL4NgNAxoz6KU9oSZPg/K841hF7WiuW9K
R9yHw+zejyqy3lUpTJIR0vwr6eysVj9fdmhB6lcH593rzDHcRxngzYfmK8CygW7wDWosMEvqaEMD
lL/o1rk4NO7FgemUcZa07XiZp9lyOwcKFWFv5GcFLSxYTRiKry18No6ywLncm810P9TQJtYSReGV
i1vnp4YWn8dU5khOVBK0z5Bdw5vMVHBOPNvB6QV4IbA/BHlo5d7LhGPm8CntRvGSWjBY4v3kLJXY
p8NiVIjfTCwG0MBE7hE0ZhRnJ1cYBsOtem8FStsFj2gLLFhLm7ZdvB3r0DVXAz7xlQ59Ymsaq7ux
Du3VwAo7CiN/GMzeONVmcTbc8U7QbXHtvntaOpe905fOXefGj5Eb3ZVEhm1Mn5cotpfkQOjke6pi
azsW0bgdhfqYBuUII2b8DLulPBhV/EmNIjkkiwdMZI3NTV1O87ZwJ6wgo3j4TNhSu43T/loObbQr
5s46yiUPNxbOAcjS3ZiBe4xn6SLUrRE2E16OS3T0suBo5A2Sm6KtyBcOo/YAKF8Aekixbs3YXZVp
PtWrsii+0qEPwcpBw3Y19kKtQ1GdVeWnW6x1wussiRskRNm88xJe2Bag7TpVkdyOYRAfmIcx+Lcm
8wB6Mu0x5VRrlPQBjg6GvW6cgNeyQr+WgFSt8V82r2c3DfdjbD06OgQCILi/sarQKbY29/5T38wz
2sk2xHaDAfrM7Bt/gb3dpP7Os+bXCoDpZuztAs8UczzEM1AZdYGXc4R5Lbr5/pNTz+NV7MaceRzg
wW5KOOYSWw5Mkb32DGZsrawh74EwxwTeSQ5OGgbyNXCnDCFNLq8rUkpQYeb5S8iswl970lNXYTql
M9xKAJ/QDYikmwTWH43TnmjBgh00Fcc/NOyvoGNsIqj58oZMSDJl6lsEdPBP0A1ta9u0D7Zs+g2p
nLxVPU5HRKpVNSsQUMs9woWU7xdIK2t8/qd10Ff7uSBb0aiPVuctb5jMugcscZZ3TYYV/drqQ+IH
3fBQjpF6SHNn2UzR2B7zkiBUzy6wOvLQNOHDRGg2EN/J70VOcUCfsIq7GTVuE+xaYyq3Rlgsqxnq
5YaOMHv2vRhCnanmnYi0ui6cjF2bQIUbYwx0LYOzPDXnQ5qSm7oS07SJjRjCWRBbVyhpra3n1Mkh
mGS0DecIzARTLebq8J0IJgzuLCxrjurChhIXZlSrSVICtlSiaVPhhUElLmyqQhOrSpHkmrNjHZqk
hHeVIjy5LjQZa7zwsvwLR8vWdC3IZDC34HaYX5qyLIuN8HGL2JiZOR2Wtg3px4zuirGey5xyTNPN
ovljYoj7T6WTeeat1Ytp0b61OGa82AmH85zkRFeaddUjBpQQWTWl4WOdWTV2QrOuC5r2JOUAsNVC
BdgGeHZeGxBbECkpP/NZfmVy6JypuwnbHuYLXFN4QXPtpnuJVUu/Rvnu3is7SveQkJuPdhMYwI8N
GlaejQlFihIpyxzOocJa9oDU1Q0ppzglV83wOUijGXbLbEOHNPOeA6dhF/5aFcQUNVicn5vc1+9A
TpngR+TmbmJ3pCBKUnw4EVTcL2lqnI26aV7CiVDL3Zjj3LrBzsRdlxR5IHOehC7QjEuzTTSlzcIw
d6VGqsJvxVeb2qjvLaa+8ASzYGO7CEJXVhnhxyKVsreUod6jzLGgWOmCsdrak8g3WWIXB8f3qhuy
mJY9CClOE/XMZtzhbYNvD3zBTeL2HO5hWRvnCuOUpxT61H1cUmlUrtfcxcvlW4Tts2N4lKVR2+pN
eSnVV4g1iElDn/IE0oX1wDZYfYZAXgMaxt7EqT2xVcJ70s4afB3VN+oqsQz4N6nJs7NaI2C2UHbq
iom5uiamlOuH/LEhaEMxycnaF2z3kGgoXf6GXv3iD7I42D2X4MTCeheUUn0NFJmYconqbZWlITZl
MxEcSgv1VjU0iUNuh+3p103E30xZdXyjb2t2f4BP3k90gs4O85pQ7WEfG3Z7jEI2Q8phv8L3se1O
ha5oFpSBm4kH89qrDnesueJmj4P7u4aGeLK/9jP6m6AxwOwbT3P+/XfUhrGGnd9k7bAXKZX/Gls9
9973wEBjOJRHJSgIk5A7O8S4DPgk526z3nX2ACqvcVSxMCunPfYObgPV3LTP4yjE/ZTa8v1Mxb37
zY37WRGB8QNecNjfefBjmVL+9GURref+ZDj93oBMiPq08h5Vw4vGhCm5N0ZWHUcRC8yaWPH5QBi3
yTl1zCtZv2UNdbOPd/Vv0sovk8ofG18SxG0d9xvQuP+l8Y3HljXC8AR4zGkBiUIn2vTB2N4sszFB
zR6TDVvzssU7ioMnGqmgMjwhrvxEv6Ziys/ZLNqjU3i41Udu/ZmkXiISiAPbhkO77COjq9tVO+CB
9+vb6f7NQvSZDGs4MggdYin14vju4buj4TQFsv69JEt1rfy0ybZtGapdrSS7U1rNmxDO0Fcyf2HT
BQ6Kest+C7LmA7ZPeBsBuG8NjCrwwCvr26mzxcvUNNUtstf82sQW49UWCG5vmxgN53WXJMEhgry1
MQWxYankhS7ZSvZxmLr3pgXDtJMl9WpRhjcUkMuuko66xpZp3nTtOG9qvcNgNWKcp7jzHg3XV18J
qTHdlV0JYayI6KGlER51L1nx2C+wgRGVRc1Os0xfEuf8oYWpQsWgGfDwW60uq6U9wYXSe0qoy3Zm
Kc8hWavIOlPvUTh5s7Vl1NzlcIRusrGlBrWAHOIpmZ7ixWB6jD978YrJSe4dh2LxJ/TMc8xNSjEU
MmQ/yK0b54kJ9RblhrF3nGyET+zaA3YkGy6osp/qSECybNHeHHxvKeJDTkmziRb9DyIK+mhj9kQy
rPEdt7BFwuravmbg1n/2C82eFDM1PSM/MvrQfnPFcRVC42UThjgsKeV9aeGZrijyaafNPd03W2wg
+g/4pePTVllM9Fyj7iDmNcvtxQU6SETzUWVjvutSFMbjRHVlYrVNYNlAQ5FU3vg0pMWrj7BovUir
ecEV3EE5pNKJppJ7F+ZzkB4XjMPWHDrGucts52BxcJxyZ0qvojxh0wuIIT4MblC/oa+o34SyqA3t
wsYnDefnnYP+44FONLjBLhCh00zT7xUV5iclvYyUlnMwJbvRoHu7Kgl1oN+A14ZYCjmtVDGPyJXj
8tD1GV1L5Tug1Kl/Kp1ufDItBu12Zddvbk8QAdwvdd1YdM+brlo4AYba6j/YGYBSy3z9bvDxxWX0
xm4yRFWwcYKBzigSYvDXtbvwjvTmWGGzYPEvB3NpP9VaJYPhdbHq6Q5XbiqWfZVwJrZNCypnzxw5
MtRHaFKyXboQ2PBosdvnWcHVt2Zglr5JwpvYarpjqvzqxgN1vuo4QK+YY7nrOqimJ6YEtPcz0H6g
EaAwoN0s8XbY+5hBvA+wHvgKTR6bvzRYiJj3yodJ+s3HYRxot003vrcqgQnYnHgwuvmllaELZ/2t
pQgBsYK0ZmHUhX4GkO4Pln5Vpd7fzTyfNw1gyavbynEnO0ihq8yc7e04pSAjunlNpUkDn0jRnuBy
8GTqjFLkchY3VQyJC6xHXefwTsD1uxlcx/G4VRqUqJn0Xy8x6ZIYjQU3l2VoSyAYlndr7uVoqFsR
g3g4vWpPF8Snclg+JZkPGKSAnLQlXXDBKH1fCAqqIkCfNEZIui7wgBEb3AbR0tkCOHLrNZC3pIHa
5Q2A0JwkX7tgUbcLr1ulfeUoRlDzFOsgBr0y8eQ/t42Q5YoCOKRPoSQba18+tHpaklQDjzgmI/og
F67IxHYWEGfhFaxDpFrQ2eBSxbnprpvRqLdhxhKsAO4gHZS8MbEs3XsbPu4jBY/ZAXxN/YchQ7vH
Hpa3zzBKAMrcYW4/YTVow3oY1PvK4DWP7K44kECt+0bBtkZHHx0vSA2zYQxkKDW6dbWk/KbSBuxp
yQrcOhYff8FvLoekhAMKuILNBuKmL6Z50fT72sSmKCmW2t7Md9+WZgp02QigIbzporOJi+JNU9vk
/iG7vAmGvn2uLcp0ixzqZjXqWnkuneR+EnRa69hEotMZdv+5LsL6VcYUO52JZ9Dss8/Wc8ItTNy2
+2TCJ1nPeT5aW4hoQDlMb/dwhMMbvZ7bTm/DPSFp13D6QSTD1KfmzTt+nENUXacOBV+iUW/qEn0K
0KC9WgFLQiwjpg1tVL8hEIjv/bEBNsKrEAaRoAFgJ1oVHpcTafTrUt4GGO6SOVDl53KeQJGYyG88
37LfXc4GawAC1nLMezQyGncCRJ0MV9wT7O5yVMxhQAAKZUhLpsE7xDPTWo/KCOqkEkbtNyHbz5i0
ew4eiCMPMgQgPih4UDeLM5K7alPEImTDW4/y8KXvZ/JROqTLm3K22M1EPJGWR5nc5OBzZl3Y74wS
D5CIfey5hof9knhFdAS/8NYXSJAod3EI7CY6wnaaN5mk/OzZTRrySnq4RGSXYi0jKU4Gmp2LUg+L
UVBQ9EHVGtZA/VrYBgA1uWhPuEfRKqA8PDgeDnc24PKWw55FeNlmpc/dADlS13AE4g909apZKbvU
/UQvQaE60vE6QJv3sM+XvbHMQBZI7LiZJttbMvEewRfj1CI7mx7PYa1hq3iWM3iZXcgyPeAX0h5n
ZC9vvt4qHfK8tl3u5PewNBCqkRgC6mUQFgIxg7YLyIR3sgOdrrA2v71oCZ3WH7+gO5FXA199hSyJ
FzcNaUKaom4+9mVHydFic3HIKl6ylCiDe9uvXqfJ5a4t2ubWDhJelSnnHgyFSTdEitYzVUkmsHRR
2DZAMIXRZo9uejcbJpvs3FJO1HVEBYl1yWaC1XGjgnwhCARI/fJ/Ly8mhrscMYY1dp/cmTO14VA5
wFqQD9I2mP0muE/g1sULnVJVxr5WgsJKj+9F4y/w0Nx0uW28hY5s9tVO9vnXUSy1t016GtgLUOz3
zauw6UznDvhWSQRjMM7IGwZI4IrhrhTZvB8D8bJ0cbJZ9CRmAFDZjq7Ph+X1GByHCCXXpVz9D3fh
d9wFNxC/5IJ+eMNUDQOaH/mgsCr1j/3JYIAPCmHeJWWLUh8BO8PP7/ig3yiiF77nn+QFMvBMWzDi
4od0TDa/C1bbkPzPfwsXs0K6xRCCKA0PHoj/zqDyR2690I0cfrM6TA/i1cWz4oceBOIkyu1+9E7l
RO7PGq3FeOqKHlM23K7611+3PD92u5cPgxMLu9Vk/srl/tR5x64UnPGDOCUGw6tK1Iyfhil8ytOh
g1it6e+x6Yu3cMq6/f/HRwNvwyLB1oKb+mOvlRq5RZlqidNCJuhLhUEVtH/FiHKLFMh65wQShjnM
RbaannzO9DfUbv3r/9Wl6iunR8WugPw2OlA8Jn/8eNtJ6QiywjkVZNEj1zEmCGnmAGh0TGv9cVJL
f399yTZr5K8fylIRsGAIhdOWKd/3l1VTRWPchPYJv1P7XeVgm2iX7D07WMvhU0PRfyNShw8f2c76
q4SK9LOHTv6qMJgsrFtP+3eh4Jb7HuOqaEsnId68gHDXdeROpnU9NWClGxLhoZD1jQUYJosKTfOv
r4N34y+XcTFhwCrC0mybHy8jmAMHKWtin1Cvs1Z01o4stD476BmqEnhYX8scQ8Fff+qPo+5vTwzb
lRAzCV4M/vrjp3qE/2TS7axTZk2MhQy00a1fJV/NjKE3bEp5dkVj3bk+5chKJTgS/Prz//piQkYA
nvLherNufn5XpjCsYFdLi7QUQthT/cKocJQP8fRbbcdPQMTlWvGs4c3S4gff/Tm5Dxx2qExztE4i
DeXZaBJg3Cm1sDnAKbv/DDVavOHaq99Ok+l441PqMACj1MY30vjN4/67C3ewvnE0R8v5y6q1hVGH
rRmZp3FoeUmEj/0lmeulnv1VjL5+fZv/7iXxUZrwXvJfGPE/MTWsJsPOxpnsU9cPIH0KrOibin/0
zfq67LSIe0Iv3+IIX6yYA1h35RRKbf+EoyN5Wkt9bXiTPMdo/TFLN+3gZsincGsN8LySZKIGqVTG
W+YGlZyPIazaYvfriyDc+S+viG/z/GDWQnthxf64WLMiBthSoXWKogxPiwVl1v6ybuRQNi9dVxr0
XrhYVIobWAZkVMWUVnAiVNjuG8WYEJ6VaIurZV6KbmNFZv856Ex5/vX3/LuvCXcEbQ1DbSRrP31N
Q8Lj9EBaTriWckMuZgm01vAYTEavbdH9TrVk/7yYPHS/iJZweLJcOA4/f2I5xHZm5qo/zai8r7HK
cN/g2ev/cSAKj+TOPXT0ux7+gREqL1Bsxp8zdqSPKUB/g+pPDZ+dGrZGBinhyiQ464Vmho1Tr4nL
LYIazOFlpeAE/eRjrGA5uJEZlIW2zwVp38lvtl+f5P+Jv9QP346N/6rG8qFOq6H/n//+prb6/jjh
sIbyBIANIIAx8c/eNAvDXh9ZUnyCWc1QslFLt8l8I7tvnUIN+wpsbIaAPRGibbuQxNfpVEbJLoSL
n1H7gkhSWDYQAzOb3O6SLA+mOiDiidePlOJWrJyVwcx2gW28IIc1k9l43xh4RDLABY1AHK9J6Djo
IOlFA8CbkWmGOkeAJqtnjMJE0FSnUdPYg77MbuwyqO+mDF+ATVB35sjwrzCeLSCKe6tWxSdmM9am
oA5ghK+WpeH7TclnRYwuoJ5Kqk2KMX59xH+ndBiTZM1De2HYywvbXmjiPeVv0EJV8Y3maawokmGn
+P5jGLaJns2ibUFajTAWKl8MmR2EG0E3WHvwsTWKLsDvoR/y/YL3Iuk4IOndwcaNFe0mSrUbOx4p
rhuGIgAJIWasE642PvYNHcFquE2vMneo3HXb23lCWkXcNMD1ZdGtJekJ0SbI4ITGycixm7NGfBSz
0K1rFQL4JlgNUxqEW98aGEXhceO+9bQ76foSWUQJqK1/Gk6BPlX8GCgV/JLIqQxGoAQ3AHghJbgB
nM9HTmYrsZA8LN8EEICNqCGYN7Y36BTQSMTfBBNNKoODiNPkbsrD4VNQ5R7eF3ZiIkrPuk3olDEW
mKLbdWEKjwmd3QwI8Wz1AIr2FECLpw74iGqjRgqoIxCYuO0gfdavZdi7zzU8Cawxm+QzC0V+icco
0xZCcbUxRx7POomGCqEu8VSl5U9rFlZpQjOKKikB5Q3ihwNSrERremsJJ7R5Z7hBml9PVYCzxrGq
irB855MnbobQOQpV+5vSLwNclAdY6wETbwankc1fLXu23WYNlmBYyQozY4WVNcTusHk2aGcdvm6e
VXizEzwR7AxTFz+LK881WmFIB5hgX5tgvTiQZAaZTvDW0bfgB6SQL0fFe2n0PDEV4fFTKoUjyuSH
WoCgnVRSxapEVGJxmIqq5XcgF2OK2PU8WY8pYUFEbk2KqAnoMoe44K+qGBenXjNgulTEp9HHyAYP
M0+8RbhnrOLUpF4dCnxUsnJ232S0hE9IyvvPPepfbEJB1wzBPuSLEjpxh2E/QvYEWxpmI/x6PED5
cnQc5Ab6ONmMWNluYAfV16AphPiYullVIEE3wzCxP7OdReCDgJDxxrIG/kmMc2u/IoPEuvvmKgM/
BpA4cLk5nc1JTQgrbnQrBKnZ3Yg5eYj2hm8VM9a4Cf1anv+QYhjsqJc9khoO4pbLIXoxmonqoP/c
hvpWXvyJ+n7kby/fFpsLcAoHrsqDHtETl+mm6qG91CJ5QQLPPXQXzHZiYjEQZVl3F52k0rZMk7WE
24uB1JjSbjhFBloU2RzPgwS+VLp6VDb33iq1xxCvJJ+UJ1P/mdGzxGOGv5s6hVAXOyNxMPPJfQsK
TlHo4Yx1C07bS5JFluNPvpZpr86XQmHJW5IiZFZ4b7ama2V9waNt+TLSDrLPWELocT3TwUPdGuad
mfBKe3Vk3vUdSQ43LCOeHfYLFO91y8HTo/vtI74RA3uK8Bp3761r5c1LNBac5iBaRreN7JAqvV8A
S3GMUfWh7Tu++cTPTAjnZlINWqODFXgpcEZdquQLVkvfmh9HGxipDHnLpnCVKPBHylsEYI2HuGN2
Ff5EpSveEh/ByRXHDl+wsclQWgVGNWdYsFrRR9zh+fDq8gpZkUvMygS7mzKIkwe10XwKxIyzYNjz
jJqIPMuB/xvGFgcw8BF7W61bFRzJ0ytLYS7FNuAcPJ70HY7u/oHLqa9hfXjnVI2wl4wE8hSIDVHH
kCKsu0EvTxdv1jszzjiZyA/iN2cT5arABWm8bebYSPYlqVFUaR5SldWI5yHp6PwHq3BUXLCbcu4Z
HK3widgiHywzaIvt0JpAWnbIGrmok5MS2jk0UYYH3zaBnGnQWaWozdZFDikTdZ9zaJnPXzee/vhy
xjrq4jBFuhKBwVaNG5NWc1Put/s2cniqqc3gtOAg5z4wgcB2K42eDJ0HAwLuvXXBwPtKmky5tdPF
8OAr8MZ3Hczc1WUlYoFu9ddzyhbgWtToW+tiKgZ/JO4fQhmhfgpq/YCgQ7I12XXU7ssOKTwUMQlp
kHa0x4N3oCiyA23db89x+ahMVO9OBjRqG9BV18z3iZzBfxvbOB3N5NjaeZ99PiS6Ng21uVZD9d7i
IvNwuUJOImpkyFLYktRg3ZeGlxlt87JYDq9oTIuasnWT1EpL+25s+Ye1DxN4O+gqbUHnWXyrGC/H
plpI2gEQBOxzgoujl9uEN5UdGNh92+WmG0c6GX3XumaS4SabrWLZdPrrXADePI3EWzMCpa4r7aWH
WQ2v1aKYHvvOQsxQz7xl5fYx21Ga83IxgmZ3TPrOdVZkjGFmjq0veo008pztjPpvr1IXZzc3HAv3
LLtZg/yzQP9hgFe+/eFelhJ9WEm8AHDrEYccz3AmDyGDu2M5efx0MSZ2+2iZ9kzFHuXc6EUfLnih
671P2plxVccWmzylSKxbctLFEPaVrIlF34Bve5Fu3KfMZl/QG2sX+5w4l7UbxVqDJYeGmbOfqo8d
x9Dpsj6FPUZXOL4jhqhIK7n1x4AlEpgj5l9uPh0T8lOCPxZEOZfB18afcnxEuqnbG+Cw20I1RAt5
YCmXVeHJXNse4KKN1w34t9WSvZm5Gm3IeyOt1xiKWNVqcC/OdkturH30uv1V5xIhvkr1BX2T2Kcd
VOFOzJrTTSHUbeg9yXEUXAJLznrnJh7gu1XEvFl+9H/ZO4/tyI21yz4RtICAnwKJdGTSm2JNsFjF
IkzABLx5+n+Dkv6+Unfrrju/M2lVFZlkJiI+c84+DTcM+nVzj3pkvhvymtPezIxbJAR4C9OVD7XO
En1gXM6h/XUCWrLHWg+HnV92H3/Rz/qc35LpTtswiAuoCnCyLTgkx55DoU7aMUZ6BGcnqobt1eZD
z2NmNkgMsPQt80O5WLQEilbtxZ/hlaG44+cmiBnH8ySsXtthfpmNoKUWwnLIImQ+9sNIHpMBfaj+
Pc+p1Udehe0xBOfmr/m060a8tk+9PVCEJMQCvegT6plKzdvP6/rTnTUI93Hw5vJWmDYw1FgLpZ93
Rxv3deC2nOzIe/PPhE09LGVQ06ZDSx2OtckDPMNXzPEnb4CzaQ17Rp4+FcrivMiclB0bdcKKyW9a
UTAPubnXKw/tW0I+PXyqmSh4pfKLaXWGEXJrlic6+/m4kcsAJytUCTFal09/LjaRgJg5DCky8cl2
Av/0zJZePzfb4X/O4y38jbBVaqrBqulgiop9GolqTxVTtoG4CSBrj8ixeXtadFBMqnyDX5Jpr/Md
E8Ap8CDjHs12O/ybkRqn3Eq6JvXmB5mwSi/mRguHzXz11ShLlgFXk+lviVkEJmE/bnl5SO0YNoma
+gDXFa90/rpM4pRzmyl+LX/V1JjcLqCoIgBwbNa1PH6JvZgT7qsxTPSkUueiyBVHXs+ZVjszBDvm
aaBTIEdeZz6rn83RfPPFaTS0vvsQK3J8h0DyEz0Y72vlCO5P0l/4tJYJp9XqINof+c7h17np55LD
EYQqMV2bpwyUFIf6lkx5XZJVWe5w9XJGzxab54KQ9brn3GuxVt30BR+eLNag0tf23km2k5kYTW4g
erv0iGIg+2WNDtldthp44r6S0Qj48q+13yuMBiz4RkgsZeVZJxZGunuiYZv7Y0d/gzN+aA913w37
whLCo1cBKqnL1XjyPIORne1zKjHn4Vfi4nNl1hQLOokvdokD8eUpZWK9WxvAjcqejZt23TaYv5fM
NmktTiLmgClZqbMNLF0vcpZeEFWOJThth/l5TglKT60lewZ3xU6NJ4TTmW4HQXchBuIZnVIX2FyV
dtd+eY0pp/EdmyzBjgKo4U/0IvZH7g+k7FFVfmLH6yi3J7hA1FXiyiDx+xoNcn1ATDh9s3i5xFF+
uZxR8eXEVNRzc7bxStxkLuKNJHey11L1ySMxn2iYB4LEdnLzTpO7stz4poqfU82VP+tm4SvZXzbr
7MtyvX7Zr4GtTEbo9jqx6USJOW9f05n/bnj+zYZHMBpiNP4PZrSsg1QGm0Flf/Gj/f7v/ljxeN5v
uCOZtXO0MrokK+p/Vzy+8dvvOxzBeOqPBY/Jf/6x0DH13wzXd7dMbnhSUDn+I244Kdt/GQbahPvY
bFmYHTum6ZMF/rexf+ZmjU31Kk/4ndeLS+D1ng0/B+da8im0e9bifbPZoITRU1UYbMKh1G3Gotqq
l+cViXTDLbdpZYl+R+TgGwsCFLk1TPSluFiWrWoDU7yyMsmzYb2KM567qOqUQMjQ41VxETnxKreU
0dSa5c2X/wT1K81ck6E+a1PT73Bfm85Doy2k5OasewEDc5ZtopUvmwsq8vhM/8XV6VToFniZSMfi
qVLvJobbPeY7NruI6E60AbkROKmlVQpSKvka7SN35aCdvTmdCIfRdI9AYOAEzn7yXU286GOcZFE5
gLHaOj3Nfkt1MioBNk8+I6u6N6VnBlPZqOmuEe5AhFTiTQkBJBpAuVouRvJASqqzRwtbNlaQMcDw
9qIDf77TUlrsEwwE/iZ5K777bW6lqvBF6bhmWf/YAdk7LZQoo3PprCePqD1yYRwj2cynDkciyN8q
+VHCkLsd3aWOagQg9OPu0qjASBrv2wqNUosqytkIbSrmBGfd9fxfgNyOzXTejDeuR5NIMGBiHgvH
NMiTEvVuiuPxW1vcMwwvDuSFbIpurzh4/l61o5eHY+E0V2057RurYcSWSsEHRrmojgdqNm3x4/vR
WaBKK1t+g2sniTGu0tC0yWSAA2P/0qo5f+Con4PGn0kU9DV/D0YjO/UMad8QZ8sAXU9NeHlbERpY
9WcC+I4YlIsH2jh5P87kqgauRpRzNTV4pSbnjAH3NPvLE7qZEeaF73c/7E3sUiJg21H8ZCeZOGWk
T3155epFh6cLO3K6ZsVzPaKyaZj9ENVU+z8dDAUg0+I2v6N/bN6ZFdiYbYAvQML1VgKRGOqfkYjx
rxZomywFUElOWGFeTFE85ZoSbw6dTUI7IH9mwjFeHOJu4QCb1h5BN7c2/N3AaaiHWnP6Fced977O
0oh8VZNbMqZJ/96uXQRWpT0a6WQFUk1Xo5Xat0B8i705rqAmnSSGQJVY8gRf2qFyco03ZudYA9wK
24eY+hP3PpIfa/FDaqTuqRtqaJSTTVSvWZpX+LPmmwJy8LFkyHavFMUUAsL8G5i9/I13tDjM82Be
DYBHj8Cl1Y1cLZiDSe/EZHwk7jlrzfWOaJPxuuzRQpf01GMQK899WPK+LAINVOBe4267eEtr3vur
7uAQ4ZE4FnMba4HysuxcISC/hUzYXY+tmb3OG58ioJLWL0qO2aVPZfM0yGF6BPiozqZMqkjDy/gG
NjF/aUenv+rt2teieYBdrq/uKvZMmMs7W/fjk1rn6dCverLTc9/bt81of9pj2xwYmC+vc45oKPG1
UyVVib4xvlDloc4cmAVPPjn3RpWchK+uFltfSOo0A8Wc4GOoiEY3ZVUcdagSQWWrmtFXh5A4q9w9
81FC7Wan+YHsebiiA80obhbGeZU13ee1jUVDesuxbgfzPl6m5dtQZ+tPOzbGe34h8e1cq+F1dRcj
HMkM2vGc9Dvw7Dk+Fis/KCsnCLUcavmsMsYrvO08LdpEWrEr1Qca/v6wIpsnryYmlnV2ZuDmZdvf
YZ+sREjo+OZaHFMkZrb4XLFnaMjeYsBBOpE4PgU0krnxksblHa2MfyNqkXzDLc3ax/bJL8XBNhL1
kOkXJ5P6xe+lD7ulFPfM4gcuCrZF1zUAw4NfzLdFMyhsDDyoZwZz8C4ZE5ZhPPXzKZNGclY1YtjE
c7KQX0Z1GZo+YKHBUVMVFQszOz+LxjIenQVjfQjBJA67xll+pvlEbNJE/DgNE1Hax27pmh/ScaNZ
zyX5btKP4qYW33MkjifIM8WhgXv0ZMCMf0igeNyIfiG/CJ0wY51FNs9dNfg3M0jky9gp7V0ROsaN
ZkwPBU0ViMe6c68rVj4fyF/zJZTs8Y4V+X9nLSnHA7zX8WbsW/OMJrbao/BsXibb7u5me4l36MfX
gwlD4J6bjZkHmVogICv3c4GJVQQMURgG+8nHJOd8E2L5Qdyr/VR7AxDdDjatQUCYVvM6yRPqtJNn
yHwKYJ2O76r0jII8qclEC7fCaChSq3kh1LCPalfVJ88uMxioTi4/K8to9p0/Nq9eAoUwsuqk/GEm
iXeomjm+DEbsXY1epSFFXttT6ntHf5AI61B+cZ8UjBBuenB4t7lXdhcJQCgaPIBFDCf6S9wzYsot
ad8Q0E2i3VgNrx7u8EAofyQqDUMrpmBzGu5V0nnXK0TMX7o5FEPgD2QMMgpvkqti6rWnNLWdtyar
OXqkVlsB3sgcg+zUK0h+axwz5yE6kchJ8ybT44pjCR2W9IrFCPLYJkCLrLLtMzEBLWUE12C/Setw
rl3vXepELemZ+Q4BvL5ohHQ9eknSBUDNzOup9y2OwUUA3Vh1oIwVc0y7OzeFaRzWnpn9UmWbOVhc
Bnizp0RA/W7Tik1dIsxn1+vHCBhjsW+a2j5oDqEk7I6YFjpcjkz5up1Wm+rEQKq7d7HW/USBWIBP
7tW6G6bRfwSxr/YVm6G9nrY00jF42LDUlHUn4wYtmmA+dV8kWAxxpNfhpBOwGbcTb3tp6ZdGNy69
BbjYZ1MVGZnW/EJsAGhYWyb/GPeNe2Txp8Ku6BZS4JaOQM9C3clFNUc8ROI4414M6Vi1cJpWfz3E
yCtfqQXE00wG4rJF97mfXqkNbyXu+H0s1Te7KdxIy/17k5EMgZy13lN3TF53FBx5SZD3eYrIr9VO
ZI92pCdYYJ+5tJv1Z6ZaaMwdrquzGOYdjOXpapEeYsPE6vZlLu07onvl3si4rAdEnvl+8lo335nN
Sv2B1IDkjAQEVde0L5WO83ecRqhd8apbB+67ak+mNVavHrGdlhnuUaCDvHUNd+ZWcLM3CjSnCzHn
UoAs8XFQeRwmyIMFGE18uSe7SIxwi+q7Q6Q3wldnXErouV5TvhIvH0lNTg9OyxpyIhf15OhLdduj
I+Q5MZ2WD4fvflD4ppFlSXGQ2FkvHigyhmpUqsyzhD49jnqRPOuyLp4tQQ1oESgHbRrz1a2SvX+1
SodqJbHjE8bPoQxY0WGngaPQ4Kwc41M2jO26mxMzP+c9c2Fy1Y1soMT062PZwBL7ZZa528FGkf3C
ro+dCCuUEfvN3HvtmRlKg2ikMy+W1dJWNq2xo9XeiHTNfE6raY0SCv9vq+Nd5ZbzlDgYPAaR3VSZ
bfBTWudSusZ3kA4iANJRELTo4P51S+cbiQbitGiE2o9Tau425VikzPUdSP2PzNXuPUUios9eDc4L
67auQQpc99V00E3NCiWDPEJJxVVWGEw68+SZt4VJ6+JZod/5w84kAgKkWYY4OTMveIPfsBsyeBl7
/JhSFnBcvBaLYsEvppx8pPoLqY2mqYLatapzkjbMSwZvz55xOcOJuE0XS7yYbVWA5pnBsekONEOY
jSJctZlwDQnfbK1hnddWeXA9xiPwxmHYA50/MNiDFed7Bz+23VuogUCinUpe8P7Ld61zI+Ha8VPJ
mPyotHg52wJEWFqSPzImkxVCs+eaQznIXMz19kvXr6Fid8O8YZgCVffJTaUV3OwM125tnR8u9wpC
s/uSPkG1fegozAj/0rX+P3QDf5XfbY0hQiYTdYKFb9CjP/yrSoTI3aXIBi875cCkKeGYRp3b1eOU
tvHOPFp61fxU1FIVVzai2X/+5n9VYvz+zUF3gFzxiOkx/q6nWrOqdZZVZSdjhquw5i3a4axIwQr5
8uGfv9Um2fk/6oivb4V0ip5m637R9Pzt5wTYmjsz26Mvr0sV8YwsyIiXpP71z9/nyyn4928EjdOn
6Udc4vwduiJr4mrh3iWnASHcPvXAITvDF+Mg6xHFS8Q2I3ofNnNW+c4Sk44aMh9euTjdmuuYaWP0
zy/p/36L0e4hpnfhXtHTun/r/Qe999KeLgPUQbVevuyZZKzTQVsF0ciwj9L25zyMvM8GTI2v7/3f
+dG/mR+ZOEf+EWb0iqYChfC/zo7++Dd/yoN1KGa2KdD6IXIlUoK37U95sGHwR9uey/S355bH6k+J
sP2bziLof4GwW0rWnxJhfaPFUjxuaWn6hkD6TyTCf3ucgBjZ6MqgKRnCQpG8Ta7+VUYaD5NBumEz
3QzlR9IVJDr++OcP7V8Fnuiy/vYN/va8trNZlGrmG3jYl1KwCIP/joct81lsffzzt/oafv3LI8tj
ig0I5TTHoI+M+u+CsMXoMLcXlgEZvGCnCYaeHB2ykLEPCdnY33GTJ95PGGSYyw66Ep224oOy2eme
UU01SfmBGsZzcVmDptB990C3vA1wq+FXxhOZlddDC0DRukIuudKf+HncwjrTlyu41nX8tDT9PheZ
fe4YNdzlTZ1nAUGSTdXjAuRQ8MzW7ikJHW3qIO6aPnkRRckg5hHgfTIiWLIqVGY7XkQJU5E5NDia
QZxbiNHPC7rYqyLeDFUrrLRpX45ZYTIU6e18Z8/EEtNg2NN3Cjri/uhvoBj0og0xewF4szRXrVeU
HKn2OOkI2OCFQCjx0ev0Mu/n+OAWbdb9rnP976nx704NRGE8Sf//qfPTr/m9+8uZ8fu/+OPM8M3f
GHMIEz2948KF3hBjf54ZuvObYwpIYDz52N42+vSfY2e41L7DH21MMh1oIc/iH4eGsH/zNmsC6kxu
Dm8Dqv0H8ZUcENtd8y+PmoHAH4r7Jnxn87EBEv96btDTa2NT1/ppYrP7Omrkm3TF8tMjUORmNbQm
SjWDUUZZywd38i5dp8Zvzpg3j6rWHhuoTucBwHHQeNTYVj1opwVrYnwY6zy9Q1ukvQ+uCx7aqfXm
aHkx3lDbpjq+q1x7Me8tK5OiDDR0IO5pNVpP3PjWqtfPXdEIphmaXGvzQEGu1MVTLWrvUAdWytBH
+mNfEk4Xy9zaryuOBJQVrIubZxxXvT0HLnkQxjn1ZwehoIj9PsK4SHeTsuhS5x5ZXQFZlOwdmDCz
WBD5ZShEjLNbL+LFWhKiioiVMmpMWxaxfwdPuIt9YsBq6wQFL5mbP8WI4GCeGq4cm11a2xjoq9j7
2JZ07m4V3Qz5ZkvWHB32am6mP9LZ52rX8xK6g5xrcYXUe+3CwfHTqzincA8nCKfdHhlQPkYrkw4P
IWZOY4y2b67oxgKk+/0xp5+PJvTob8toQ9g1k/SYddljAiuLN2vIL6Tr1MdcTC95nRGy1U9Mhko/
OcopQQnfEOvxms0ZmsaFAQ1F9aW22qt0GoZXcBBVOBTdnUn2Ceq60ccblTg/OVpItRimt5X5cCjA
kMjZPCFVQHvTM4j1jfzsedYPtuBgt6naH1dmigHMzfJAFMWLZpL6RP7PdOjc1N17ojpgcHgY1+zF
KQR7u6y/Wrt6CnzJBD9t3LAc+re67BBd1NVRIhjawXbeATNmobEo50op3WCiuN6lSUmglJAvigNx
R/BHHTHg/cXa3LlgpYjvJr92AuaasJ8Gcn869CMScefBGjGUz+t4K3Kg1+PIvg+BE3KqaUyvkWu1
F6/Hp8vBq5/cOssw22MPG/BRhusGPM8GMR5KsNA/YITNOPOWJcK0rD0gMLCCKk9+gbarb22tfyR/
en7Ejl1wX3GiVxjijug5nWDIOObNerE1BpnDvodIf+JcSPctDIw9mBC60lTzD6MzscyWjEnTvt7F
nB2BTAbi5oBQ/ajNLdbcJjIsSVqmWXrZ7eqaIXVX9Utoo0DCLDwWkaGBgfHE/GSwuAzQr71oRXxa
V+LDyk7Bxu61V0ZmwD+YhZ3TxvZDRiDZpznY7fdhdaHS9EEuUcygO2wcjHqLLq/LUQ5XjtPzxA9E
U+1Ma9U+696pzGBkjWzT+XlMgNt8JJ95KWftKKQ+PKBFmtzHAhHXHT1JyQogbrMb5QlnT2i7F8Vu
7HahUQz5U0f+T9jrmNQP7JbFuRqSFtsdvvdmxwdLAm8EqDUgyGJZPY53Ofw++MJ8LBJ/BLjtzfPy
gQ1Z16PEtZbz0GfVEUUb05lDz0drZmvi6HPY8GqBC3VT/2k0TFGwJsdq78zDkH4uOXrfAFl+Q8yh
zs7pRnh290YHPI0iSLGl7o0RPlRa+eVhypD3po0mDroARd1IHIFL7gC0qDkl5kmEtU7uvW1CjDfV
iuBTNWZEUiaT0iTO0PCs32aDjFA3UywJcu2dR+pVrBnsOVSHUdn0515rrJtcZ4TOqjy/qrTsg01G
u8uATb3giUDf7eB8vAj8swYT65U+2iiNu6aMn5sClj9TTxM1klWAZvL7PTaP8RqFnnqgztQepdW5
76K0s10i/Ya9pM8WbkiYueHvFpDpMO7vF+qziwP+PsLN2EGK7ntI42kd8XWqfa3py6HdnlppxbjX
yICD58Zcn/CQlEJlvGNemkXZ0hHSB/KbwSvrncZb0RfHTnU/mcsbMZv2EUyu/7MVzO5mK52CDjTC
EbLANwdYQ4DzW4uEOZ7AdSOVHQzTRBSo+s+4tqwo13rtahnsdO+Ng7GrdISd0Hwp6BJvI8wanAfe
cpNNHvZXTR8vCOPIHVgGsperWQRzl/NoIWmJQM0lh9S35kCfkEr4eY5A3mgPi5a0nMH9xR84tVYT
taNP/8e8fK5OIMDZJE6kG2Bafxg8trGSrM+IYYakJqz9YzOj1Vka/4SWiLQ/Y0YF5PhkFynCznTN
7MPB0LQd87hml5c121qq4O7Jz3IfuoJcdg1tI27k5sQaDxGLpj7nxn0uM7eOVmKA9nqnshC3BCI3
y8ISXc0AkgiTArDWfIy4Z4lMH64MaE/BOtlNWODTvaXL0K/FzBtb6Qvjv6zXIf/azhGiCMgARQ7S
WFWY5BLJkALuZjDgKAgEcYy3duN8Bxi4BJXnGlEq+++AneSVrRAqG8T0YlialkCxDr7mM9AdyB1I
N9/65+AU/n5W6/dE8VXl6nOWQZaPWa4ZsSDBkKNf+uxclTGFetEDvUC8Fqaj0d1MljdyuQsVwD9/
qw37k7ixXxbwjX1hUzCMs/VaApoJS9k1L4XHl1pbqw0US9pPSHyCaKxc7thekyIHdvSutov83kdb
dNI9sV6PsufX4MrvQxnDJx55ujilxlcPLXaIm3tbj1VgpNEcYg/nXHey4oeoehGWAn3vYJXOHnkr
41/I9/suX8trgfA96hfmjqO5/OjSmN0j0gNWX7wGkF0y0v3Ge4HFud5J5GD8QlfGR0HqDnPFL0zx
8keq/jcee9lfIGl6T41r82+JfHtsh/gEfnUKNbiVRCIU053dx/mbmzuPeGBhTBTJjSXq7mhixUcR
nYIwsjsEPkGapdazb0vCwG2nhevmRdYaOwLnhEvyHwCpBc1PudDajL4RJrX4sFn+27uF95mlg1Hf
ouYm22CdGXzPtvd9kp0OMnT+mau4v10ZNebRiAHmmKvevLVLZ4yMFe4BJ6siH85OMcwIxjJBbNt8
IvTyofF8+2Fa9E4POTU1SgyhRAiwu/jsWmC724NKltyKr7XGfdE6B6UMm0emcnr2tJ2/EnAsuOaR
CT4qRMmbRucamnn+rXN8/UeVNOdiAt62y8ltDpvE/Ciczn6skHL9NJCVofIkJ0YG5FTNJzUxCcaO
lebDjiXT/FNnkbtjbdU9rhOQ7JjD8zKmGmu4yrlbneqK/XDv7kaug/loaGvOx9kZ3Y84cdmCi84F
b2lnr7ZqrYvBUmbHfr+I7MxUoapZFkD3ccsIyUP90AK1YFrFr+JmlpjoAz2umY73KKh2K8pjZNZz
t9xWXlYcElZu+xgwLBNVTP6K13XoW0c7kLkVl5gli+yV00y+csUN34pp1h/pIuOjnrvZSbcnKt64
cc5NNQIZzLQulsHiTAUcT0SHV6O2gc1WYA6+toXMpvokIwaGPmtD6D9pObMbnaGX7pwx0Ql/79r7
ngiJV91bhw9bTeORHZZ/Ved5f2sx9nquTZvgarcjVphlg7OT5WZ3oLpaX0hMLEl/Yys0PSUGJyzZ
gtbg71ZfmQ6jM7WMUZbzPFwxo0F47RHR+zzF3up8S6SWgRX0Zm5Wb7B8HsR27oOldTADWtJybhDz
pW8AdB2NYmV4LIgPN3YdUv8LKNTsLS7tat/GXrkljMwbNomQz5ygbaCfltRYriG3fdXjGeUFf/U4
lxyvbek/TiW1cVc1w4+qJGJPS9187/RrctVWlKRFNbJxJY+7fEJmkAam7ooDgbjyOkfit1/KHnl5
0hSh0tYC3kur7P1kVNN9Ydkt4rM1LoN8zGQ05sZwXVbrEFgiZyvnzsmdAKS0PHhu3ta3c5LO9s5P
Zr1xGLO7jqBYINrUXzovgAElVPdBuZl55FFKt5msR2bfBNNwjC0MUtrumPtp6QdTvozrVTFbWCC6
3IiSBtDDzjIk5+jsFShbOsc89qljvwrGLMNuhfHkHlHWKOMHJncITegvk+tsHDMyKqEC55HwEtgg
mA5xAGnIeYO0b2uyRzWA+Z1vPMxNTy8Ayo4FOLFAY79o52Zq1anlMwnvzcyu4cZmYYxc8LOEmQEH
RbLiIJy9z1Gwq6dO+nH2ZpDEGpaWP10IpqhYvxOSvHOg/v6qPZUcnYHAIRaCWGWbrHVf1nzSI0Y3
qxX5XQHIRXTrO85aVPuIqIOC/pgVr36o+bLnVTQ9Ao5MfYPhUz5MxAafGaNPoSDMZmenBusPIy1R
BMuORYYOwUJvZMeSdTTClmiXG8tqyp3Ja3xml02Y2jz72MOMnMhCYyvOmwU7SsvSt3BPGqSwXU3j
/tAnmb9vsbO+29bMAlW2KoglJxMMDo8goTo9ZAm5u22NjdzMShitskunH4RIjocCxrCJNe8D5NAt
OnGkzj1aSyXEcoQO3VBKDck1OYbeDPXLmiI+N82eqE07+lKjYbcudLy1WRpNcZlGfsE1Hs+a/A6h
k3WP75ZA6GJzp03cJNXkVGSOFD2LP11bQivfBNGxVQYIhrXb3lyXBzWlx2GWxWWWQxXa5CO1VOBa
gW49TX8p5ViXOM4yDtomOca1xrPbcfCzPwwXvB7h2qLObyW8VXeelvu01/2bcQYcmleZc5RwTSJB
tAy7+7o+Z7px53kIgbqum+twUMk70J98V7Fr2uKEGu9Gkp0SzqUuIwPZUJAXqKMSDGKBOXV4c8os
Ld801b01pivRV3sHCw2sHrCz/NDxYB29TF9PS8kax6DxzGCMsCSbq4QcYWkyfXATZwfI7N32zTQa
ebcgwMzflEcTkXi7ZW0+qrz41uXj9nkb9Doa+krWAWqqCLC9CIrMj895hidKQobB7YYVj5rZ0MNN
4VVELXpCZB9zc12zEefT0rkHQ5duKForu0YvK++YP+j6brDmwYtGpY83XU+9jQtJ7Jpt/ANJW52A
TxbROgFsSnJP/zVVtGisl8djafXDbtIaon97l4mAalmsz/3ZLbGwwh91kYUROJQu6uQphzwMyM9n
Qdzo/SrTZJ9kzQ/6NUoxtvtgW+E+napBjRJwXLe8jn0MEoqoUhMR+gul1BOL9SZ02969Sh1zCpt5
pXAE0xpPKza6dNBaKDLDd99oLpOBPTbNxUulceTlI3E7ysFACiDWeyWnp2Qj2xLfpXuA12AKPq01
obv2KsUV/vJrJL2ESLrdkSDdx9Yh54yTdD8tVEcVpL7HtBZv5oaPNsfK+kDh0rK3aUli0sqXGaLl
p4LSCgKp8kjVYepB8Q1+lFAqp3yA4UxET53koH+VF38fdQxebFDHlgHFMj00hrGS8e3FMWOnfpr2
NlTjjOK/NOhxZvvAStR/wJvMEBr1c42gaIwJA/PatNd4EsrI0WV7FoTBTmuWzLQ6MQBafpwLRFh1
O+LDSwIDgUcgYMciyhRrUUWjVxhdNOipuhGG4534D/4I3finSMSDldccHl6Wnn2ly/Nic7ka5vQT
KcLQHNjIJ2idBitwXXxedjGf18yVPOrGS8uVFBZILYJBbLNAiGYhlAS03YYzbs8EVd6WiSZsKmEU
rRwJzgwE7Uji1dEdm++Jt55nPvBhkSkdGaF2if2OWqewmyhv3DOqt34P+NiNXOkUZ2Uz/mt8dJXk
3jYhlakIY6u5bpPxHqPFhw7HHwn4Ykckpt+DF692DGZchHoSAYLWpwd6FwaIa6ndYgR5zQyru8J0
onYTGe1hUpgVOGiVRFldGsc5pzlr7aE7VfA/mVwA9dGl/aGm2L8fNDIy83jKwrRevsvEYHLWL+be
JS8FgYb5A0SH8Th5yAKcGchkmA/19Mvu3PGRs08EoGra0NWb4dw2DKNgeBJurVkXnNAac5Ysg9sE
X+7oO9UFhRDhZBDPhp3IJn+ISLUoXUhzqTw33I8Axuq9JJDgvcPR9gYaxyx3UlvXn1IQUBMai9Te
a+Ld4EgBYMy58Fr8Ne58hCPcXhPpJ0JWYDn8kCw5txopgCZ+2h/UWTxaiSrfs9zwbuvJjMl+Soef
WuZ8Jq3B+p9lBVIextD362yhh8rcidRx6MvP3mwPd4Lg7fWmnb1aBZNb1gemoCUYsN5Uu3X1nb1R
IyLZOTKbd0qwow6zdVH7TImUfiHWboystcfQ5jI4ZvH4tCT2MxWC/djECfldDWZ7noMlctoOhpTv
vUyb+xiAhnhM9AJVTkpwjtHF7+WMtzMH3B9u+oNsV9Cka1eToKi5LipGqw1r2ytqiH7eJ05bo4jO
nOFsVZw/6Mh0lR+SGH0vQyJS1CZmYdQ0pWMARl9zyjvULHboOnX70iqrgVbheeC18DzowaAz41s2
IczCufBGqppv3kyZrT+NfAFn5zXD+jpsejUeY9SCJgNqWIDV0l0QtQ3XLp8eYDVq6lHCVtn1qpRq
d1xYmAXbIaFiWgg/N0TPQqrtt0qIU+atRLP33WpTj0d7yPuj8shybLS5oWj1LK9CCU38N1zX+dEe
VM/wSZcowWjDQJ8KQC+F6JIPGydusqsSjGs7ZmrLw4JzQoYmD1q0NvOSUdDTeBP8UUDs00u1G031
OVFeR6wI7jdJX7B2jn5W0mGTpobpkBCufD8no3jNcyrwHQj6kn7dNu66pib0r2hG76GzW+5TzrL6
rli18VUjG/xsgisbQK/73qVdtP5Vqs20W07LQSggSzSvnXnfoUh4gI1O+wI21L/StBSjfJHJc995
4yOmJYahiHl5SuuKYxUagVcJasY03WV2R0CZO1ncWMPEVDAwWz/Jb5jwb3GQfmsWV7khSGrvncnm
nS5z0tfaJN/Nsrv7H/bObDduZMuiv1LodxrBKUg2cB86Z6XG1Cy9ELJsc55nfn2vSNvVtlytur7P
hQIKRrkk5kBGxDln77XnoCHfQk5KhE8b6hbBbLCPLZbKPCUxI8Wb+4TknIMa7k4kvTSYLkIPdi6u
5qh66KRNQLnGrhsUFpsZt9SKYidai6BBm6oNmNdojZ7W/uic9INo12Ujk7NSz4k8RzEkzgoweHdt
nCP+liPWo1BDCCNry2c5abVDmVTlhT0NLtZbPVg3/Vxuh0ZYSyCr3CVaPbTnbpqZj3RvNTaxobwV
nO/O4O8Om67l9E8706FLo4XXUxgDgCc0g6Z9ES+DssnOu9Z71Xqd0gG49k6GdrvSplk/93oeDTM2
wnVU4bQGj3CVo509GSa730vNmYeF9EGhM5DlpvFg2su2JiLc68612knOXOl9JFFKX/f+JDaxO70E
cL+XKMCpDNyYtqLuZ/TK6ukeMLK/gfoRriG2mWuNGx1qXtks+3oyTpKmoGdTJPlk0GibV6E56iup
CwcbZMFZVsz1U4SeeEmpMO+I6ZQzG1nTXblOQR9Y99IUrrfRp9cj5qzVBJiSTE4M+PSz+uRMg60x
2Ixv6LHqnDSKcKODIVU0ggs7mfnvgnx2c5wuhzanD9wn915jPJpAvlc24RCRBSCfTsmLh1Rn4WFZ
XA1DGKwaLRWr3NGKjaEn1m5AK0X24PXslpQKFkxHj8CWRRDMl2YYmYs0rh7KpoqvZNBBTzZICaza
bT9b/bM2MgYxTO0RXIvYiJkT8lhpQKZ6NurR7V4yZJiHoasOXWGk00IUrhIelgAawlS7dE0PqbYw
wpMK+ioIFu0TM+vu/BiFWbP+LyLGYDR6POuRQA9EY9l41pfleFKn1cM/Ypd/J7mLoN93aXj/Uycv
efPz4Prrz3z3SXmYoWyELsQZS/Zlxszf59ae9YH9xpPSsBzbhpnGSPv/5tY2P2IgtkLy8lUH890+
ZaKDIR4ey4rJIUFNu39jbm27v4yt+W1IOWxH1+ny2FLJYX6gcldRZVil0VlIRV132dlaf1Hnbb+d
/XDcp0odPh+F4oXSjMMKcM7sxEJI7ipNeaHU5Z3SmadOKs4TxGoXxMqbtzKOWWglEsIVy7RzEdKd
xkrRR7eZ0rAnSs2eBVJ/LiAiII7E8MC0ihYu6vde6eDHoyQ+ipU8voGS+ipKTNMRHFGOoDTrbuqG
PcZT6npf6ew7AKYmZprzwjaiJU6sjDRQ0j31vhlO8oj0BzTI0lwZSsGfHcX8PrJ+ivt0W6audzYR
AQD4QY7GYdSQ0DvKE6Ard8B0NArgGq42hoMdQFc+At2LvAtdS650zurnPmYDjrqYJ5T/AEe5siJU
pfmFEQbHF+VUcI+mhVr5F5CmWVT72JpNylzwIcgUt3Yqyk/DwEXM2kwWdE7SLVON5K462iTGo2NC
eSc85aIYlJ9CKGdFqxvdQ6HcFm0XDodWOTAofabHHCPCgfyLaWdOcU1fLh4PKCYxoXIg21RHR4fy
dmTg5lY9meqbsk/7LSYM3kZAn99SvpBeOUQq5RXRMI1wOpyWJjYSAzuJ5WtEv0R0LhLlNWmYLmTK
faK52kkKnWeFWXp+sJRHpVJulcCLCwx0bXTaSmvYAoLzTwjDyK70o9XF0zA8hFPj05Ge4+60VK6Y
gBnSk1MhIOZ8WO79Ug43ZT9Ut55vReczWZnn7KnYbDrluPFbq4GZLtIbq7DKbUaqGp22qsCcN6YO
zrfUNA/k1ETnpMPOm8lxmNRoJScYpsh6v8iV9yciX+BMDpG4Ymji7IujSShWfqFuHImfkjLdTcpN
JJWvKCtl9NS5TvRYKdcRFa19yJQTaVSeJILpzFND+ZRq5VhqlXeJjFowPhn8XUToJ0ALUQF7ue1e
GFVpgGrEAVUpL1Skp+WOMxtFHIOWdDMcXVPoyw3lo+qLChIBp5JOeazCjngWArNxXoHWdV4qzFgw
sjNc1SWIJUwnIFd8a+Mo9xZgb2TCGLqmwcTapQWW8eS4+W1BdNI9spSJqg0vWHG0hY1gQ/a21tDr
wXUtLpgQYSEblJusUb4y/JZYzCzkfK+Ed4bbXDnQAuVFo2Wj8O8gWkSfZKeA37P1oNxrsks5hVtp
duOYTfvRdD1sbi0xcTBHUZzjgCuwwuXU+7i/HabZkXLK0dEj/hzznOT4vZf+nJ9YSVasmrJLFp1y
27WFhwLDzvzNFJnVylGuPBBL8XXJqevzDFl2aSYxggPl44uVo4+E9PHOyUsOa0YGo4GCgFm+cgFW
Ui+vtHrcDMohSAsesb7nbew2zvDI4OgCwsaAOT0Q89w/aj6Hx0S5DmPlPyRGm5I5BZZykSt/oqks
Or4lVoMYHdqcuBgZpXfaGqyM+9gebY7l0fIIJJcxofJBIuBIthoRVIxXJxvHaD9KAri0gUG8P3Fw
m5sGVU1HeIvn9XfBPHEYTnHnE08WqETrBnNl2mXzaUERcj7lvljruvaITwywBacXAhVSz1mwAsCv
Jvh9mWrRQ+IO4iQVjcCCGVcLI06KjykReMxcQu9gZ648aRobBLnCpx045eKOBapvU9G9yJgwvBiF
8pVolMiApDFx0buFWLq+orsbbirXmQmiwmPXuJitMHyoXbpnDLOfvbmVO3bEGfJUQ+sssCA99EN8
1sTMAmlUe2fQEeqrFu3gOcj36l7zo/TiCOcugH1vCFOgj2GAirfJNXhIhszYMR4w18waik04xsZn
6oMOL4xXvlg0rCJ417P1qCTsd62h99iXSBrbmLEXbLs5ZK48BUz8dD+80qHdUe0yfu7xFNyIjo8+
hxW+mqYWNvhouKcu8kvKkpRcQdOJB2405qqeBh16UYpu3jIq67bQZtuTxJvLuxT6SASLcZ1MPhPJ
3rTWpJELcFSA/ONlp+UWoQvjRlZFf6H3gbH39CB5RlmWrAZDEqWms91GPOKnDdO7HfLoEeFOVXsA
92W0yvJBPKZ+7e9YmWjqtcZqMqR9NXex9lpaDgVi62qbLHCaSz2CN2ETBU2YRdAcSOhw74LB9Te6
qMRN2EekDkDGoh02aehJQqe+qKfqY97M06uYO5b/rm5ncPajFWxHc9CJk8FMjJT0FGmM0beLvI7G
akE/xs6YC0Bqi1jRInFAzVuz98dxcNvZHEQgi1Tw/XJUoIeKYc2uABsBK7Z0mIXODYyZheO71Rev
JqaiT1E5WOOgnUVGtkaRSs5Anye71u6e7No+Ot2o691u6D4mrXyyo/BF+N0XJ52fXMhcNBKyJcjv
kutV2FdzZ1rXVXRrVEG5L0PHue3LxAAGMuSvpifHh9rnB/scq8mLjKa2TvZlwLvo9mXVVH27Tcl3
nOU5R608wOKFMMde4ztqrTV8mpCwTtuhyqU7fAXnc5LMSv0vXTSZ7i7tB744bQqNcqP1aNcgvaH0
4tSzzcKyOI/KSiueShZQzl5ev9JHH0h6QkDAHghcvWqG2FhxyEtOIRnme2pt58me7OoZ2EQQX/kw
406JqdLrW8BPoQ/yLWEshzllgH+xCFDLfnLDsdHu7MpnJKGHvU/8nRYlwLSU5CQ/ik+8AjOSbB4Y
XCNfG4N0RX5jtIDn/jBqxrCTOD/QJLXdBf/nuPFSh+MkgJOots46j9kUKBqmq0nALqM5vbbjLHKX
z2G6DskM3bODaDehFgVno5MyCc/1CRt9UJGnVzMCaodFG0bDi5V40772mC42ltZt9Xxklt+p45Y5
G7jwbLM+jXBI+5vEkYDNC7/dubh8lknlRls4/qAgfQsBDSTHuNKIrbOCltGsjzckM6I9/WRiN7EB
CUcviR6ljTIFTvXcmZIgBgbU26jqI3r2DVH1gfDXdZQWTG2skpFdyPSuxe+1tPmadx16agBxRrZF
6Ci+gOXCb1kmsAjx3bum/km6uXQfVIqH07x2llMl9h0hjZw4llGVRtiO/yni/p0iztCP/pv/X3t8
Hr2GUfCS/yg//vZD38s44wOuFw8gP2xkMpN/xF2IDxbKY+T1KEaEjXLhzzLOApJByWd40jMlFAQF
sv3uWQCS4dnCdFzcK8xrcTr8Rhmnv/EUGNwuSPzxOcE0Rk/01utUjRwVqrShD0I4BiCyHrH7uKOX
SxRDKHJJOm84ZcVZnOjacBeNOVDpcgpLiisPkJUT9bmhk1YYm/24sGM5TzWxr9Qcp4EBLnRBXBp0
pipv4FL9oPL+C5eWcjv8IJs20F9b6hyOettAsPz2lbtNN7BRzfXpkZimh/SN7YGgjal3BGEFE8yh
9y9ovi15uaRF0QuRF/W35Nt8U/JqmARKjfM4Sksc3i1+0mVKI01uYwtsHOVMpVU7vRbQK4fKq0DX
WL1jMRroIGHZQagX5MiTsbyYe4dPhdx3dnijhX/s5hFVXZEDrg5VBkhqgAfZWn5enMaNAv4FUQ5B
U098Wk5VXUF+YqmAYBQMOZ/1EayczhQhhj7bL21esj7HlculvNDvg3Xt+MyEBhz2xgKFBdw9yTeC
N7htum7jNyTUTAqYVOsmNwFeavulNuEKTpYGvmtuIQXWaOawsAbgdNcEAiFcPpKbRWgxeKvCwLjl
mKiYZE7De2vquHo6cuUCqXxVoxG5sL9sYGtGP4CQkoVRhZfYz3hF3mQDJ8EKOd7VxGZzdEW2qd8a
cQihzygsx7iYk8HRNtKZZPloEDAS7tuaoauD0Ya5Hh7D/pqWFiEiZmqMD7SZR+3ZNFo+uahRLDcQ
rGNxUpeKydfXbGNLXwI4W6SMOsk67BJenRH3jJTHuRIYuNF/hyrQCQFGAQWS/ELGW9EyTnL7JR4U
FXSS3n3f1fy4N+h1tqoieQipUealQCvAbOoINpVW2zaP4ZD35Q5dvVLFFAl4F3RFfCywsgGWjXZb
zTfTXPC19sQB6KfBzPhif2RYoXk3Gf9GwNcGBWf2AMEAk8fZq9wrjGbDYJgPmivCEdkbD69KDXRX
cLj1dt3QgOc4T+QtskTpDM6KDmm6Ju83gFtZ6TGQjHG6he7bXmi2NyLziBEokb/REdgbt/b5BEzx
Xusd/WLoy/TKhD7xYtB53+ENpv0dMeJ8yYOkfyhNkO8bfeaWDalXrvAjt+4SToHqoMDom/bGKBGe
2gxb7ikDm/bwFcxo9w63TU8LGY0kAon6EtmmbW4aaHB5igYdxCHcSLiCyGdj7kjjdUDWZCxQZlkD
omAOPE/8MYu/lOMAAz6DGxhLRfqEzmO/NBiGOqZ/nn5LdjlfT4qoQMJtHvhuCQpjWDs7qPv5ZHi4
nDjnoUzKYvA3jUBa8HgkieLf4EHQZocPOEL2JrdHHJpNQi96j7EBqNrHINuOuFTLtKsdRyYQomau
CMZO0amR8JH1p/O0ATYdmSUzzFNsN5TdxWlO9VjfJvOsafda58zVWWvUWn01jWSfbtLJZPmdmaF4
d5ElsuTaV9kPIzGkoIx7qGpzb7FAzFPGZ1mTjR0tRzFEDP68gA+ixOK48xHIjRuLVSXk7OkY5vJ4
IyejxhdXgBarEYmph6JFmzATbEEMHIs5Dvio00j2dnU3lI9j6nbGZYydo0J6StPn1eHsfhFKtFiI
SyCg4BkB3rbjDFnHz7VeI0DCOUsQsYlbLHnglNnozKL82a4viyznLAM0TvMBO6cBVb+R6PwmWo/x
vqkcvvNWAc9jarLxwUULl3y2aUQY1cKaEGqvM4QSxmXG/jNTeHa0C058+JYoGopCCnESGuZcL4Do
z0o4GAiiwik6yLxzL3JTeI9236H5nfUbB+XosNSzorsj7F1bJ20TrrgxmqWJ5vrETD0GNIhfkkUW
9RDtTX2yV6GT2TutGeQAFYpzYfQQhNAVNlZpyzxGhzJxJE7hUJRoSu4bG8GkmYlnLe85AaMjx8eS
408Lh9Hd6YkRfEwb3/mMqR0wrF7jqU/lWcdcEcd9Wo8HWTjBM+LLfJ2xSa1IkzWv3crPn3UrzDZG
LgJ/ydTcXojWqa+8AGCGwzyJqoqjO/VAkN4ZceNgT2jazazR6IAwPC7zmti1PhsQJqSoYm2rJ2l6
cNIDy3r5DNotvOktUACOGONtXTXWppoqRNhxkW8RzWB7aWR6N2QWBXUNmOjMYwMD+lDN+1TzAB+b
BPf21cAELHUclr3eLG7ZdMrH3EYDt4rnRjFDRPFA70h9tBmJc660kSBJlLYXpRxN4I59tgowJHxB
HMZglQzPnTHHAa0Ww7iwUdZYq5AiaiIuluPAqqmN/rRqGGa7aTWlS9jhxYkTjsYmsGm4+EW5FWPY
rWre4yMhXOXALtXLk5x88349ZU53UWE8uvHKUG4BWCcbW/MkzARtxqg+SXmhhW11yoI97USeTyeD
pnsnc5sM66mp62VrMOOtQG6RsdbI2z7q509CpDHiSG9GfVh76er9E8ovhznLcUz+ITpG+Qbe5lNU
RWa6cUpE1pFcimyMamRQnGlLg52Noqg49XnKd+9fVZ16fj6IOYwhGBBITroMHtSg4IdBgOXPoRPS
HoEUwipKqj0LQ9kanDHev47yz769jnS4CjmVpiHEm9NXHxK63niBv0dyptZUUbNmq+RCe1Qsyd+/
mCOEzsdJDoFnKQP5D28KRWGjBRwC90d+daES5hoSyZZIj731+5f69SALgY0+D2dxoXOeV3//w6Wq
wHNKbRRyb8qJRjATjq2NemHZKIJx45D1+dvXU9g91MYMlSzbfZMuoWNnK/I0ozamR3v/dQvKQ8GO
YecNp5Gv9Pz3r6k+rp+/O96cctozlOLLe3tYn7LAalEPW3tyATldOegPURB4Pjsw2iD2QAujpgng
nvwFyv2Y7eP9F/DrTera1OieKzD7G/ZbP3ORW5UYU5JPEQEq/jU0vFGHbPofXMXRScGRuq18pT9/
lSnQ6NyPGrkPgNsAOgbo67jT8Df35l+9FwpKF6+HB8Tw7WMuW9OobI33QhA4ENSIFEBCCv+D24TJ
oingUKAu+SUrJamyCodcYe8NPGHbiO52sPiaBHXk+LflCNPp/Y/v1/WLNZ01TM08Tf705uPLI5QD
9M0tSKs+FBU8EftZ9BxFurTw1nB0EVx+Jba/f91fVxZX2YF0nXfrGb88ER4Bp5CRbGOP3BZsVsE6
2Srm/xzD5H//Un/xFrk5SNbiDA7u5+1i6aRDzaUyA6eiSq3LILzOTVs+Idytd4mq4EZ117x/0b96
f4SfuMSXYSsBoPDzbdmTbGqGntT3zCTqXZ5ZJr16Zi4UOnyp71/rTcaOTZFMGBt+TMsC1un++qSF
bu0K1pP9XDfEDsZ6Zg+4TkV6XfZzfVHEKdEx/gQkcxw41w2ctZoL4kZGf2NpjUVxUdgvhK02n/Sw
AeTrzshyrtxEMjR7/6X+uvASPWwCAmFFkjRo3mwocHyGiGh77nDiCIhO9KPyKR419ss+trjVYo9j
/fuX1H99dj0ifThXmuDKVWrVz19FkNIvIXGDW9zVOOuOrgqcQGrefnJrEJPLsPTV/R5H+kWFmfKJ
sMZZRxdE3hRkrEp5EzuSyTglkWZIBnG4ev8F/tVnwkrJvUKwFNF6bzYHUTVke7o89dnscugWdvys
B5q5b5BcRoxExd+1cX65NyVNcJ4GWjncotbbC1ZRow7907yHYmq9NOQ8x4sjoZmdnWr8/Xf3Vxej
bwSoQnosNW93Aax/nggqGsEjc+orrOfemWhQT2LNLamS3r/YL18174wkBIsGutrx3vJl0S3qkIzE
xMzRprAMopY7iweRKvH9C73J5uKRkyyX6vCAYpQt/e3JKEVPNMJBGjhB1GFz9ZXcrkFNTO58jXCM
0xJ1cr22AgKZMLlkIxWJY9aLSsUCjAUw+DBK6BNoA8XSstFnsLUqGusY4+TR9YJinqrux1AlFMeD
EUxXbV54RfY3i8ev3w8pfChnsJ3bOG3eHoWifHJLJ2ua/RHvPSBjOCXvOdoGAjjA+x/aLze6tHXu
AbBENGwZl7650REKG20/4puqVWqGS2IAEHQVFALUqji18vFv+4dq9/rhDAROk/XQ4NEHNGOLX76l
fM5Mvaptay+r0fqMuqffo/nz7o8NEek0dHWAMdp3xTgaf7PSGW9vEYsrS1MySYbhbHISMn9ed6zU
byNriOI9M8kkI68qRoBLVICcO9NYDqPvfiTyPrEYfDRYOY9RFOifgwiPNjPghWHE07XoMrqIc6L6
NVXtqMKCmdGM44/7qM7wI207fv+Vw9w15zchnt15WpBAPgATXBzsuJnvyVJgu9PYDLYMw/Ryj+YP
Xa8hG9B0w0hrDIsbfT8msZwFGZpAcsCfZCTntlBDK6En2WGg23BRy1bbjlYkr4oJPx8cUCyxdLHz
eSGcyhBntKVFvmwcu/Nwh9clgXOWAxk8LedhVYA5pICeoz3p7/qSaGi7A4WphxUUt66K7Jbet+iH
4gVVSV7wzBAfNWNS0VP9E8JigmdiLeZ58cjGoRk6BUl41U8jf1aEv+JEFrQot17t+eFO4l2tlnmF
GQs9rvPt8NknPp0XDwM3UplSknmcg9D5Qrcc3xJw0JrCHXmjl5wErjZel4AXwisTA3JxBn6zb1Ep
NnwhBnLkel3oWZlcF7Ngv6i7FtQluBFI/oKgvUBKRQ8pdUIKG8G7GMzYnj+bMu+s87rSVStqSPma
CUHnB3nr9osNMHm+KbEdEXxjxNbZt2ScsqM3B7aTYEmJgVhZpiY6V9jGaYS7KJbMdW/6/MZOhr7+
cR7M/KQa4067GYuIS1fJzK7lidyihROmZmNc5kNvt9cwG5mtJdwuIQoKF5Q2sWeMWY/5RzgzGpRB
HYFLy7nMSRs4hiPYc8AdlIMkhLTpDJGD2tHXh5OQ+HOffVXvo4uiTulpuWXXzFvUUPzZiDy6jEEn
xvpWz20EU25kc4PloSuNCy2q2RuO5wB69oojEkhaDeRn0DfTpWNOKMfESIbaPBXjF0D5/pU7E9T0
tQVnpx0vxgxH/daKDfsl8sPQXzddM5S7r4+VNFhbhHpmBseM3ZfcjlReh016hD7qYbSj20tv3mgt
+pY1/oNmW7mSyixMbT5Xo1E9czNuuo9TVAz9ZoyYIHwdzeiuysAy1UECKRD9OIh/L5keq05sTXt+
UcaUPzik6MAftz9H4ti5Culdoc9D1U4WiYjGeFO4CYkG8Ep4TLNSY9KQThYfrOX3lrmJYSxFB0yV
vBAd3my9KZGhX+ezXo3PhJCaWk+jx06Sa7fwxu4cFZWupH25texqP5o+M37mlo1dNISHSS9hp4YT
Z2OT5w/7AfsxYwB08CHtCu4Vi2kO7i4s3s4DB/OkJe+jbokuwX7Vl9hifX/O6M1rKbjctG7o1k8p
TckNHbTZpSURQ0jPhBhptdEhb10aZHPXI7c47in/MJr+htEEI/Fdsevqc/oyvNSffxyTfv2Zb1NS
B0YbamNaBKy/krEmo9BvkCb+yuGYbNNroXyRBkeG71pXDxAT/4EOhUX9AKzszyGp6X4g7o+9jmqH
toohzN8aknpqd/xx6/aom9DOMv1zac4hDvx590ziPoQNRPTUBJH+sY0ZsK1kCc0XdA36r9Gps3ZT
VtNVWhjzsEzDnrg63HiIp0qczhGd4Nmc9Uc/6nDV5FBnCGoXw+exldrK5ZcjdUK7STjPVU5dAOQn
fT727ExYIJs88NipTcEYb/RAsPEhRjv80PYNVKH8jOJhhk9io3RwUZjvnKrxrSXzvnovedBXXeHT
5nWww7QhvlSO4/XpWEESkRl5Ntpox9uBF8eSUsvyxJkj/6TQ6vY6J3Zlj1r2OXYq7TEikfk2qHJ8
3jATtwgzgjWWI3jg2BMv55FOBMTtQ+9iRtES3iR+VAy3xsEypmTjeQnPJLFGizjI260Iki8lwksY
zh4oHYgg7douyTvAxFtuqpmrh71xkCYkjshpz9uCnRCP9CHS3Vu/785xjOSLcMxvhmrWz8ahVBq2
vEcrNqh/ZWfFlJ0RrfnoZ1gJZr0d98henj0JkAFpFPhW85BMyXNlK+1uUdzgIZtJfsFTTqZCCE+5
7DadmPplBN+HWxAIsA8OB/Be4kv1EqqFtPnVTHnNrTM74tJMNG3T9klBM9xL74ups+71EaOamWNw
YlJhbiRqK7SiLfsewSzNXF5xmp93vqXtW4YZL4WF1Kb0oC8Ql8XJwizT9eAa5VU62Dts9Jh3mRRe
Tn1YP1qJeyubqNgWI+0ZmOPIT3z8d8Tx6Gwg0l3XqXuXzqXGoMQc7gLLD/ZWhg6bGW6THQzPxx8m
qjonUUqYh9ZIzYssqkIdoVgIrLrA8b+mVr8xNZ3JLf3qcGUU5nWTtt6GoilfmWYoSbjGXBVHfaSs
Bz1w9bHyGBHgVTkJSl2n7JkKmgC2u2jdXhb4GsfuNEAF2G2GWrPvHE6lp5A5xDOern7VTG20xLqK
9cvmsyw2uksMAQrtSeD6BrR/UlCUgiCI2+mLlsNV2rp1UfhfJs8ZzlOjNpUly0rWKQKkekHeFXrC
WL/5Z6H/dwQxpk7b6oc6a/XSvvzx+fiTFy/Z53/9103RteEfq5ekaF9+XO2//eC35d6DrkeHgUUd
SibCF9XB/JPJB+KT9gNLusdcH8HMn+u9ZX9giwDUh6LrG+LzuyYGkY1rw2Wh4taloLv9O8s9JdnP
y73w+BUMGFBuALEQjAZ/Xu4ZjuWt71faKZtMf6A/yoTYqu2TDAHcGhY1Wb5zb1ybqey3bmHNa72f
PKD0bgioqRhup0Rmpxxss6Vete4OsR/2cZ/jzzIv8I86Mg+ZLgYwyswdsWoERlg1BBsrvx+65ArD
a8tcOnCXGrbQhS7jcek3lrfwMsA9GPtxLgMcMm7aHJ1iWRqKeBRkF0CwGtLrIbY0Tmutpq5OPwmN
VAPXvIuL+ItZsvBwxDtM3tRex4W0t9VgWzlHyS67juK52+NqqE4nJ0R7OVZZskXYjekZ99/ZNEgH
48WInj6eCSOpfW+DdoQRclLMhCvycVKPUTsvBgvgP0PFEojPWPE4EhAy7WZRi7UosZ6WnO3ORI16
MTWuS6Gs/K2n4wBAg+SP2SoePRxJ8DbXSZhMCxya/gZfZ7bkhinWLlPRRRUkwyIaSOBKzHrJl5Wd
zq2VbBxbw6MRx6xKBVwOlHHlZjSCERpITmW8tBuVPJ7ON5Wd4wGbwnscFQZzS1uejJbTP+VYNMgu
rDwkimbhX5TY0cQacW5Ue8tKC3Vx2uNSmW9yrBZJt46GwtVek3Rkurwo0g67eUcVXC+6vGjQgdiF
hZTEahVixKaArszcpbb2oGUNbmWOgMP7athm+Hx3aFjGLap1Yl2wO4PSzvL2WoOQAyUl0rKwXbgz
DgN0k5GNFbgWkOBGwCMAGlWgb+9xbI47K7nQULGX2krLxjGgKC7RSNXntF0pryA6FS4jqAW/qOF8
Uvbgj/O94+etrJ8KMj2v67kcGHF7TRHhq0BKUNTxcPDJ/iMl4Uh0NR0lO9lQ1iqBsjVD4b72msmY
sKMjcRY3GqlkbrDWvDjNyM4Oso6ZK/pud0RaToCyLcbzgV5PWW04quQdgDmhY0Upx8OAFDYD9JpX
xsaIdLhfiYalFW+65y819NMwIqdeuw8TO0pWxuxAQGplNhLHIJAb5171iZJQFfYAJ69pHANlpVlN
fEOclOG9b+dJdqHFk6Evs3ISl3M/yH6TAj3xl10VwonTGV/vdW3Ud8Ygors55TSyGNxuuqn90CHu
EHH/Q4IEPqFIIRi5Ci3iDYIsuKzCqbqUFdi8FjPdUoZgYra8AIHdpLHXWVCJ9Zjj8IimvLxCf5WT
elgBq3IqHVgKrpVGUSp08rTj2D+hFvVBNjga3fOmhW4RoIpZ6RrCsIXQAQu0/ZwAn7FxCSz0PjTW
IUP966538qsKnMrWqaxFqPf2pRf3wa2fluNpmZYGgdNaMD/9syH+Oxuix8jovf0Q009bR6/tH8WX
P6B5ddnH6Kd98evPf6+C5AdPUPswqWHaCZOWWud7FeR8oEuJyIhe8tdC6M9tkVqHcRnTBAZYdJsd
yY753fLnfmC0zJapmt2MPfmr39GKqjHRz1UQAGqLhdKwbPrNx23zh0H1pOeJjjlJ7ACnLrPgC437
y3HyT2LXXeVDvgPqsG9QNnOyfARtsYjN5m+mEwq7+8tLoI2JZpX3bDAD/XlnLhhvla5LelJRk0XV
uTcRfjpq+Yb43UoMq1gTmIpS/7wsg3jrGLCZB+PJ6qkBwhV+neBczNoiKtxNywNcomqrQsn02UZb
WZLg0QegacpXC6eKYsGgM0TM9AyIAeMMO5llLfCc3zVzsY2yZtFo68n2doRvKhBAIs8YqCE/mUVb
dPi0G9NciaQDkpnfTy5rKXfDDorGIiPDnTH5aYDGhqTG+WC1vAE3dReRq51ztnXZE03yuZIztOqH
mTTJdV98Jo0Uw397kN6TbmrrJnBeMPNoa863C2YsS0si36u8hQjDdVekbMLZsu6S61Hzb2NoDOuk
ydZ9Wz5TvIltlHZXaGYwyucf54Ck1zhZVoDFtuBw3MXQwjkw8/w1Gy2xTXBzs48Pr7kVrAJkGGd5
M0DEEaDRJMCSYqYjaF4GWRz801L5el7+m5YKswnr3ZXl/CXKf2qofPuJb2uJZC1RI3QWElvCq1Ye
4e9rCaR8ZBBqzoIGRAnIv3dULOcDehDHcMFdfGubfF9KLNzDNjof4QhkIzx6zu8sJVzip8eYxAWP
QQg9H7zoeJnV6OzHlYSODruWNu8Kf81kx57O3fjyh3X26uuy9AeAnasiytvmX//16yVUgWGjr2fR
xFr45hL+0KVaYHjzrvdNfP8uOUAQxyQf6Z9y///gKupV/PBGOAWPMAa4ipM/N9pzMX5u7a9PwOv4
38FnspFS8jTy33kjapD1wyUgiFl50XOJbj444gCFqJo/vv8umEi+GYdZQIDpbyltDHcGSPI3H1fD
QCYOetQBEA7q14IEhmENHQby8sClbT9Jr4GJ+HuBA21vYj3ZjI05rqlN9C2xZ8OWQKP63kCiS6zx
TBhS3ToHw856JJL9OJx5cHtgjdViZbZjD6bX928iYajAyKyLqZjojDi4uU8bkIxLMDTPmVvC93Mb
jt96v+sAfhC+FoqFRgkINMcJz4lLntDcd0B2IxS0su7ik1CkzilsQ/mkZU6uL0J7Cs9FpcnTNMAi
NguieELN7k9bdSxdJGObrmay9XAaZfNdxKq3CssQEqlTvUojc/Z+BDMO1A+tCYSVW8tozoAUtXdj
PlmHwe/0LWrddF2YdXxiwSnDO6lbmyZhPOCMpQ4xKKFmMq0RceHYX5sOyTX0btozZ46ndTG7BsjR
qdHBqpk8D7gIgXl24cGP++HVa7PpQNRh1ywlOJHl/7J3Js1tI+nW/i93jw4AiXFxNwRJkNRsyZLL
G4Rly5jnxPjrvwfqig6L4iWjev1FVFVEd7mUApBIZL7vOc+xoQz6iOzfBrwD36Kqa5J17mbzV2ug
5bceZu2taWh9cNIx5G/gxCM62ySTzy7y+2g7WtJ4wC7ID1puMESXG6jXZGTlMmfDClAK2kkgrzMr
EIhSjTDfsGO2K4/fj+Q1EwpgBwj5NgmNN0l4AxQa2f1K5vGrMetvbuGaxC+aoWd0SvyNBlGyV6ea
W9JEteYT8v42c5qgFUfRbpegxwLnBvt1ZQazfO5Ufl4OK9BLRjs95K7ZPsdL5Ckp1PZV7nTRTZUP
ARaCRvNppkQPyD5JIStg6+Hra7aD7oAC1BG6rtglhJ4bTMHGoW6UeHzQwoM5Gfpu1iwG0GfLq+sE
Tk/upDs4nP0jp9juUVYBf7hxWyYGHSHCxqhdqWjXD0g5+PSTQLfp2ZjcOXAaoSQLDahXU+lrigj2
rRzgEe8T3crphiyuxBEJPseKJtC+4OEKH6YQAD3y8nRcccYy78igTvwoJBdD4zz9GtgmqKBRV4Jb
HVx64KWYCYHrYHwk2S0w7ghDxY4ZwgQYZ0qzU9XU17Via180nLB7y62s+0ARit9Wkbi3tTy8Hgzz
Ocjr+UHaUbugZHsVXXpt6fu64fvedWM2emkcBa9ypPnpVgMp5ULpFL+cIue3kaTObyUMpNcicb5q
UBS+RhRPNmFXg21H/aBulJb486B0l/sRqKm11ubxV8a5LvHafsSjF1bqTmu1aZcjwlqId8aTOqbz
JpgcjZRLxdR8xy4aNI/G8M3Rg/57EZjRg5rX6q6PdSzfRjfGHnG9vVjl1Kd+amkrD3Xe5bedGOk7
CFHcgCN370ZtFk+ZKyfY6K1DHmatmbCjUCsIIMtkzjfOPf2v4scUmcMDqHg0SEkkb8e2tq610Z5u
OPqbV2lF1VajNOxVk7QeK6yWazlP864mbxHIlUpFe0Xri8Ur0wP50MwqUV+zSvkVT49lrmOa3ds+
GPDuxRZt5IgKwiNe8ITDqdXuwPa0BKjlrc/UMNcjfq9tRQ/cl+UQ5mtY0S2WkMgABAeiKhusOQFR
VUdPM0pJKER9xs80g4jAQdcOPFjR84HfNnzStXI+TOlUX5mJTpy8GcS1hw9ahdmaJ1So2DFsIb1a
a9sI3b3ZuiWEpLHcVJDQfRR+MShISzAnHJHMW3YJcqNOTbNXGjXjMmpn2gb4+jdUkWjf6Wrmen0A
PoJUt3mEnOiM90XW1K9DLSXLWJ8+ZDCS/CghO1SyCnyPY3felL1t7yRumzdbJZ9YDx3zSi+0wh9o
EFPjJqbvR5uW2qu0i3ZCJhoHv8k9y56ndhzuXHoagPX443phmY85jf39NIYLTNq0h7sBMs8dOHEJ
TI/gqQ1zmJxk+MkwUsO8QTbMkDGpzAZSQqP3CEYgYVlkUn1NUfy/2CMQ9d6M+KNGwy4bpvR0U3Ca
oO+6MPgQhvyVGFH53MMG8aXbFb4JBZZIMk1dcfzIEcmorqeOXXqwyu4Hxza5p8HF/j/sEnPtBKm6
A45PYunU9LeuVLl9mMKVTcNR5sZKx/6GhPvQXU0anGJsGVCQnEpDYAFgHV+E0+cHPGEjjN7SgkJl
JPO8oyHFL6xCQtq5MRllGm3+bxJ01EMMnjlfVbmDvLdyCn8B7HJiquDpA08e0IrPDgmQTdd7JX2e
pyq2hoGuEI/eoSt0XSIU2ndIjH65Gn86zRLrMW8s8yrQStcPrbZd43wmTLUOFMdnN9rsqT6lzwOc
E1gMtfVIMwLMvkEFzZGy8EHZk3W6fOxaV2tXSmKP9xQXgXdoveuVbgszMqChLZrJ+KHlYC+Liglu
BUZ6mJnRwPgMuSHysXhL+Ibv9VYl1ze15mcmUnhvRQq8jKRzH4sk74kBal3Eq8RKO42wvkk2pJLA
Bz24zoYinLw2L1xfB0hyj2dmfpjBz79R4lO+5nYVeLMEdrV2FOvv55QSwfF7onW/GempbFUDXxzN
expj+Jvu8UZNhwRM6EYxIRYXXes8uGU/bhW1M19ENxkvPdC+FwCQ0y1fKmsb1ZGynuKYal1lRDhm
gvIGQkLzpYzyYqPjO6O8J8bb97suTfraJbTcOyziWxwHZNUSO3mFe0hDukTIJ84lmOJMxO1oluqV
XYN3K9xE7vNJik1V52Q4N6rBS2yjgev0KbsLHC3cExaMUeR9LqP6mx/gD9DN44RyNTvxeGu3BTab
zA49zZA9ERVU0e7UGlIoEdfWNxeShS8DFcyBE/MxVGeDxz/X8w0gr/lGq1vXCwecTp46pRFLoKZ9
wa/92qSATlgUpj3okeLObuZ5jd4Y/vHUVtOzSlKkCW59SDZzN7Vb+DLuNelsJCCkdkK7LVK2aJfI
uoXCeZUQSXOv2YOyCZpqvKuRU5UrO6LXaJNiKZY+LfIRnTQ3+NOEjW/4NvV7QC1QzTC8VTeDzArN
K+yifOrKsdh2LDjsgXBYX2mGLu/qEH9901k9MZnZfDMN6E5IfBy2QtcUytRpoTzBcUW1AtCWHbMh
8Lr0LBtg4Xg1pUmLcm5jYA9OTzOzrvrCl1qRPasd0ymvZrbVbqy9qqEx3Rh53WI4HNTXiaQBuswx
WauK0QaHqOXFpByqo97H9tektn2wKLlvHDk1e2fSe3Iupx52Xu5aWHJlX7LSYROaH1AD8c5jkCwX
Opg1PhlKHZI2HET9dSfxsgb80ftEUOZZlXMd7FotMfwYfzwVnsACahj7yxXdLR4aDwx+dKsRlk54
Tpw/6mOKBMkhqXauIsUH1Cbp2pmT/n1C1IfNsKgfRS8IGExj5SoM+vuumuxVadTgYxPlzQExvdWM
4pvoCAvJkim45jIIMIVtxoYubJut4zTDBmK+7mPCgrnDvuTKQFrZeVmt2ht2iNjaZjP3ZDSB3iYi
NoUn8tMulJ/tbN6Neiu2+jjky76t3juRDWp0jp+A184eMM+QNOPa50b0nqYa4KeCvNm6qfNNQQdH
dUSU5QpZTrB2hhBWo2jkWnUkwdlmZdBtrLjeojINdlXIe1mxi5uxog5VQLJPexK7CSMoYRkSN+LP
oCi/h11vUknTMryN3dgjBZ7LxwoW2IwOAB3uKtejqyixqnv0AtU3ZHTFiq96/lerVN3PqretR1tr
jHGdOfRaux4JLbomEnWyqNspFMjHBVxu3BtOM9/jimseq3DhlOcdCQjjiGHVmglBRruwRJlHkZ+5
c7Lt65QjuZrFBxiYU0c5vH51mzm/0lxF7DCRmS5SpTIUQ7V1AEWnV23xyvae4HXg0jdAlqXqNbpZ
PvR1AkxXL7vhPkAotZdT5PoJEq+tdEim1fMcbMkCKcSZ2vAU12NgvhqENw9ej3XyztBk8lCYstwC
u2j+shr2VyvkUfrt5LiSXn1kH1IjLl6CySYPqi468awuX0gLIRw1MCei61N0V1HsGASOtvKlkMLc
YXcfDpkZ9ld4xNOf0kiIFsaZXa5obQb3vV3lv/LWVr3e0tAjEz2CPzmo7APuPOO6kRFZIgoH7NUE
dZizbmt0GyCXxldRkA6QBia8fdjq0W2pTG9pbzvfdHSJxEjMjheG2bw12yyBFkzjgj3ezKcwyqOO
RKMRSdvUsJIlWUImA1yZykJmts742h6AsOTrMhLzasDbG7ZkJrdx/kQI7DdETTUZOwloUUjK68Il
CCTVqpdGJIS+WBkROiqIiA4isCv90rXypxL+0bWcM33fNAFbqU2YTwH5EzDDnU7ZiXZQ8h3HJUt5
m2TWgYSl+al1lvNM4A26i6pzfE4xA+XIOPiaCUUitbSze7aKyY9RE+XXpE7rb1VXgS2qFIRtK2Ci
Mf3E0gwgeaRsaQxFFg8Um8HQ0moav6cNgliIMENy6PXuDZDMgDHWQdxB0OqVYGf7s6iAa08YANeW
kt7O5RIA0goCHiTAfG/gUV2nPQDzlVtXklwNJ7xN2AytEiNL2g15h/VNE1oEqDeJ/oX3/5csoFN1
fNNgktp6uhKE3xzcsu3uU5UigxFm0fNIGZcPFykqWpEHDy0W7FehVN+NpB2+G9P4OHc6fkjbivq1
Ugyan9QzK3ulCLQQXfZITX+QXhTVzRdTzVqi3612a0WduqWL1q1MZvxOoYnsR5FlX+upNbG4NJ29
B/bP2TTBEgqSBeE4K+EKAU24dcLRfuKow/ckdPPvQW4jWgndF/Dzw5VaabrPT4FENdby0YiNX3bm
AJcv5fQazkG/7dPBiblvU3LjuvPgY7zmjtEWxFqQAM1TXG6KCOwXu4+Mp7gvm23SLc22hs7yULCn
miILopVi+lJE+j1nkOfFFXtHagwxFbXVruQgrU2FnvRH6SI0zBpYpkotklsL0y8pugqnGL1hd0u2
O03cfiiQDrYhO1zlAeCe3Etnyh+CWLHu7ZrYKitBlgldRvzWwqLwymSoNk0HAhknc3dXmGN0nZmp
+WiQyruQreeAlO6EIPcgQuOcs9wCVl9IxnJUH4Kgs3bZUHVeKdPSn3qRPUpW3BWJLtUGJpbqN1n3
hM0COay92PLCcvLl0HyP3MLeJWHEF4uN4IGFVNnlwu2v2crZh8HIQ/hTdcr+tyx+d8DZwRfL6lXU
SfVX68iOOLuQhMpXEFmJeqVVXXDlDAEBCgrJ0iCU9Cfg7OPkKXiU3Fs0oSEU1KLGaCsasMXbmuwz
jmZR494WU5M9FTkiqNycXD+KgXFXlLCeLL19QxDWrdSZrUpTi+agzsNP+Aj5wQQp47Gp4pBU97Qp
tDTZY7TVNhwndgoK7wPvv/mNBOvnPGRvbARluGNXmK0pd/xs9bhbl+oUeGrC93UaBoICrB82R5Ax
ma/NRn1gDwUI3aZMpHSO9tNws+HKKE1Q+bVYkNyEHISBtuvB/v6OLGHeo+jWH9rR/Y0iXnkOefW+
ksmI0Mhsyxp2RTMG69ZBIoDSp/RVpKQbPa6LtSVDMsCpDt+eL4R+roJiAMF2gN+T3pJ+7M6xxkwn
ZsXBIGhQv+sJc/LiqmRO1j7n8fyCKv9TiRp6CSpAWoi05yw0xEeV3dEc2SfZGAXLEMd2yz/i3B43
WVhdcgafGkrTBdxPU0dxsyRd/llEVlurovyocWGApp/GxOCTkfTajYpg7YKH47hFB1kUL9Vi9KQp
yYhH9WqCU1XEtwxVNEV3nWYy3VkNAKOAyYtyY8z9smdynX9wp65P1xaWjWOY9DuPBjVjwCZKGZMV
kHIXdYN/WA0lO86kxoXrW+I4/+yCLtfHC00Lw17MNp/CrFn8IXsrzS6fIlz6WaAkLG5Osk91KpoZ
5Y/7atKoIGZzdNNl43hh/GVWfBpfCPo36KaQth7Nmik0Ksy6IdEWORhNNl0UMurh6/n7ucyH40Ew
LamLf+/dMvtxvowanwvp6s0OsaJGzSBagvhsEdxmOgrTGffequ/ccVPCJd2eH/rU/MGPhwDLpXmD
5vfj0OCSRi3URbMUSchyFCZq72QpBGMazpCvhuzApkgGm/PDnnr1Ba4+tGd0QegwfxxWtASkLpJB
5LNJdtDy/qvlUvILLWatazN/zw93asIiVlugS4sx89iSibVD1chsY7hWmk+1Xvsc/sdNjbPgwiqj
HanZaO3gbcUzj+MIFfUn05s7z38/S7w+w09sRszNKeh+jdgOV0qbaTeUlFXfcmb1B+FbFJMGSvHn
L/fUpEW1h0IPBR/yhqP1J7WFxPqiNjthh8YDcBmq+SFL7PlRTt1UHuHSvsK0hefu4zM0xsDojJyl
530V6Ik58gwXhKZmJNWF53fqgqB3UQMRVOXdpYn654KaAl9akqNZUIc6W+NZ/W455ffzl3NpjKPL
wYGkW3yom52my5vZanzDyR/OD3FycrybPXHGLyr647fNTZyh0WWzq9i73mCJ0Q+kZdIo64f4W6Sw
whA8pt6FDW2WCtLWHqH6pRXt86snVORfAtGn6i7qko/30iBuQCgl6vpQI6dHElvqDVpaX2dKUu/T
yi3W5y/6831lPMQ0LvsoMAjH717NscqZKlHv8mJkg2JND3ak2Re2Ep/noqCHbmompV1dIOb5eFFu
iE4LzlS9iyXiirYqoRFV/bUNounCVDwxEhfhmNjJNVMgADoaqY3J4piccsfSVrBpaa/EZD9VTfJ8
/radeEywz3SQ8+h2l2bxx3GsKk+F29jljghUxOU/FAemSlqAHAwO50d6j7z++PkRH4Y6Wi6oUVlB
bjFU17sU7lGdrPLBlqhSXcg0dV/MXydUuT7IvQD4mEF1X23q4C+LI+tGzrrcJHR/fb2ljJaTBgEJ
2ZjTg+kk1UGKUdmHQzTfBBnnQKMmI7fDX7fhXCU3mY6742D32Xg7lB0V7IlETI8yWwI3LZ4vXKiB
TeboO8sXnL6eyguA4fr4Y5cRmiFcbK67uY3kCwJfFWqr82WCxfojnzv70GUwgpos+KuBYkZoDVEu
6WjtLZjIsUlnVqur1NO7r3nAwUhaEQrj/EtFTPgcUFgiM7xGRYSvqo6FvYK7TOZVOGCAaHrQmaBs
Om8Eeb2jtz2spXR0j3GSNSU8+zo10DIkBLd5I+s10XWDBwl3XBtcocvd0hXOjXOrvtrBUFz4aJ2Y
a7qLDgEFC2AZ3T6aa0He1+w+Ju5LorTXveaKPU99JPyKpLbVSHrp7vyU+7zhwaRtGwYwRtxChLF/
nNw1Qt1+qPJy5zoSxGFc5ps6bOS1JSrpB04oryNKr09G7IYXmCEnXl92cziVdLQ4n88cTYieNeos
IgPjafrWW4P2Hfmm9gQUMnn7xxeJwIPViFoHfx9vHemLct6cOpR6fUNXpF/AgnSCWoj3RbO32jR2
vJYG+7QadIr25wc/cZ3sqzBsqbAh2EEffWkAHnaUnYpi1wZljPK8eArHEKlHAjHyn46EUWuR7aMw
sgGkHC2I1IDaEJ19ttMd52WaimGtO8hsG0w//3iast1AMIUwitPHJ19YRYhdF/Zdhq6gG9azReFV
JHfDYFro4axf//yyMPmzvzG0ExSPMM4qyJrQjZHViJ1STUsMNAQRDzZD2l64h59fQEMVbG2QBZk0
tI8/XzXaEFiGOVemGE+RUF7q2fmVjOIpHKwLe5DlXf642DMUx1KLS+Pz8omTAL1gKhSEGIvdSVAr
dcn9XdlZj7G86A+UKS/tRk+P+G4mWQRwxwAdxahsp1xGrLX+APr8B/7xJ9GksKZhPBFip1+gvnye
+5BXVBWkAbsORjyakWbLuUMGdrpTuu4wZf2OyNK72FIvDPN5Y7MMw9EQsAi7j+OCQu+oYxzzo3e9
oitPig2stRr5Ip6fh5+XSkbBO45nS4esfkxOgNk8FkmipbtGUNGi0uNlCXjswnpIaklD3Zk9MV0i
K30CGCBtfl84FtQYDsxjCyYkeOly7CNozZyogmcuZbiiIjp7dOnSzwVN7HYCO7dSSiONgOC5FW0v
1fblWIf7jD7ydmBbNIO3/uJ2KSETVcXmYNkW1KVuXiGLs766+mDtQtmaF9b4kw/GcZfDDw5S0Dgf
vy5IEiJi1nl1qU4Xm2Ryk4MyUuc8/2BOzjJ0lZSUXB3IxNE3LDdqPiNhme0KaWfQD/udSjiCY8tL
u5YTLyyIK/a2rEN4Fo9WctOGBVPVZHxAnRIIWYJoP1rquD1/NadWIIhylOFAV1Ds+HTPVH0MOyVF
PNQmgOT5TI1mB9K0zV7h8/zzXTRnRmSifDJAIavHJ1RHxhjLI17RKQ1+LfeuAeeaN8HL+as69fKQ
CwolgDvIhR3du7FN4ceXvDxZTOBBOmm02ALzF82WctuEpvNzyKpkT7XwEmfn1JqHIhZoNB/fz4ce
SqdqJIw+3YWhficL5cdCTqyS5yqZH1mu/fOXeWrCc+wht8hYzHrHdzPjGm2ratMdFuHUz3EnPAwg
VtbnRzlmTVHa4AzOzdT5HAlkzkfrqtvpY2dSct9B61ef40gttwqKY7x2os/ozdnDVwIRSZYtZX9X
T0V6a2a28CMHTSf5hRaN5aRaa3XQbTISCbdR1yWXTrfvbsHj75tja2J5M0GvHG98mqBVTVgmfG1G
gzaBrH9o0i1xBTjtPradl26kOmFXEU2MQsTPKTa+feCW3wEgkGNSyUMFWHNPFckltE5Zohy5jvM3
8sS7Rk+bLSj8SGhYxx/EDMZmEo9st4di/lVhl96qFWLKIEO/MmFoOSeZPjERtXeNMdBuCsTHp29d
m0A7gjbczYH2S6XgsM5N9Uc7ZcXOdotkQ6lcXthhnHjpNI2OHTsavlifyvp9k00jEYVcXmJ+A+iu
eDqqHfoYzbwS+lR/rZuhXqPG6Hf//Fo1IPJLRYoN4vFKCTwbuSH56jvOareYKxqq0tkD1fhwBU4P
UwhxE+dHPPUk2bJRBtDxxLGUffzS8K4MsjXqkoifsPYmjYScohDyYajdfJcT1HFhvBPfHC6QPRTm
I+q172/oH+r0PGiMKC65tSP03E1mNMNaBaO0Fihi/5uhMEgJB8QVdf6jD0JlQxbNC45oGjkR9ybG
vFVjS+sqhjl0Yfk6NUcFL9TiQ1gq/Udf0h5JXDFTGdi1eUf2RflmmvVT1vL84rB+cLpC/uPDEQsY
pgsd9tViazp6bBqZrCXp5sVu1mc0fvbwpemadUUd4MJAJxZmSuqqiXuLbYjuLs/zj+dVzeSikWZS
7LLQfAGC5jtz/XR+Cr6zpI4WvA9jHK/K+EYB4jMGgn4Nw1RcHVqzNb/oHVarIBugL4cqrsahqdat
lYRfy6HBBUx4rN85TUrxj4ijpgC8UGLE2iiAG7HLTtkuFgROzoYRPehuCLV46oO/gkot/LxFnMXp
dvKQwWKdNB2aFCqIN1Nr0OomtO+/zBhkn9VCa9NtmbeNr/Z1QMgX0tG7JFPZHZZxvCrSuLmLRjvy
taad9pmJRLMXUX7TK01PCq/7FJdp63GH021OrahZRQgFd4gTgUUNc7UJushELJwuOGix8MyTbnv+
9p6am3zFbY15IuhTHM1NwOm1nCzmJjLhH/UofzhRdWcIZQsYahMsOU/nxzv1hrPnZrNH+Z6G0NF4
ZjQVtSAeZofJbak53YLi2pOMeWHz+rmtZlAr1QWFP2oEn8CYxphGArxJsUNE/lBVcYNm0PlZQ7Ar
wxsEKSQM6t/DprhwZBKnx6VKyx3lcH28IXOrvM6rwaQmUk7zt2hUcQk1hvKA0UXNNmhmOOPUZINt
ZNrX66xAJKh0BQt5rfd7E5W/mQzKXqidstWkURBzLQYmXOXT76SD7SavptZzUB+RAqb2HK5dCScr
7u15HWrBo54aLYhLs16lMjHwcc+kWif8PlDPqzc8H9p9QiqcD9m+3uLo4v/PZ9OLWplsbMXWn2th
XnoUp564BZLRdmnD8UCWW/bHGhHjVs6LtC92qvwx0V1aTQMWQA1OwfmZdWot+mOc441RX/U5XFeM
o46ZqV5BvcHLsS6eH+TUB9Ei34S+Av02EJMfL0at9aqsjabY0XRyvMkkVlnVX8o0QlPfThdMZycH
o17JmcXF3Xa87bUaFqMi411RIpJTQC/6vVFtUYCipZbxhdt3aiGwKPvztcCy92nzm02TsBJUVLsm
aR701rY8LZheyqx5kzGahci6cCe1U/Ni6XlzgEVCgHn2462c2yrj/rJPS8YswuWlawdnboY9Qcug
6IUS7Yyqlt5YueJLrEK9m0JMDSEGvhsndIAAlcb01cYShD0jIEfxwv04+euxIFJGon6L7fnjrwfD
sAU8xDZnqKs34YbPkd4/ZgIdyfkZdXIc4ncwuiDa+LQ5aHsCtyr0eDtOohXVHPmjmBR4gl1z4UN6
attKcQrRBuBsl78+XpAAAm6ScJPvJJ6RqEXiOhQPDWzWxNHusrJ+yjP3QqHi1AT+Y8jjDeuSVolG
T813yjD6YVe+uUaGuN06NGV/4cwhTs1fTqQ0ydg+chY+OgrLwTGqebRzlhl9+i4j8sjh8nkkHDoe
5VsCJisFFhArMoHUi9dA0RZlZoPoz+3bF4OiyktQO+2u03Es4GrDZxTJ5pHslHLtFERx5UHrbEd7
cJ4dk1VzZRUtgimlHWFYLqXNUv+tDjp2FhjrY6V+T8ruFilOtZFs+WKnH0jAFPGmyyf9sUJ0zcce
fML52XTqLriLU5cSB/P2uAGbZVXbFvgTdnM1Ex4wayupGi9mZV5RM32R8UV6+KlHvDizEMrYFFuP
b3uVkPVWsxnaxbWroIvrmmo7c/pdizCAmdgumvTzl/iunTjaEKKYIc1K53XhmHn0pENlyuiSZvnO
IhTei4bOejQirSdAbzKvojLLnonRJKDAQDn5bhdwIpk95x1UMImkz1eGAeX6+V/qxH1ns7FYoAHv
c5w42nHDUXNAg4lsl4I520TNZC34R+LEk7J9SYCU7tBFvp4fU/vc7sPWz+6Gww9npk9n33A05yro
eaPbOUDKSlLPFkEqUTfBQgoFb7RipqCcNLONGzaRN9GTwXlhaOvzv4g4sYYtvnDkGICXabTpH5cW
FWkEUZtxjm85EbRGFl9DLLL5AW11YV5xZ+y9TFAjY7Ei6S+jiKwpOX1UOPD9/SAGlQSMQP0WEToD
qHJWv7EtLvxoYErhmEq3iPpMH0n+24QYmyW73xhWEm3QChvrRikkOM3a3hC/scBdyXhKxWMqivGO
1xYT2sSL8BI5nXvIVPsvtZvS3fkbcOr66YDhQbeXDv1x4YhyW5K1UnD9WTo+RsjSADOM8UusKdH2
nw+F8BqtAW50PhtHX02aTnWdL58ltxTRuqqdxc03VunBjbLw5fxY78/t+E1bqr9kulFl/BRbUShW
1g15zOGgNwOQazSMMXvNhuYHVdmTTp9pV1qpBvdy1IdbXVfCB10qrmeIrPKrQm3277/Q/ydiXsI3
4ADgnfpPXewTKG2blU38i9LZv2kQ+1//+z+UqJb/5m+Ag6P+i/+5NFoodwC5dFhL/gY4OPa/UDdZ
Jq0kXaMe8gfBQcB2ANBgwIKh26Tbgtn2NwxGN/7FFph+jaMiw+KE9Y+CA4/3JvBEsDBxZEP9tKDH
jxaQcBjV2anKbqfrJDsRqeVCpjX0yL02OoGh0jY5qqVWFxdrNyJK4Y97df/vCX2GiUBDElz8oppj
Y0RF9VjOWmPGcvt5xMDd6f3GnnJro2EVJqGaJe2/GArZLIohpHqf+gK4KEj4y03pGxqcRWKNhpVo
SQumc1r/F1fFrWQ3wNeBXtHy5f7j3DXj6awmwyARdhxjfxRzDUVBYswb7e7f7+X/CZVYto5/rBPv
N3Dh+793XgVigI9Djb3ssPJwA/HWuvAH9AdS363fYw/KrcC6bbOdx9EZpCSHGeU/q0H9PfiiVGIW
k395dJ2S2JkAWYX0adVZ5NmP0abQjPrCyf5oiWcUJKQIkekRWJS0j3uubeiIlhJP5zeuYTXMzaKV
KxOYQL9JKuqIFy7qaD/xPhwnMejqGvuJT2Jus+51EWmy8xFTSqq7zRvCs99OCCNfy/IrK0iq1fmZ
uXw4Pj5Ddm9okclJQRHwqXKBtyEZMJp3S3a2CWqWyKBKdcvN+VGWh/FpFAqFnD9UkqrfdxJ/TErA
BfgBwf77IsYzIBTlOlTaO7B5ujeqcJTPj3bqLlIq/89oR1ODwm9YhxC0fTbfGlgBVMd9LqFWp9Wq
dF25atL09fyQx53l9ye3nEAQO1B2so6XsilKLWcYeO1QPBh3qKGy51DtAMUC59iR9glBt/5i95Pj
1ZnR/rKk6hwqU+y6sCl9VND9Br4dycaDXf0cR6HsJ9qZK8AA9eOMlCazcQAiZ5wvLEzvBJujJ0MR
F7gNHE2UNccbC6cNLVKieY3iAewfhqoB/gA4mn6jKAJubquRw+WUw1pw9zY6Mdvf1Rmzdac51a1N
nJ4XYhu60xzxN7Tp/1xdzBNTE+044Vm84SZ/L//+j0mTuJmVzmYm/VFGGz2gJMq+cfRqx6J/W4ft
1zEWOGMHiwi0kkjpA4qC5rpF9pVCEabQ1FOGozKWrGjaqewfq2AdFI66KoA5gM3Sm1vdmpU9ddZy
XfdSrgfbBLIrG/e5G2LlWfZO4LkC/AG1PHvLTpz8OdE4oKrGg0ybdjUoGcyrwIS4kXEIMdKv3eC0
t6kxYe0ThL01sJfXgyLvStcG/RBDeJyMDCcxp6RrNZrUF7IXex+KugIEd/qdTuKLdCToRDskTdyK
5B0/udien62fXxBin9gY8NZzYPxUfBgxiXQmcC4/bqNbJe2owzjqXovHJ/xK1abrcu0fv5KMaLJY
m5xalvXm47PEg9OTV5dKYBXBXmvxumrhT7fACynAuaeu9e38FX5et6lpsdrQNcPHgSDo43ht6PYF
z0b6yZRBdeuNYR+WAwwe9IAXPrifpym1Bw6mlLRceoPHEoOwg/484IzzXac3r0ql1vbl0F3qW50c
hVog2xTBifO4mZSrgZJLHGO+gocVeKntKruuDp378/ft+HDJOsbVLBgndosaLfGjB4WveqHbgAof
sW+sS61NttaY455rEYoZQWuzpWDi06QOD43z0uihj1QmvrQsiU8fDMdkC4M6iDak9sm/USOlnClv
t74xZvaGvmO2DYZEbo1BIi8UxmzsCV93N41avmXlYH+h8D34oan2Nzj1xMFMy+DCFNZP/k70tmlR
UgT+pAgMDUVBpSJavwi7Yq825sZVuwF5maxvgxYrYGR3hJKYvMoZ8bp3XRVPnhXTm8Z8Wq7tInvL
tLG/hVK1nufhe5coulfHsnqcio5QBUnQCVkRw6GYsltFlZc2F6cvgDYySlHIyLDuP74Ugda4+eQM
3NRo+hI2cG27wQi/RqxiHlGuyTpoNdXLbUvyxWrywxTNP5zYfmoby913VYCG12l6CKGl+1CSdvvk
GPMbNI3iIJzI3Q5VOK2HFIGGSGS2beL6kl/i2GjwPjs5sPznCo5mJ9ZAfmGivvxJSTBuzm5xkOZY
LMTGtYwbFvnOmlYYI/eiBLvekud7YRaIk7OAYqpK5QMJzPHr7kysJZPZtYsLXVaEyjnmK9uqe9ug
LJi56q8y68cXGuvRzxbHf9eHHu5vYPCCxLI+bLe62pbrhprwaog1QAK23lVexIA+EP3EM5JQe5sK
utFNYD/aIt2YJKRiVnYJpCatV+tN9Rre0VJ5LH/YvfpoTQwUGlrnVYPbXiLHfd66OQTcakCq0Uyo
nzqFJCPYBMywIOBoeikCH3pYtlZm7L3ljCnz/PJzYtm22HJz8kR6wF7x6ETRZqlVACJp/SosfuMX
Dfhqw9Y3xvlSctPyk/4fe2e2HLeRbe13+e/RgXm4+G9QE6s4FymK1A2CMkUgMSaQQGJ4+vNBdndb
tI4Vfa47OsJht60qEkgkdu691rd+rHv4tRiw0N6AaGl+LOzbJB0IvPFYSV36WFhO+plcHhJVqpnT
hDcXJeEqvhGeEt/6D5uG6yL2gR+i3nJWpepHdQXoZbDCORloMBRekj68m4L2bLrJexn0Xzny+r94
QX3s5/z+hehkEPNx4MYU9+NzH+HmQNLJkuUYXp8Hh7pnTpztXJMw4ejlm5ng5hfltE1nSXHjQvnR
KiUkiWrl7+/vTxeTt+rHsJGiev7wWhYk73gZoLrDGDaQL2RAEEQGOsEQTbrxsvz977/uJy9Nf/Vw
rU4ToJMfz4h+lBcroI+bPHdMIiQgtWUIs1+cEX96fVffBSuJy4sV78fri/EZpbjLlIozMuQWAsG2
us4jaHuhcRwV4I9Uu8PWmMEQjUlaAW6wyt2kjcsFadYvjpB/PZSH/qrM41BOXpf3lwHWPHhLplBB
OLo3AacF6V51oGb0DBOwsoyNhFZ0yIKeaOtiMH/xAH8c731fa6siETsK3XhstD9eCyzVZE7QAjzM
hEl/lQHpDPHYpf2tYvRRYX9pUKM0Ax8ASzMCIqX9tvRIEpOFHVdtkKHcMObxWmdMEmK77wdr46We
evv7lfGTjQYlrU/z2mRkH3xUHGVGKJji+u0BmEC3H2hA71ywbTtqefGLS/KTr2LIR46liTYg/Itr
UeSWkuSctQcinqp3F1vV/VKvZDDDN/8PvxY1KA4goKUogT7uakRaLb0MXYzmtujumfT7+2YOksu8
W5MW/tVovPt9p/xz8+wnRwi+ibYIJSLjmI/nRntJUgZdfJMgUmabgA57gE1ug3NTkMWnCtBhk82/
2D5+eik5X+NRg5uC9vXHxQXksO6jzGsPoNf1pvKAh4i8sredaf/KukBUIB/24Q1BpWFiyyRrD0HJ
h5UcFi62DLKoDr7bmYRlzgTNbUTmjssWJUddbvxO2VufmrzctI4ejT0nx2HaMY10qvsq9Hi4hEOP
8ZigS3yygbFk264uwmEry9InuT1ps9dm9IzrAmOe2oOEIrZS1ZaA5cav5GwCH6LGNtIeKVQjsbPz
pWfAv4FkEwDAczvkB+TFEYo12OS1le7k2XuiUid/55A3bj9HoyWqb35OsySNJSeY7JKwQifZdqLo
sk8KKCrypJruGvAHq3J3BuQPQjunCf7jUGh1g4ZjCK/dfpiTe19ZZb3nn41xX42dgkA5uFFRb5F5
uOk1/EUv2JLr1uT7wWvLB8gHfnLqagOxXUeOeDynnd2hPBVPlULSEU+D2+THIB1TuQmHhkjLuRBz
CsdqrrurXHOcFBuIlOCklRqjYjtpbwZIpBkaXTKBTUz6DhWwMFl5a3ElkJm8BozBZhIq+mmzhG7T
PUhPGMGh6RXAiTEJ9EMt3K4Ht9NGwdlsKkIGhlmnw5Eidtq34RSJvVunvoxdmS7LBuE4Dr6OV9Su
TNb2H7iJCDmP8sJPedaWm6msGgIv3UyTYSOlB6NyuKfPu4fNJD8n0i6fSyM0z33tgwmrSKU25hyT
ShvdDuW8r1u1n7KgPsNTi7WbES6xEN5ru8W4LaKi2qeDPjmEJm9sqV7zAi6UN9jJFpGxsydz9g3Z
1rgDGa74Gbrg4KvR3EUwIw9utDQxFfMS58QwXSpXTl8DyEWwMAGg1YF+XVrfu9DOtMR6mmPkrE+I
2ne+4bd3XlR1O8usxV3hjCQWkul3GVZldu2M3A9OC+BfRPI0LY538AzrXggyaAG7J8iO3QJgbDFQ
VBAUVPKW2Cq8gfdEXBzbnlwSrKZQKpbitqC7NI1udyqIq9wuJkbDqce+m2eJRuhUVJcj4y5ygcK7
JHTPlZFNO2sEQrss3bKBmDRsE3u2Dwul6zlJS/kFC4d5VWdBuJ371t9OZt+9+/CGNgZ5CluYUeWB
pCbv2AGqigOyQlBdCfuo5oCso0mfbGvaC09a+8KbnytzaJ9rkVwEnvsghvmZkHhY8GZEo25Inivf
SDuewCo86iGo99oA7LV4xmMRhclJJY7Y+mkT7szcNbgPSE3dPFq2GeeGs+gMfYc5MDyrAU786Kir
HipRXK6CL4IvvxGiLi9Wwc+FUFVF3nKo310Fk2UW40KHq9ACnCii9LZe4KJQaXZpsmtE1D8Sz5Et
sc3i+VzhU5y2Qcs5gpcpm0QOLv6FkKziBvOcoD2SIFUrrKM5pPPOaABl+dYSXvI3zW7igYDda3uz
uiKAPB3VC/TYQLXxbCfuWGwXZXcvhkWwaw41MTZsfuZDYNjNb1OwFPLCKeAYbquwC3Q8N0QTXBmG
3+dxEYRdGpez9owT7VlT0aRtxUXXcaXivqihKcO/e8zo6t/Z+GsfE6Rk4jjmfrfzItHeWKMd7huh
xwU+Ls040DXmV99MqCfp78pdsJjlpeQl+1uvwtTfrfzsTT56wiHoTCEcIDTzPaK5PxBX71ccvhNt
bpc5nD4xZ6reQQH7dTxXyvpST0G35YhGAkZtyxcR4QRUiL4OPRXLYzi7+YtWfM5slJAsers9LQ3n
6e9JirbrqM904dbEMiKR970eWAmZE7XPGeCC31pJ3kwxGe1z0NriIu+Svjw6U1/sxWyqz17TzpwP
mxGoV+JV/XZYFA9HaRvepjBd3Ee+j7mWgus4tF6xDWgh7ziVRt2+4NyEVFsSWxn3ItVPbTKmyy70
hBXGmHAhYDZwYaNNxWjwCF+OqfzIPnKCAZY9mBUhLzBlBnuvuJzGU41DY8BeUETZZWov/Kh+oZ80
xonxOk2S9FaEhI43plyumz4Mr+BR8amOFAfXFP6D7m2PaJs5aE8+FoXbfFTyC607e0fjzIMLwKO6
w3O87BdocIhoJ2zZoFPSW5QtkLyll3m3PEQtDxV3lyZ8eyoqEMpBlsmvnU67e3fprEcluN4iL+bD
AjDwEGZcVKNz50uDpXkvvU5+9dYT5qb2F6m3RZuLA1dWXHggo9n2BuiPnduepJVHV4tW8msPH/lZ
gyokEg2Yd2PB3IiXIeOytpC8TumKdRqiXr1Fo/Ju3aUlaUU3UXo7CU/APPOran5bQHeDJpf26ID2
c0YkdlcYc225hfaMRCkLW1A6dZbX7FBDogBxmtajtGbvVnhN8kn6WXrjoz384qd+sYWVu2Rg0/A+
xNj11JsHwnKX9mF7mtFlb1Nj0JddxS/vRsH0aUXhfgF0KPBG8qelCdt0gKe6xFnoUYHXqHzQ/rbl
sSsS0nL7iCbO9jvWNat6/oME/3ycpmPZb/NFkkqx8JzTxqoVxlia1mGg1RtIDm+TJHN5tLp+XeUD
hDdmLrb3IKpMP5FvMQSbseGHLD2zOId9J1+dPPMfjGhp4dTVY3Y7+xW4deXW3TPK/Oku9NXwZMqp
OIv1dttdEl55uZWcW5J2j8SDzPsoCAi+pcjIbl3FVQvzbL6DRDy/mwsWYWNyUWvStE/OdpW7x9bM
avzYI5/YLMWZkn36hAhTvS2jJkFv6WiJ7whKmt8DSZtvgxQ7aWL6LQoPhG8AmvMNUHzs5EtlbICL
JWc348gV44AGQlpp7UMChIl9txhtx9bru6w09qzstizyhsQgXE13GHxp4sL+4F6bKswAbztNWG8i
1b8TBsWZSZtVvmmrsX03mtx6clPCavWorG++zodhw6PXkqdULu+Nnctu49s18NUu94ZvdjigUks0
8Y6GlFwWnze5OphjQegVsTAWBOjSOMMMZjcLfP1tkmF73ydwywZ0rje9nuXLlCftvdWH6W1CGNEB
fldISk3oHNnHom43hzzftZH2n1uiDc37jpxw9niQgN6xmRsuXugE15yJkz2Aso5NDEMNfdMemVCb
OOGXBZTZTVIRMKTL1cnqY05qeW1eOZ1bALQLUnEHdVfucSurT53USdwt2XufNvxfSkq5TbR0vnpR
6u1dSSCwdOdmazsTOYva8Q8W1ytmouluC6J1ZIxKZz5bFZm8FCFjXANsfLLL1N2URvPQR+61DtgS
J9MUnGU64JRDlN+09H8AK+tTXoGGx4jm35pjZd1kQcW+QarZgaRj4xpzrLytZy958BO7OUaTgD6L
LGqJrZphI/hwE413f9LzXG4Fz+a1mY7dVZ0G9SnNiHqh1KcExDYa00J9BYkKsCSoSV1utPOmS/fU
CtNiSwv5i6PaXe1bcjP17uUEg+sz9bZJrMrUfI3Gdc7U9PuMzvKxTZqAaVlGQarzZv4cEip9Nuts
3BMpcOE3ZbuNRkOkMbrIi3BcXun/VS9FRQ4l7xwukm24KRs9J5xNMM9uBsahUMfCMJ1YJ4Z5W1TI
ktUwoPRKBogOgOHu+ZuApnxiPA7EJbDVRel5UHzJ4CXB3WDCmqMxTQxMkLivwJ39J1/1eDJE8DTl
ZnWgXZpRB1LKxdWa+diIMbsWIY2bxrKP8J6tr5mZjHsdGuaht61lG4qBzALNwwixvo/HglZhOs/+
JcUFlGTXO4D2a/Y8TmzADdnhceoTLhmVUfSui8H+PEnXuomqaA2gq9xHmU35ZqKG3YM/X381VT6h
/gruYfypvafV1O4D6sK467t0h/lFflsYNdkbmfbips1ZBqIuUwH9upZsa3LOYrfKFYpm0icYIIC7
IPJzCHwKejfNX/N5Kk4pAva+aEsY665B7mg+3S8ozHsy2/Y8inuxxocT3OlRkAXDTeV6IDOLhjLD
1XvwvcDZJe7Tc2h2y7aonPBSzVhfEjPbZR7wD0iz3m0lvaZBORlZDC3K5TjPjb72PbgN1GhGwQPn
1yeZTvltmTsEJ7f5gpaz62qOpWB0eIyYoenrKOnz58p2/YNn0YCntUaGe7us7PBBwMCOEqe9mmlm
c6oLtChiAiYQqo3CPIOfOXWwui8S3W90qIrrkrsM/ZUII+U2JcPRsY/rUfVX9H1n4Or5hTUZ0XPE
zJRzzmvXkPRWZR4J4BK1YR4gt4y17q3naQbh3tjBV2vxvyVd036hYi2/AMts2LSU8SkoPewtekh3
fTBU97hfwm05dxZDb9K3N+mUZJJyaLrQdqXFyXCakSD7wFTBRVDgzWPT8JtbY0xJxK7noLmlfdOY
sR3macMYAAoLa9TLv1RVXt/bLZQlX9BHjsXMBppnY/9WKtv8Wqs8eyPkYJEb2+ADW1QAJw8gyQN6
wnB87qh4uG+CQw7q+5K3hOE7x1JCxV8IiX/hbUnvbCGNfKDpz79qEmE/Uh9zMi3g2J/SYlJvFdma
b2pQNBHUPFTvhVvTVVBLn3wxVW59LbKONz1S+ulOtVPyxS46DuEutEzy/JZEvRmeNKrYXnREGmzh
1Q9lO7ExqGwam32QQoTeu9FIR2OYMpZHZg8UOE1dNg+ZPxQeNWaTfMEPxJ+J5EQyeZBHhQeFx2QZ
Idnti61W/JS7nPxlgLOotAIOMRNfmgu3Vpdi8XrOjWatLVCZRF2ke4pXPnkxwqk5uiPtx23mRrNx
gOtGCdAzIU1iDlPRVZ6t7GW/qyhay8TnLhkLrzpSQIbki+50RtDWIKIpTlKvereHgW8dWmcmtRYn
8pffL6anjXTAUOZYYgOgZk23t5apiTlPNAdQaenGAVNaoA9fmwJkl9YPHvqx+lCKnHYPygLBAbOY
sC9bdIFu7dabrH3vLd7lTCDigzeiqOAWMm/djIBtU55jj34I9o+CBBtUDPpQoXnOriPd63ft0xuN
B9uT2TXs4OyxmLV9qIe6/lxZUXBfBFFLLqYMzccxk2pGiupaya0LPBB9nSbVj1a7y08t6oSbB3S9
Bn0+QsnYcE94dun9Z/OWvgxXURs9//1S2+pNcHoR2OyoiGel1TeRq7w8REPXMsCICNk9mIWwp02J
V4N6l9u5XNT0/06jUIZJVGRPRQf3EkO66Xc0UeBZleB3WkH6Os8UB25ewry/NtWwwplrjJHE0y/T
Ut4CazU37VpClkFNwkyJNvCTlZv2ri0b88RMGnRaNTj3VRpOV2iZxNOyZOOn0SaT4Xu/878a1F9o
UB165Mwz/tUa/osG9bNQvzW1EvWfVah//Kl/qlB9EgTJWMc9tYqXAW/8S4Ua2f9AbYCqnwMkMDBK
jD/niJmgKVeuIV1m5u78GH+oUF2ielGsmqj+6Gswj3f/kxyxtWv870bvatD1VngWh3E+zfqLjBt1
bFYMXuZfsmd1F11lrY5PVhY8NLjDfae8X/TOf/aFaK1QwlH6Ma35MC8q+K2lTc9yNWeEWwtI3mGJ
ODH4ZQi+blbWL0wyP7bNf/8FcUxwvfAi0wP9MHWLcn9RsD7cy6DJ/FdmudaNA3vlUXlaHP50738y
FvhxrPr9q7jV3GvkEXhlPo4FumzMIDRZ7mVRjd6rCBhYe/3Clu/bqXXTL0v0FBS5ddMl3nT++6/+
yW/JSoIqh36SDe/jSGdsCz2bnPYvlc05r4Z+BcbFq8mgAJz/Ky3FB53M91+UFYhIHuIQM52PM7+p
obAIJuFejg1iwDiQnanZ/WDeb3Qf5JQITi6zE/G5CsMgfgf17FoN78uJCN2NadfRL6aQf/31fSir
2GIgGfsQ9j6MznMrS4YyTVxo0C6/blRRdZhGwV/+b9+F54VXH0uYhfNhQaW5Y5YZRwLiqUfrhp4W
x/++ms4DLY2Xv7+r67Pw48OJ6ICRqrf6jELz4zwRdUxHlTS4lzrJ3pVNdO9gU+v//Zf87NqxCa1S
MRPuwUeloQkJhnloSVIJYSOXeah5k4W+NDbWUvDy+/sv+yBiWZcODAkb6zXvUi7hR9k07EtLL3RN
L8mnL6qto/lOKzGUH5edki9hW3ivrj/zkFKinMEVOUemqs4vxNs/WcGoENj2OAWvcoSPCyYB15Uk
fsEpkpjskwNSZhVrcwSXhmKFgnogiaCwOx8jzUBp9P3h9aSimI1Imv77i/KzO+BSW7mogzlMmR9W
VFFGqMwKycOrk+kM6JCzMETDS1d2v1J+/OyrfJ+JGv1m5CwfVxTdjq5hHOtcCo/LG0Upjyy9W7Z6
uk2/Ik79uNWzfbvQSGEpQUng6/6yfDmRcs5uJW1uIuSW2DA6+VJjk3lZRgr6dWgT/mItf0+v/fcT
s37l2lwhnNFnnQGWXX+kP8lmoVmhPcGwdjITvAbQPA3y3js1nf3RmM4CfWxF/h3NtSyksy5SHinU
ss1lYNT0mELhtxdLy+vv+w5CILpULABbLHDw0QZuBSkXv/CLkvv7w1O+6kKJ8gTK5X9XUPJq/PFn
JvIrB9LguCdVmtXeXOiVN8I39imghSFuzArAwoaysSPQrskhWuxWfd591xlltWOYxs9I55IbmXhp
/7Y4Vf82caRhGpAtPFd2a7Dzml1u6dizRg5wVhq5r20WTufSJ6+S+UX/1iElOQYzf26rcnrqsIba
l14HzWWYug7nVi5gPBeMEaHoGd0O4Un01C8ZoTdZlLQWjCmPj1ZBBr+kijK/ILRAEBzKWYOWVFm3
fAfMmktf0aJsWyRfsaspaTk2S+tGZQ0rhGaEfJkblNUHA32bfxrJirhUBE12Ww6rdUZ4Vta/FXnZ
vgSSicSpsgStrZCqxcCFpUnlKlLxxZojblmwOP4aEgax8YmSmbXXF/4r9Tqr3aWufp2tSL0pS65v
aK2912ou7N84ANoXukWV1BE8d/BGgjECkZJCz/6r0XNEHm8Ya6aVaDgtD+m0tvwTdI/O5HJFE+aC
HGbFIXEc9dYpwKpGY1uPMFW5PhFD2LNS6fJka3QdMnK5T5U/Rk8WMRlvRZXaduw7fbRbVGI5G/jW
6LHlzH9lJLNzjJKaT6lyaHuIHawbdzBV+/sbteZNTZ/Op1kwV1mXX6Qu0Zw0mwJWtoswf46rel6C
U7YWJt9Dw9KW86KZ22u3bfaBz5iMqLZeXRLqLFpWTQGE5jXwC67mnOeStkUTzvVGr8Omk1z3S0MH
nIWUq9vyYBMQ1G7Q75LX2fW8F/0m4/lrzHSday8hzUMckNxKxjkhWUkh09iA3hodyiJBfmbVDmtZ
50b0RAg2H0viA7Ziw5nupBXyLupx4037GTcnJ94ar9YGoPJyvQTlgkFAVN6rblrvlWyQyEZL0KGN
92YLP7OzEFwJPjvY2qnvfqm1rh/DRczXZavLbasm8r9yA9v03hJmdyJnSB8JO+VrFE6iDUynZtia
KvEf6XQImqt+SMRT4OXzDTZh5vHE2cm4KqJoIzzSTibab5u5XmamoaaHZD6T8lSYOAlr1mRG0qGq
73upoA3nyVB9azgOviMobY6eTYcLchzd95k+9LQZCnYm8jfZuEZTdlwEY5bPfll0aq+82f+NzoS1
VX1dXzWKMege4UowxhEC3K2VNzWJMUNzQ4C9NW6ICCE1icBIepy9vJ79zD+09ZxcWnOPRidUo894
tOr3M1oaxi1jc+JEnJKzwxz9S1226DE9G1WApbmNYeIxpy7G+ksuiazY1jpT28JkCr8WoxjYphaN
SNdVxq6lBgR3b1f7KuQoy8aUxDUmyvNQKPKfilYe845cI7Sl87eERhsJs8K4n6OmehYILDYQIfCw
1PTT8lbRWig6YjNcng+xGEzBq2wz6M7aM/Pjg0LjhthWk+3fSUglKjpsRVsf5l7TbwqED44Xd36A
sWi983K8otINL2yHidO2ZqyK0pswFjLQowSxQJodw0aqTdkrmrPNbOzsqhk+ycJH4atrtR+8Yga9
Yf5WBqqhVyfsWEQM0pWBzHAo+TnoGdIPs5gKc+OX7Mp32zGWqckdDVI7JyAwqu/MfpB3OGpZ1IZP
RfY6J711YzDgAMuoODHsGkni4yWaLQpsmv19u2G37d/SzmRDapbIepzNhSVLIkX01DEPTUn0mjxz
RzzpVEMFb00dVwFU443tGc1LYrnTHdmwBh3ukpwCFfE+DulVC6asbnPJ+HT9NGtC3FeIni2I3ZjC
TDbsthPnKMQhlHC+XqxHLVGQbSD3tBfuBFfgghAn+SIly5ZQRE2PtCjr8sVuIEkSdYhynIwjm54n
VAZZffHyLJTvs9RurHRAMgFqULWrc3f8VoVjizyyMLzPKGqiY5dF6oIANmLm6ykVQ0wEbPZV6f41
p5m481yRphuCa1v1DBp6MB5Iqmyci9DOwhvd5WhqSjK8MqDzF7nhL/s5rOWnJUorenWBO37SXled
/VS+2+XyPNmudVv0dn/BvhqUGzvqhp07SPst7bP0bRFifEgHlO93PPE5WO2C1Ek3DRjN60wUhNqV
inQ5T6B6nuASVhvls49vikGlI8Ewk3kJaWy+blXvnP1lEkbcVcVgxT53ATk0/YQno9ZTvZusvrye
us69XQTNodZyh3PF4HmzKoZ/c7VBgDKGpK+kU5HM7MvFJt/UFn7M3EqQg9uRPES2YYTMsGS7iBJv
m1chEbij/ppIY3wY+7S4t4bBvO5E6n0pRr9IN12Z4WzOUWXFLV77m8idxXU30bQ1ojHy4wxN96st
RnlZgcXb1cIbLoHIGUns9mT2HSy2vD1zw0FvJ/xuCYnISTDtMzB9j34h5YWuHeCJxOdemfNAyC7y
+jjS6fhCdGA77EylXHGaBJ4sEq1NhiphMoYFKUgmYosoG9QFp1zjKg+W5pMpOjva4OipasY3gVlc
DCyeG+aG8t3SrboepNQHOoPzZZ2rqtzKKGME2VgcLzI2t0PhJrQ7JZWFgWg10PeprQF/13niSdZl
2b0Qdu3E3Vx6V5Ow2UYdc456uvF6JSRXyGI2Zd3Y130wM4Wco9YKd2EZuGyI1vitsf0h2UdGu+bo
pu7RdZEMwmknxnMIxFlVVvtpsGb1FJazu9PTUmzAngoEI6ieXDPLLDIY82DryDEQkGqW7M2set5D
vYncPzG0KLcul+pOk5J4YMYREPhNg/yW7vL0yexG45pJnMPMy2mdfWg4HWG7siYVSQUeqZdk39HV
ZO2+J2U2Ibh3+t9GJldvo98TPW5KnxBtwi5omuZNGXRxgnfyHc5AK7ZdtszDRdDLdy+b0juVVw5v
OUHKsDNOTFMaUpi22STaOXaDrtuAOuhujZJkSoR5SQ8anZo9XWbyNMysIU7LG0DSX6LRnUltDPRz
5s8NIox0yW/NgIiPOJF1eVtHJRGTNZ3z+4zc5g3vbGW5SD9GGr9PU0Z3/w/y8X97ob/ohXJG9pFb
/++90JtvXztChWkH/tuQ/8cf+qMVGnn/YBLwnRDPqdtz18/7w5APO/MfmONWaixY1z/78V0HPz5J
JKDTVi0qqt1/d0LN/6TzCVLqx4PXym+BDsDBez0wrgr2Hw9epTMYhHGR3ekAVdHZ9VJ0QFgIsXPb
fK6vEBG4s6yOgu7Lt2wwCFspEIY8onP3j+s06aGswmRBQuLY152V+0g0lH815RG47b40mHGpkrrH
djpjXy9ieHYRs910Ifk4W21Hwz7qQ3FjT6GzKTxk4rHUi72TvBI3BNY5N5x7UJUE6G9NdFl3RWHW
d/04Dueo9u2c2VpaPHWkiJ1cowuJOEW29Wy2nHYA1Rp23IZNdC4htZ6JJ3kiPnk5Kk5KByTh6Z3f
esvZtMruPKVOsnfok94u6EZ3xuj0JyJDFrSJTrHRvjXtmJ0EIAcZ0T4OIp9eg6AilUM1hNC5iz9x
nJPqDmRC9rnl7TVvTI6pwHC0vY+ywHoIvDY7e5NPhpzpEi9pmPV01aWjfRW26lNVku8RM2NkR3G1
Y29MRy6PNfb6DbXHV8SRWO5IH1cXJlvcVSvqnEGJ9NQXQbQtqcncQ8bBeXUTjjrbG322nDpSzm0E
mU66LXUYbLCYhiGltiHuyKombapMb9H55HvCRFDyZR5R6zgcL8yxGa+mjNSt2rDETWZVPgiQapwf
EFQOqNUiWAJ+Yd+G3URSlt3W10FrjlfYn+YLGrTOa+46zSmPrP4BBxUx4FVhFDtOqrhau8wOj5V0
h2uE1ea+tQJjWydlfW/0pvPQz27/Alq2fJ9tZT7aGu+sX0z1baU8g25YsMfg1z9zreS8aac6umtV
WD07ndB77MgIkXvb3I11sRxGkyxstvfprR2VurV62VzlE5rgyNHg9nIWDidRI4p+c5x86DZtZ7XY
UBYHXTdcsgLQTJ3d10qbBZqZFrkw7PC4Mhu9D1HyxeBwXrWtw0ve6zRZHE/euJ2Vboaa7G7DXjAD
qnTaT5ZBvhVC6PxKgpyElynDC1P75becofqdSSwNaypdbgum5TJGPGD8FjZOWDGZVFYUt6NfTnEY
UFPUwg/Yv4inRbuNiKwi84/zmveMcNv83E35dOVHBY4PVw3XIpAe41jZaqQ56fLSlhLmlFHK6RI5
dPqIQte7DVs37sJVgqOD+k4wITzbOrN3hef0czxo8FasyTqI0SEOiMX6ycMGyvkzVmONzE2EfnJk
kJAcgUx2R2/OVRmHlGW0iqZ2GmK/S6onthF5N/MqvqjT1txpcpZ3wpDmNXE59YjgQ8ItbgXq22xu
b6u0Sm+7zEVY3/rOl1KUSK15tqfPKsmCNJ7CYX4wiAAmF3g0xSeiDq0Lj5yX07DoeuVyBWOyQYjr
6X0tZ/M2p9sKbJGw6Qqnc5g+BVbdSvRITcK8u20TdhJBEOpSNW+lRYc9HvxqunaWgGxVUXhkVuZk
azylWtEoy8HlUuAYBJg4gqMl1Und2vtpahfi0UM53dulaX3uVIJMIZV2J9t96cNCm66xuoaT4Mat
jiR732mZVmuk9ewjQJ/MQZkP+ATs2f+UBpXsz8RiDvqiaenj16dF2spgFhXm1SS3rraL8aHLpzT8
zU2LJKuxnpbm6H2qsCJDRAqlZxR7YgL6/G0OpLSKAxaprvt9jvXfOuAXdYBlmyYvyv+9Djh8a7pU
/FAG/PFn/jkRNf8BdJzpCcKEdbrhMK35J5fH+8c6GaQghXuwMlz4V3VDJPD//38rNuOPCahj/oMm
EuXDioNi6dj/SRkQmlQdf5qy4LckYZH/IbWgOGGktfbM/9QzjkjrCmlGlRdOmL6MRUbkt0KbwUjx
GRrUQ6eNi3rVwoeV9czb1toPwQydS5/6VTeP0tE+OmM1H9Wqqq+t0TuSjlAeutmU22BV33Me797n
BDJMk6HNb1aVvrHq9bHZmmfju4Z/VfM7JV4DGQqxT4x62g1pcCYBNbwbF7Etwr66rEcx8mnDKqNt
iSUicXQ7rw4ChP6bVle3s2Knk6vLIMdu0K2+A4/ewbYJxoCe5Tg8UuQXm3R1KmSrZ8HFvDCuLgaa
rJ99txIxJEBcAqvXoV9dD/nqfzBXJ4TlKwToqzuCDvzOxS4xYJsYVv/E3OKkqLBUNINF0AB+oG23
+i3E6rwo6B3FzurGkGWLbGp1aHSrV2NcXRuji3Icwtdbvzo63NXbQe4LsZPB8GprfB9YF3if4gSp
BO3CfHWHLH2d7rir8bg6RyosJD1WEpTnt8nqLRmMdrqQDj6FKWisc7R6UHqNGwVWwb6Kxnvo7NW5
+B/2zmM5cuRq21eECSDht4XyLBbJYjfdBkHX8CbhE1f/PaiRmZn/lxTaa6OYCHWzSRaQec5rOZJO
CcW+/SrF5Zshds1vG/DEcSO8AeVFKbOXHhXtA+Zl62C2WheY5KstyM3QPEpTI3oWjvvGygBVV1ph
N/ReOBIlRp2cmyofX0IfCQk0vv8EvE/3OFU3iNkrnADx4BebdszQfeKhfnDHkZGGDhp8AeDC+870
6lc3SVHtpBRpPZUZiXI2uzh8JtisVV5VUEaOaSgCEzwhoPfWdWIa/PJ8AXwQ92iqW1GXR07jkJrj
Si+PUptR7kmvdOUqyTPwfKMqkrOO2+FGYQLbitFN31yB5oomcfrW8dGFT6lA1gSQVmymIqkejWyB
gJwJ4HtRxSABTN/qmsFq5RvA5JT2zMBwKa13DDXTvYJlP/ddFpU0hFnTpk1YTeexoMawG4F8bSJx
1o304CN0M39SSP8/mt41D5pp9mkQtfTqERLDn4mH6Z5foBZg1gGO9rFt/0A/T/BJx5fER65AaMtI
3QsIiie7D0m8syHUlgCUSF24Ivgei0oH63bg1trKhqIwFZ9D7eV8QYNQJbmBsyg3imrx9dQV9WvM
+7dLIG6WWBiw6HBKYFRA3chbNMrkrCTi6UTOw87ozfrbntDYhn1VUxbNd5aSWORth97gy+dUdD1E
8CUAxI3tBGYYew+/cwdaV/zKF/FaaZf9jxbQK6icJbc8WX7wq3gXX2v3050K/mAepuJgg8O3a9Zv
RS16S4TKaKVv1ycttTv+NWqtacY2FBrOZBqpGrP86m4E70CeHaX4PhCdPyFhE88MM8iSusJyHxob
UKLKoCANdG4Atyg1BeiWRRQeH2rfW+VRKxafuAjprs9HiKbOjZNzqVfOHdOvupGUyF5CPfUuo9SK
TcwTCebp2+GbL/AOjHYRA4GHE1+IsfyhcSmU2OZRrD1WM0kws4MSUEYoVKscCuT6aRVjUT0mCEMo
1spCYuMNkmngwXh7lWvZJ0O2VrgiG5P2cCfiy/cjZl83n3jqZ/4HX9yrhw0iEJICwTadz20Znwep
7nut/TFI9IuDXb2VCSr/wlGB792KrkfrHN3HywCcd/G+SJtf9ujf+CaI5RL2Vwr3MrUmisp41znz
U8Tit2bQ8U4OpicMNfYGYHslalUFniirS8c91rMJkjVlJIZzQRH2szXQgjgDZ3hmeBEAdW0GBo1D
QVKoczL563FK11R9Hc3SDe+NTpvujEmkW6+KcLCNnhPvnCpLGccHa6NqBlYXr+1+GPKaYSmT8Vpr
jK+SmPdBim9KKKsbGSf1TTr3YKuiMA6msD8bo9uXnv3ANZkH2dCbaPWi8FWLxEureZ+qJ35rLtti
mw9ALYUqCUcqTLVGTIy0VjRiCGrHqR5707KCIU7nr2KwkbDhSVy82Nu6mx7LtK+PvpvtyMaIA9ue
+YATx9hOsg9X6agycu6Mn45CyIiQ75BNqjjQWmJSpiGzte719WYqs3Cl+z0S3bnealX1KvUeFyUs
wklluntsePBxdDn62ibTXjcKGWgFdVSG+mWq+lInnvudCHwB1ij1Nxcjw9rIsh8dIS/vSmnmhned
HdeUXqD3JZQq5p+j5Yf0PA/zzHlAH8o+SmcTQZ+nW8GM4t4PH2XRfsUKxFovPXXGYEqxOptv0gXL
PqZW5QxiPA8CdsZwzhQgZA88Vs0G1Mu4N2eAvlH0ZYX+jxLkrMwYcFt4zNYQ9Xdri2wzF+KgaCFc
mXX93ucVtfRe669hc1/0kOhQveK299FXEo7TfxJX9ypjc0dEdPhzNGryxswM3hfPB1UAuG0by/4Z
qlIPHF5DVsEyeqE/rg3K1lx3WLhPo4dImCHB+7KoPL+46E5/ZkouMwQ0Ni5LR9HAEo64NEToTQCl
6c/U7VlUWqv4bkM3/cZDkB/9BkS9jNoQy6qGTNuxxm3W8ncjmmNIJ9XPbphWD9RHEL0QSyarhZca
68Y710M9vpV0YL+NwjDPTkd+ns2EBWuTzOuct4iTvEtw1MSlLYMQDyLFLlManQbsY8axFSENvXE7
O2fhs7Z78Jw6r0T01DmTducYjRdkJiYSPsRKD8ImIsU3S/sT+RMWT0wJrgGPWAvQjZFrcIJAq1Ae
Ha0lxT4ky34TtjJ88smvuaC5T1LYWskC1vmlBmrj2QcmhQz0u5KbZMpZmka7WiJyp19lIcSdUUTd
z7FJxn0du/LZkR1WVc7CNVJZ9L7uSJ+gVScBGRSHrGAKw1mjHfWKAwxhl9xXZHcEddOl+N9UiFoA
nDmUINjEa324be6heQjHu8zRQPPDstlCfTU7KYi86MeM+vm6uZ1wKhPqs4tgRIPcm1/TpqnqdVpS
+0NSfhNQbm+skrjNt4Wld0HVZNZurmgLS2K1a7D5rURP8K6dt8P9nDHjZdA83FyDd6do9H2UaTvi
4cy0V+jss1HW7Te4NQOIo7qtXzvRts/DegWJHiGzT5J138AKLgU0K3xdF27Q6q502aRrv1dEzo/2
k1lPu4kegHULa6Ac0z0DwxP37HnpjtSYnYPsNsiNZlMNVfQtJ7UzO668QVb5ZqBHglVzmo7JYLRB
n7bhYZThiTqSixXa9toNaSBXwFk3YUqiD3YvLc4MhA7zxc84XY0bt9ecZMk+jHOj3iHyS6MHAuTl
mle4HenYbscF3vI1UIeniIUfBbAP+Y14eqQ/5zAx/84nm1ElC9KoyOyNalOYEa8GzQOotApuF98e
cCQ4CYkQLUyZ+owzcC0ayuEyxZ7b8Bl98YOm+8O2KP1FBt+Pj6E7zxtDze05Su1qmw62dYvY+kXO
hG/PtXNJ/EoL0rnrLjFOznXu2+mdBCf5gPpWQSrK+cNoje52LFxtmxjDdxMpDIq2GG69YTDXrod5
wZrYfpAzt/eI38UJEbq8RIwqGxFiQ1Ga+0b8Z7iSRZ++QycpHGKNBX8ShsdCg4qKUl2HgG0REAzJ
FIRorrkq65yMOwupnuf/8LVuWtnIsmaTQRvNy5crxmFlyaI5OwaSksr6jHPR4lNK/KOKZocuOGMZ
+iNk5R86BoovFzjpNI5lyxzfWnvTSTA8p/6jTtCgvoKrgTHOhi47zHNI5d08W+pk4Uh+gKycn/NG
z2/buPhkAY2KTSVkj7C7W3TrZVitkzL+lEXBra/J4ssdnOXMCrtu28McbxtDb14ZX5yNgKC9dCEo
KjPQxUxS+85M56hdGSI3j7rlS5QPM29aX45PTj/2N7I2y9MMWkkIn+ryu6yUro2L34w/MMnrEY1c
ybQtjJirQKdE+Gr5r5gDct/78iKdg2OIbOOC/8p77hoXlZVZlB9zjDEVy5JpaRz5EM1Br48l8CoW
Z3sxO4eL7bnlYNx4xnxIFkt0vZijq8UmnUQYpqlhhj6/uqjtMk4w2qVUpAiv4hGKGErSq+O6XMzX
GBkWIzZU89WXzfS82LSn303bZouBG+X88CteTN0UmuN6XozeE47vbLF+t4sJHKfRKWt6IKUIg7hT
6MN9tJjGzcU+ni1G8nmxlNuLubxZbObpYjjnG/vJ4heuXT+mwgxu80DkNg71K5TxP9TnP6E+ECQQ
L/8a9dm/j+9J8kfux/j9r/wN9DFsCx08RAvqCjLjiRz+B+gDIfwbhily1A0YGf6I8Q/QR4jf0F1Q
RUGAkUUIrQd28zcQyPB+o8mKUUtQCmfw/xj/DQpkLwrhfwoHLVLtPJAgvi00xOgWvb+AQOQb5nNq
R+KxbevFujsXrVoNBuDUor3xT7WFzzpO8uazdjPxI44z7cJwoXalhR4nyBPPDvJ2wjiv08+01hwj
6HytZngY6tdW1/k6PI4kkWhDldynDfHlKw3BwqGKMX33SFQhfliohaYjTlx89lcrdyVUdsFBPe9h
SNtVbGj9dzlrM61J1mjdaVzGd1MJUsy4043vPuTAu2vGKmGm4tcWxNHA2ttkzbxlA5ZHm/q7j17E
6XsH+nqvUZ9ItW+qXlUzN4FfR5nLUjx330MTGewvuXWIhG48RLGDI1aj3wntt/i5oD7Z+g/Py/9H
PW/+mY67fgRLJhGfqq4T17XEdf8RhyvgCFItbB0yX03/YJs9Of4CUmvlV5PG/Ctk564SUfj3lVuL
U0nvBNkFjlfZQZLpbI9xqjYuNqKDP/cD9d12fBakrHwZSaY9l9JuL7ECmLCTNL1loSbb7NqSwErt
7aKYEoe+Nas7z2t+drlJHOEiDYKl+iFisXNj/yuVjvz49z+0/+coIX5oS3eXBxjdPoaB/ycPrUa0
F4V6XT5aVRG+GsunT82e8WIIC5WNS5x8n5rNoUjHDhqO6RGUv5u3LbfJ7dRP+kedGQv4Yo/TXVRa
2XGsTPsxVPyXJAP1m+4e4ybSxHgX945xMiOJwcMLnwBjBNHVQCVZOQ6Bk+X6PilpIY+1RkOvYDpr
BTC7mfWCZ9rs9OFGn82v0ulPYyOMfdeH9l556BuRS5lrqg+zzWSPYgOtE2NWe81rKlotqxo/k7gy
WaPN8bPmvEZkitio6VCjhjEDaT302y4ZpwsvZXZ2B2jTnBrtfWaibkhSXNth46ArS7mCPa7kIGHr
6NdJQhJHha9up88NOEUCOuOW+Iankk8JdWCS3hbx4sX0cvGsiGj69nLGCPyV7Oor2/blflHObcu4
bfd4C5ObvOv025AUl3uvNIZbm0mlY2XvUdnKeE73GBnINZutSFy0pJvu2s7gFyoW0Gum9mK0l3dT
y+aHAq/6sxW38sPHL3myrMYPdJCy/+Rs+fOZRfa4RyGIwURs0Iwp6Ov58wsjEMaH6FS0S9zpaGf8
vtxpRguKNtFFggAM6Y6/PDtNNX+SGYJur2shD4lwjL9SVFzn2hHhUXa6fHalVa/zONd30qtfJiiy
tYQL+llIvko2NNRJp4OJvY/P/lSFGHn1jkiN1qaykO1UXCad/WDlIlcNVK+pW5LtkoDjSm0HctKW
A7XK2NHrztjYnSY2CYg6X3MapnOTVfPD9bGtU0I5KL9Qt420jZNRV+GvKvf0F08r2mefMLHnUpvl
GRCxSVcFGSfxmk0r+Sj1bCerRiuCfvIpOjH7ngQgNWfuJvNi786jUVFt/v2rKxZd9j+vjOXXvwSV
u4vvRCxMxPJq/4E3GKXRMug3ZCs0taOxPbvGSjVSe0xnn5/ASAVbtmy1H6lKBhQttDrVSLjKmMpA
PeF6MXkHAYVyGR49Ktffs8EhvclnJIrY85rwFdiKH2bBfA8yoR7tv/8BrOV6xf3BvUwSy59/gBLD
R2MQkocMnJ6YKTWms6yjaCudEOttW3LOhHLkvBAOR0wZwyqje63f9VC3b4zRCUmZaChcEap6NyfX
ODkjbu5YkHqwlbkX/shdiZ8yLiM20n//vV/v47/88i3XcpEFCOpnsJL8+XsHQU6a2RrtS9XbZFzA
c4e/eJpDb9+0DaZ1VHK36dROd7k7lLsOizfURlk6B69OhiPBVzQLgkkecnvEOe1K7UfnFDjjR6tj
wpV9eTd7bXJi/Zjux2Jpxe7asf01cE3wESXWRxuO/UGfZw8N7JLW0ZMJVBIQiuiqTonEmBbAsyPQ
5FkQ5bPXPPIUWsIvNyFB+9u8NekORmb1imhj3jXjEDJ7xw013G7pBZ0Q07cRIaFbicLSljBXYWxm
s/a3ZpV9GODnbWyWcmUiojvkFohX6fKqMxNM99dXL/S16KsJtXjYYHPh2wM/O85TIy6sT0DlBf2+
AbARGrK6nbepHoevPHnDt5VT8qj47g956oZH6ifmW0tf/LwogQU4GkGzShTZD71eijYt6SQvbpF+
mhVecxnF0yEbRRs0CzCoEYtwwjTdrm0A2XOKO738Dw8CQ+JfX0PftJgZCLm0r+PgX8YGzuqib7NB
XtjKOzdQpDxMq+vZnI8TkAhBc4EbLwwFwTHIo/WqfneIg4IG4kzaREV7iDXpruM8zQmbAKJDP68n
SF9w/RdEv5TbToJcrXiT9A+K/PKfHP/dh2DZ/+4T19LW6LULl2Akj8yVknHsdig7e1O4uuI5sLC8
rHIzD/NtboTYsf256Pcem9NazbV7IO7nJ3g7Yn+XZKUcAUWy86WjPYCEKOKWer3/IuCIIzIrydCr
CKyYjJkc40U56ObJMnIunysu8e65xXEN/Q2pMuFa2fimejZqxCEErJgrvp+4WAE5lDsam3hYU9Fa
Af4+95PA0mLdDEN2pDdM389+rjQgh1nuZmCj6lYgpMMc32fxE/dA8tRqKSGxcz2aHjEVRfrcQjHA
cmTSifYxcwvKF5R/qCXiOv7ScCxetGFcBhwCE466N3FVtYWzbkjzilaw/fRUTXGh8+OSyL7KqyVd
oB0b/jvs+sWgHZO6uJiULGudz0b5I4o6Sp4JgrJWs5GaH7EZkjgdkd+d3Wh0fjD++OohosiPbnuw
mA+aEjlXO0lN1sJ26YFWzsYpssfsqHgQgP9HiDDNUpRG24QwvxjVTNy20tGlEiEXwqegFro0zJb7
ToPZRJY9z78QjHkHUme0Td4XGQJVgF36Z5t53FjD4Ade6yQxcYlstmOj8RQmkilzNRExC9aTscjW
ob4m4iL/5brjhdUZJw/qRyK8aSMogQ4Rb7huEd+Lwh2xehCzvGp9NT9cT9T/bbb/YbMV1LKyifzr
zfY2aVk5mz/ttn/7S38XNPi/sYmiZ6BRiFHgH4stekcwcWY0NEr/WGkt/TeHvmdHFzjVuHeXf/zv
ugYHqaOF+IE/wHDxXzq7Kd/4y8lI+hMCCyyOHoy8idv6z3dkQ8qWJCY/Ps5QUxI4LXIGxnUy0xR7
kzW86qjez5ptV5ekVuUZeTguSK/QjQBkMd1A6OqPaZfNatOIKbuLvQ7pnaOVKVL5ZkdWpHnsSuhm
IkNqubY9lIyrivQYXtpsdLcqtuObIR+rkx7BDq8qkZ/quMnuXVReO8LX4l2IlndnZbnVkc+rhcvr
7+zmJG4OGY712x5EiLj4FtrU7IkgXRWjJ25ULpznpBeLILgQBNa4IXkUKIaIJUeqP5RVeKGx1EKl
RQnjodc/smwmLjzLPTSeJqa0ZvJYp6wxIoPNmbZwns7dGE6IkQyAAD0g9opKCBVaeySh2udYNZJI
rMQHxCs9QkeK5juaRCiDuKiNe4QU/a4zzeYCBzIe0wyM4+qVKwIzFd+pDsmQ2ou/La9NSfRv5JxJ
cyWUsp61z9IhAm7FrCvOzLblQSXyZfAneUlH4eyy2Bt+xnXXPZLtR1Zizu7/gYg+emm0LPOD3sbX
BemYEkxWcgL3XnnI9cxl2kEPf4htn41eCKN5l6wFPak74zMgiOA3XeYfSC+7vT8n3dagZPpz1vv8
hAHqTpsj+5g1XX1swnm+qcOcqkHbbUlP8hZPD+EuzKWqFw0fapS9EGaEgpDfUs9XI5x0K1ozv1GG
G+JPKBx+0Mkn3dUI+5OR2NqeoIx4N8kw/1GVVvycdckSfVzWYP9qApksHILO1lpog13Gwswg5ngA
D7JBPNlz0YDfVzqpjsoYwm28DCd5hOUoGOF2uR5MTmD8reOvJBXoG+uJHQF9RUsJcBqj9nPQB1pS
uSekBQTaIl2HyPSK27rTUhAYnEAB6D4gIxkxLtGgXBxPQOwCKAIVw4fEDlWvstp2dm7e8Kdq6j4p
n8ReNoAaI/ApjfNc2P5DFCr4HE/bsKoMQaygqBv7jK5v+GReyw56g2tmTDWN0Oy2VzuL2YVc7M5p
t6nflT/9Kg1ftMKJ8NBKIdONX7oGqk697VexPvaXYR6rcDOozHjtfBJag6iU5K/2pXxDfyRAdEbj
HQNUMwSD6tSlHd3c21tmRoV44/nVPhGqXfkF3kUu2nihz7EdPpmDHt+QFmd99I6kSMYA5IJUb+Z8
Tzi995aSLH2b2ZPSD0hi/R/c4vALioGxIGgFpnhdR2219QAs3ml18H82TMwano21UzfmrdE76tuu
G4VIxTCqkpk4LF9I52wNXKMpME+Zl81r51oNQZRuWh8QaHXrQkNAueqYA0+xmLp13TUPRosalTwV
3udGhwwEkrDwXNRzUAgCMeehb9cTXBoOSB8iduwITySM82gTbRTMZpx6/B6sdFf1PcdaYyo30Pxa
J5nNSlCEajZAuJ5Na83vQmuDd0F/FVTkbmaLE3UQOvu0Xy5BMHgf8kOkTEkBDlIiQCuzuzReYi1a
JgakLEkxP0gDHIQTLewPYTQx6ZMnXL8NLkmLe4scub3UfaK/bV21JPo12mdlu0w/SAWGeyUVj0Hk
YzFKTZxIK98i/0rzYvnmjGr8xrA5viqrNG5NwmmLTTe2HlOrrRqKfIiluouVH2Zrj/SNtaG1w7F3
O18PDL1+jLKWfNjMH28aYmqCgjluDVtwtGrVEede5g8+ROB6iJLwkGYcm0S+yx3tVT+i0u53bTNi
7aHrDuKavQw1VIZL1O8GZyP1acaTPNBCPxiOpOS4LzZ6FQ9ileteejehQR/6GwtqDG2HBX2ePM+I
48o96o4yY/VXGYLrVdyYRte99D2U2V04hYgrFsm6kY7hdl5k7E6R6xdMdhE6eR+R+yJ3x0j0ZFtl
eZHkZlx6ow3xsyWk342LVN68qubZt8ZjvEjpvauqvl0E9l5S48gjTuke74DctosQv0sy64xPDI5z
kemnV8W+wZUXTIVC5LQI+uVV228uMv/UR63dOxml5lcXQLsYApBM4Q0wFpuAXAwD89SJW/ZXXATN
YiiwPKwF6WIyiK5+g3ixHpgzfSrkDfbFwjpVJ4Xg/exXdf2INsA9RPzgnzUipMOoGhsuDcZ7CuX8
luHDQ6SL7GsfGQjkUkuJFT6yfiO7sN9knc151CfGfMM25C56QGQIY3ov875Z2VKYdyFgr8Uhm4WX
cQ4PFamduL8q4mTL2WLVIrf6PprdZLf8Pn801WSc/HSmpoPGqF0qG+0uy2APYcNG+wF1ZPwVwvTt
k0lDfNbIqebf0TvF/O2qB5E1485Xvn8YjL59asKquB8Me9jzPtFrQiACsufa9dlgRgQWKxJq6D1J
yfQLekJlH0YTvJDtxmTmZt8g+i3R9ymFY3d9VoSYhP3p0HIxghlT3Fn63qdOYPCn0ZqiWtmtLV8S
3Jpv+hhmh7bS6l1pxpq3SkibpI2uibmkKa+yA1PX3W0ypNl96FfjW83UTs6i4WBuTLw7oUrevHg5
NCmfZpWbx9GeN6zDonoslf9CSBYM2RB7cX0jW0nCP8oRAXlXjP5rooXZI8Fyrbx3GrRyexM9jLaa
HSezgyLFNnASDgKvXe0bpU4UcYegJ+Di5zdfiVk9NjJaT+TgqK0ZO+629p1FJFE6IYTzInwUVXpD
xnRb7PtOi1/s2rSTd+Hwigd4/7EqN+PcRM4qc1B1O7eGMU1Dt6PBDbzuyCMrmuwIoOJo7bsM51dm
3+k5y7TyMx0m8eSTcvrDkFF9lDL5IUtXbQpTFgcs4ujc+wEivJouTj6/cgD+spL4Pe2cVxf688Os
WiYICw3aqrX7Vxqe0j0e3fxe0hYxWoV24sMRK6+pM/zCnfxlzhDlq66Wi8Vfmh6LVZ/keyRz3YPJ
Ukc6dG/FclU3fhT98Jy+wYIu5od4Zt7BDIsWTfsdi/jfCvUfVigDWp/d4l+vUAcqh0vyzv9ED/7+
l/6+QrmEWrm4vPAQEM8B5vDPLcr4zdbpG1qqp3yKuRZeCNpt0YQThYVqm2pgyyD1B9UVEOw/dyme
baorkXZDDpLA9d/Qg7Qk/nmXIohL4GAF9GXNo93jyuP8AexNnMRKc6ONjxO+nQSdUmWvsP87N7V0
NUJCJsPCLI7MoM4kwPZSpYHOZvBs1E0tS/2+MQo6pLwqd47z7FpYnIdqHvFu6tMD2rnC2hmpq7SH
zE+bZ0ncoh0MqJHTQIU5cfyDaIcTkktMaHlo92LVF/rMaEGbCGeu41LpPjbUnxtzZ+FYrZhQchBB
Ll3KQQOTKfEIRFqjpfA0eIlUuZ9XyWTn+QR5zrpZruIajzuHOkFmayMaLXHyRRfjFS6c2xEaizWv
v7QEcG/dls6glcoH3VwTEZU81mmqHrDcd+cmEsVl0f+WG3eqNHJTvSmyV6WtR97KSetLbmPC5cvL
DfCb2kc0GB4FuQY3RuztkPMwT8dVUm3tEpWsaGNCJLtRZMZ6sokCtTpXPGOLwWNvNvmjIah78GPr
LSK3986ulL9GeGDe9yJtDkOlrHVsiPuYCDBSLRx3oylkKFOt5femq+Vnsxwvtj5it8tzbEX15Maf
xNjWO4sNNUBjkd0YBUbhhNPwMjRg6Ks+TqLbtm+t8xgvwF7Xz/1JHzdSVNU5rJviVzo4/nagBZF4
BvCjqHHbi3D8TztEP2KEpLk6GucSOShyRZbns48Gf9W4RRnQWn4cxopTkqD1x7RpzYs5+dMNt954
T8g7Kd5Z/EE6S/xuVw5jZDTd5Lqt1jYhoyvQbyxNBDc9DNVUPOZNVgRllrdn9qcYRJkA1tDPHpo8
7c7alPVBwhv7E90FZu1WTGdF1P66pkWDeBm+U43E3LU+hNGP2XOJiCSejdDNtKx8vmyaomDEWnNj
ctMdgci+cv78XdRb+QPXA8khOAz8i0uZwIMnyE6BJklDFB3zfLY0swvSeoBlJLd3h0e/vOiCJ9p1
+u4kMstaFnzObdPaGjz2txU9vq9DgxJxA7AXH62UOIca0AD42xysNTcAVir62Lea7G8c02+Peuzc
DkMryQp1StLKKy8NvHTS9ljcBkBJnkHaERTBlyGyftiPJ03LtygGmfyUvg3dG4sVfIWoD11in97H
Jjsxom8Dfmvt59aFmzjfELP22XL/w85WT2qpOANbfyvcJt+SMtOpoEjEjW2NhEwun5T60iIEbxV+
PFLU9Wer95HmMpPv63HQbkeyszZhX0frVLdeOQzbOyb1aau1TUU7dGQfFFLnJ8vRRgom3HZdhEDx
Giuzk2pHl4rQFWGor2Q5y03P0rCDfRGkvx7nLjl1RYdTssOqgWq9DInQwF6zQp5VrIspJYiCuXub
jekUWFnaXojpyh9qz44OFJ4xZoCaHEj2mh6KKZ935OhQO1LXzW7OJufWagZycM3x0ChycNaj0Y4P
0ChPSG+1vSaVfR4tIy55wSrgER01MLyAv5ZGI9J7FY5mcRor+1w03gfgtr1xnNn/kSLa3dI4nK1i
LwnvFRf8Hcqz99KqrYONMQx3ufHu1IO9DGd699Y2/Mhk99frps7FDRsEWUrC5pHWo5zpysopQojz
e8WxS3s85x394iQCu6V6m3ufLqaQ83nANnZK1KTefDWR3FwkunyUDRJmHVY58srirkKqT1eJn/f1
fWSHqKjrMaa0TVhuvcrtAXR2TqtDnQ1kpydlRz9rXfqXLnV/1ZU+BpEgCXWMvZykb89AEEkrhAce
VxbkO1kJBrkogNQC0KmXFChjyYMiNKUATrva2YmDWczt8e9WdwXVcCxKPe65WzT5mWnEXSMOSSng
mWIQpLus8So8LtXk7bPeS+fTZDXOw8SF/Wg2Ia9INvLoHRosMi+tkTTHeC7ABAiTsD86nn6iBhYQ
MTC00LXI9K/di6TSRaxD1G7HiojKo1Shtu18bJ37UHYgWGZ0F+d9/kj6vumumoF1IM5CHlwfx+5r
7VntZhBWsTeSKH730EaQS+GhK8OZ1FmnyGwInHCtelngR3qEh9rj/TCHYVghPEGpx9H+q8wsgtJo
mRtvO/yJ93BWUl+7ZLs2MAJljR7TRqeyoj+vf9bZf99loyev3MmYUcaiv0VEWtyFg+3/0qe4p5ok
D01Yimx41rJ8Phe6e4A6zb+LwnS+7NK3GTFRFPTEeQ8IDmmZOdjkBBWctgHGaqHWKBtwr/qkSDT0
MMbeUz8o+5Q7bf6lpXqKDLIXol05dTI+hNJynrhH/E09zWhhlRIaUSluHVJ1DCt7aIhy+MySxLc4
jCLUxlk53E+uRApYqFi7T1Knpd3VLJpXikyyM8Fq2HoHNiwAP7+YcaHJ7MuCu4IaKh+J6fcANnks
j5lBbIuRxbysddXJu1mapOdCbwIXiCt0oISv30JPjq/2giyEC8aAamoginsBHkK/AISYFjwCmnu4
BxoEpDAXvMJakAtFajbthQue0V+hDXdBOfwr4KEW7KO+wiDpFRLxF3REXoES3L/dJb3CJ9oEkuIs
mArvHPBKf4Va1IK68J37G3NBYsIrKFNeARpjwWr6BbUJF/yGQGM3KK+gDu4i5MFXqMc22EHMTLgn
tSBBRtw5IFKWvlYLTpQviJG7YEdUfVpAF+BJrLzdhoIlQCajrUHW2m7dLghUfgWj3AWXmhaEqr2C
VcWCW2VXCAvtJHAWBXzVS6awYm068prZR1I5f9MmZd6GCx5mCufDWhAyd8HKqgU1+z/2zmw5biRt
sk+EMgQQWGJsbC5yZyZ3SpTEGxhFSdj3HU8/J1BV05KqWjX9X/eNVG1tVDIzgUCEf+7H7VVAY4lH
TJtXYY36J1bEVW6LtfKmOH2/DE6DGhdVCHNW6CwIZfZsf/bGJrp0WsNTq5znr9Je3ZBtgExSnmAF
85/p0qf+KcEo9uinQT1sJ4bUr4MaILkXTvUSyqB7cBR+9m0yWeYnyDHIjKFWHKtVfCREJr6oVZIM
VnkSN2jwEQto8R73GPKlrZXMXmua8LyQNxetdAKJSa+SML03lz7+yPnwNkSCKLU2CtN+T/Qg2hZz
px4kwtRtr7XUUOVevHMI8d3BAzc2vgi9IzNniCxOM8jPNEsjy0qt0BarWJuswq1YRVzRxtCXsjC8
hau07EdGiFdWkmEVk063Wyo7O/SmiSZtRHsOiPnXaNWL4971KA6LYeYMWlBO3a55Hzpe8NllLHcY
VumZbxMZutKKNGJkik1Oy9TBKlnHTUiXT4gA86XCqF1sGv1HZUQZS4s93pTMpD9kwZS9i7UQbmpJ
vNHieLPq5CJ1QZ80OiHNGT/Kx/Dsr6p6oQV2f9XaqfFOP7bEY3ECBnAPNlHskEKpKgvNTWv2qSGq
84jr8pp3mF1bWt8PtNKfa80/Jx1/CJVdXNVZaO9A4n2o1vmA0KOC0K69e7uuja9CDxH+O2gsurib
//mUrAkkvzglF1/i1+L1p0Oy/pk/D8nyNw+LA7N4TK/S9v41afT937DHswOj3Xg97H43bxS/eQ4q
pYnzUeCy1bDeP8/IHvNJTrT82B9H6//kjCz1aft7Q5SGVQsNeFUOq5YP++XHeWPPaS1eosnQVRUw
Auose3USLGogHk2LQQ4xKKqw2hkjWo8bYJuGmMlcYPw3ixvIaQtvId1D/x++eL3IwZFMxYsyE5ow
QgXWccNP5bupDLiGi6V4yR3chIS6rTuSNC6RZ05ooDXIsmyhgWDeb1Xmkt70nzyw64/N1A935vCa
lw33DAfL544g1qcyjQdjuwwZNpzUrKbXNuvyaQO/HfOGYYcEkidVsI+wO1rp95Vbp58j7mJcC00O
/H+ml4eYwBwTW6snVoBM9Tc6YG2ztgSL3DkN1NJ9VvoeR0o4K5AG/cQ+1kDwos1EAey1nXiDv+eB
FaOcF5kLDsZIy7cKJ/KnEmvfLWNQE5Ezay+hasc36sGKT/iUADGxmZkv8ZjWD3OVhK84VTkZJwia
GPdInubV1uXJiQPfH28XqkDuHXsuCU77U42nIh+9YzbF6a1v59MD6uZy0IL/3JZXqJoUudQcE4cC
ORho1nG0Yu+euKWymD/kbxMoKLZjuX/vOqK6oheje7JnvD7M09u9HGf7FCyVyKgnSouz0zEdS4Dp
XvxpZIqwtKI+Dwu0kY0Z0mSziZ3au/bN3Cq2jTFnz3Ze9U+9TNlJ9QKeGo2M4mNMHfPHzqimq2p0
6IIplHE9LqRn8Hu6dDLPcjtOwXK9hKL/kKVzVW91ld/1GDT1JfJpkVONWiiOnDsj3bWZjO4GWWT7
qlZFsitGVTPrEt5ww3G2ERtFmwNzUx0vofnEOYZxThrSosHrJcH/kunqAngaaW2H94WvCnHCwhY/
ssmyP1hhHj+oxeHV8P82T4KQz6GvI3kRVsIhIQIKeeIoTCZkJndldUN9GplnPoZRTr0mjS2fjCJs
zqja6uvYjF5zcM08ZBtij368J/+vHhF+lhFXZ1gaTM9s9z6SMSemwYcfsFHtkr5J2HcK0YIgYWgu
+U5he97WOf4ZvseUhGAb3XtT0t60Yo7OHqYttRflWF9HQSFxsc9hvuNype3crk3dVVYSTav5/0UZ
ypt6kH25j8q8uk0KDzmBfTV3+cepEImkNiWEfM/HM1m+Sf5ziE3+KgsRdt1mUsOcuI9tCQMvuy5Q
wQA8wvnoFjJO4AGDgSKcR+h09nzGRpCcoMHcCz9hyyq9ZWvbHM5mjLVPEza1Yd9OffYpCNS8EVnA
+NFjStxu08piVJG3zhNFPeR45lh0207OzO3ZNN5KjtfXnUOOFuCTs2nLlgRsCqtUBUO6px+PS5H7
5TFoJ9SvmGDt+2k9riJUmMm9FxOBVTtZcZh/kkuLJzFDxCicW0vUxmnsm2fJFvoB8oqu79QnZOaw
Z4Ds7g3Tm+aY63N0pk/UVZ/PD6gUFm5vztulPnn7c5s9jIxuH8GkredyuBC2yvYe4YSdzfGdep54
A7rnNsdb0OsTvslRf0jOWMH4l2yjBueGGqCQBVytDzgIBUmCiEXF2gYDfss/o9UErStE0paUtaI1
CK06eFp/iBEiAImGOxARak/9jXGTLCI4QVqfsPmaHwqtZQRa1UjnL00LeXDhMww685KsAogAynMw
2+j9tKojyCS+N6OXIJyQqqQGOrYeTa2pBIgrHPvu3DFJ7jtkFyJ508aaL57WY0APPQ2xnW/yyeu2
oxZuaPQadtaq5vRT5Z8A6qTbWYs9/e+6DwpQHYv23NjtpdPi0Kz84WhpwUi0c1pvpOVxXFRpdG5C
T8a8vWr5FE1te4NzQB5com4Wl9HF1bKUGTaMDlepis7Fo4YOan8xV9NcLrdMWFG32pL5p68lr3qe
1aO9NGm0C+Mue0i1OOaq5gsdBOY5jUNxWXJV74129HMK/ibq64eiRmXzufzeeYSodmRo4JNqOQ6M
Xk7bYTjf0o9JkewgmvdLGvaAfSTqnoofnMaAu6tlPix8LUoK0l+TZ/nTkAXBg6OFQaklQqc0553N
16Q4e+xSLSRmU/AaaWnR0iKjpeXGWAuPrpYgaUjJt53tnlstT04Q7qHkmh8cLV1SxsveNJmYLbv8
plbqvY0cLR59zH4UjU9MoOZFUbLiZd9ckEC4i/atFkvHTqKbNlpCZY2B3djF6Kp1lNePIC6g8WrZ
1dYCLABLII9TG73JVZ9VZdtuvbR/5CLMmICa2T3QKGfjamk31iIvvqp7DxPOTsudV7mWgjOMVjuj
1/LwKF6coWF/LIz0KdcisqPl5K6UjHhXjZnlUOvNg+luhaTUdF71aJDeR6ElagNp9+y040xiPp6u
3I5HJOx09wp0sCt+z8P8d5r0T/tkdmyMeP79PvnyWrSvP86Sfv+RP7bJSv5GEQbbXZNIl1SWIDT2
/zCDFphBLHauz26VvA228T9nSUx8/twXu78phkpCZ8tcuBVYjv/P/36b/lf4tfwjx9T+9L+/Lwtn
k/3jvpgSUcUjHk8p3ZzUw/8MeK+Dzs+ScHIvuVX5YmsBPoIDI1BWQOa2RtXVG4+jKU89ysvK4LYs
ZuHw6DENVsalw1fxlAHvNXJGOK7dTHsDI7cMTn7QU5/U25DEN16dLdRSRhIz4iFv0DvH245yIrzQ
s+WNcgtWwO3CQ9dmuXs9yLp9S5kIM47HoyXApW5BhHuHTCrF4IIpMu5uYGP+gkd2WafM9e8jZ0tZ
yXLklKirhieR0cHamhzMvXVendV+X98T40oZRQfqU4sZi1VpnXM3zZBUFxpIIzbMTMINKmlKXmJ2
l/20zsrR0pmb23qETsbfv0vrwv1UsxXdGXrUHg8yuV+4Zw9lPxP6WmfyyTqfL9dZfafH9umSZ1eJ
HuW7eqiPE43tsNCj/pKZfzbNILvhAG+GFGYTfwQ3Q+/adI1iF6APXew7bSGYVjfBoI0F/eoxMFe7
weo8QJjEhQBWu6GUSXsTRm1TIJmS3/fauoCRGZ2hmccjk775QbXWDC8XPwQbEFCliARGfIqyJP7C
9eA8JKtHYigt4y7KC4Zgjou9X5spSBYX7yJtsFi01aLUpothCvFpSGorbqQzWB+M1aPhartGKcN+
p6oMG4fHVGLQ1o5sdXnEvez3wip6GnJx3oxGMB3skVRhtnpE8MgvL8acVwc/zowj7PflSmK4fmM7
jjGkFVhNtOmEgG15Xa5OFKlNKVO/uIOA4zHIToMz//ybfY2Ep2k4FlnKbWwi4ZD7H5QsmnNSgT4u
zuxdxqzcwXquE3Vg6seDQ/ijuRlGHPjLnjyCMN/+qzz8fykPnPpZ3X6xokJs7d/S+Qfp4fcf+lN6
EL8B1BIWSsKPHmdf/eZ4rKRUKK101u86rGz1m5DQDyksoY/DEhq89q8Vlugj6yKSBFZo4sD/2Qr7
4wIrfSKoTPkdZdsE4qw1qfXdcN527ajxlyA8DwITIzsh4T2M9M5xjRfdMa5hCw/m50SbgavVF0xk
XUGYGLoTg9fhaNeiPrJ3Bk/w3cf4N5lWx+I9/qiJYBV3eRKZeGqlMH/WRKYWkmsKWvfKg0BW3ik2
xHf+QuKfnVTgpBvRQzfCLyX3cUP7cMhpzaiGdpuTYwu++EUhHloQeHWzr2Yv9z4slRHeMgkaMctx
Y37KKVSnGDwbKvqjwRFQ6+gQPNPUUL81dtLtDP8E82PZSTMtGOeLbJT4GUsJQ/89jtTwRLqWeOlW
OVnN4K/N5p30WjbbHNvVGT6a0PJGsp8a9Y7VPYJno0bfvqe6r8egSs3n2NT5sGEFz5B6xqT+nBOg
AapBOetmkE2VbLGWwcLxcYyKwxBYUXbuQCnR9E0LMClA/A8PQA5I94fjoWiCZ/BjxrGJl+Zch4k4
9r3dvsVm1NypHEOFm7QXEZbnqnTbd14RU1ytYH14bd9diCYO58kYjF3sLay4GWfk21raM5WzwGEJ
VSNE9aJ8NKT6ZNpJuzEA2Za7hWaRj+THKm9j9s54Y3CmfkAlZ0TrRXO7H+Nhug695Ymu+OyumfsY
GDduXGwXrggPfmrIz02b44yvonYzOY5ceDKbsfto+mn1OMSFTVmin987w+IRe2XEld4wjW7t90mI
0DyR4r1blnov58A61CobofmbE6k7NNrJrZxjluXFofI6nNKicftta5uujouJ02QHuvUd8769mDWQ
E1oQ5NKNW6xY7gOfen3x3bQ5JETAzyFh0rMSrn+OhJmFu6Aws4/EMtt3pVcm3+pRgJ1Ie6N6omhh
wSJhTdfYgb0voRe5B+YC9R5tiUy5RYspLfbN3orLziXMO8jDQlyQEUdaRa8pl/3GtpppCzSViRyr
/qPpDeMtDsjh4oxtv2dYozh6R9m+M5hfWGNs84Yg4Udd3qCeLdYmbOKISxqWUHAYh7Sd8TNK96PD
P7I1poxnqY+t11G4nK0wifDIzfNXC4DVTc2YducDDz4xMUZs7JLE/cSTmJh7wGHxyhrcpNmVo41D
e+mYAlOUYaEkeU7b+hurzj0L7YjemI1JkGiXhVm4YNqg3NeZWuQAaWQddceNuCiaZR0AVWZ2NXjM
OTa5yKLrMHWLCxNYPj3ZBzTODMk+aQEUZ7PlJDQ9BvKNUcXowuIbm3fLWBXXupeXj2+pU0yhCVTm
EuCq5cf67oo0sTZkvzEcQejaGYoRKEOP+krn6KWle5UypFDRuHz2hoWi3LGVVwqe2oY4rWIKLozy
lpVw/ARTxm82lQ9ua5OHSyF2adyQJOCpPM6M6BvvpQg81e8c5t4JdgXhD7eocfKK2Bngj1z5XrIR
Qxfl17qrx9qoeRiuSppBqSxlEcmhEvkZbpzSpcA1Dq07hLbxwW0GAW6lAOSHC6HN7sh7V4iKfgTE
BGCPcWjYaAy7qoHb5LIcXPKINg0sGln+zEaoBm1id+V+AgB1Qy61vjbgJrU7TytTsdaoPLZQ2U70
sdyZWsNyVzmr0crWsDjNzWhF0X1sjen7SitgvtbCQgpid3k10myySmVOm6ZvFCIhoMWrmAZH2b1v
4zkzPuqyGa2WoLxZqwjnrYJcWGGaPkit0zWLTQ19LsZPoR+hzmo9D14dUXMkvsVwjYY+JHQ/c5UA
O60GRgoqpTeClHTsErEwEG70IBzL+lAOefzozVMuTm3ThvdSygojGO2xFFGQFXwpyTrit2fW7UAb
RaUMtF4Z1fQOgBOahpsOpRjxXIxOxHTQ52ib4hiFGqHVT2fAp4BGR70q6ztiokE7du257YtrKF4i
VOZyjY/APiSznVw1qTXta626sjZMV4lWYpmVC/7gomOd5yZP0SA2s0kT7qbXqEO1yrmJVnbFKvJ6
s6UF3xbtF5EFGXjArXzpSFivXxsp2eiSc5qgFcrmTQ7C27eR+5bYyBWjLyuitpP9jIpHXwyHhXtF
swuvmr9ZyJlciE5q301GdU1rNEuOk12Hsx+gVIOEoPZ4Q90zwDKRGzvfpPG9qmRyOzslCSQODvzA
Mll3hJURWUctmGOzM8nO9NYuj2ZUs4Y/Yt80XhItuDeWPV2kU8ts21YRgrxDqmPQIn0KvXbX4As4
6n3J50yL+Vyljr1lQonGL1e9f9bSf1sOzO54nDYX29fjA8eOmBOIFovgvp8NHGzIiso+zA2cxh1W
BvPZTbqu2Nd6EIEdjpnEvM4nQsAEAVg+Pbfo1hmGH3kjZ2lfC4zrlKPXA49Yjz44FPN1Ra+GTIY7
gxTl42y6T+kUOMdknZ3YEFoXqHCRfdOu0xUEDusuSAtEwi4qX2Y9hun0QIYJBd8X0EfmNAb5qBcb
ew7/JmMcSw90IN2hFtILlt/4dSuuW5Yz7iI9BgrXiRD7LqZDmd8xKSLRlr4K5X1qDQFRcRY2in6i
qnOCpu1tuOsMyQGRuuot9DDgbAaQ6MdROw9L7UGU2o04rcZEPWOHLKb9in3bPoZq5GHt+M5N5JQ0
UZbcYtex5Qpnh8SEsDTKGFOQk0v0Xw2TDLRHEuW1/uyrGuNksxjqjLg06g2mY2En1i7LeTVcNtp7
6a82TKUdmd1qzqziDFvbZCwAV70kGfD8L8ytx9XW2awWT7YnzQdrNX4OqwmUeTQuq9UaanINBHul
HaND0vAkYIRb1Ke05vOkTSaIAh6tkv1Xmdn+06QdqOVqRpXal+o3KQttpOzq6JdultyAGE+nLUs7
2QQ6554bS9WPDBO8lxry2bFcY2gUHODhoJDx7BOKL4512+BuMcKcRFskFh4ZtRf1x1jH3iBfRPmZ
PL3C+OdV31Rhypgq5NC8qvyEFF0B+W/T2j1MxonJh91dXH+2Svf3TfZ/hbJ/EMoor5ToV//+WHfz
2ravb5TgfO269vuz3R8/+cfZzlW/KU4gzLUcx/Y4pjEh/kMv82xtsLYdh8OVq+WyH7zXBMNtZDSE
Nun7+mTzx+lOCqhNDIK15uUqEqj/0emO0fWPJyhewdSlXCCkfH475uHfYzaUPbtGWhkVxofsW1SG
6mj4hKNZiMff/fs/KHffK3V/90qabo5Y59qWWAFF3x0js0IWcpkEr2ThzM7N6qUqygm+G+a6776H
vzsX/s174jWQBaVn/ZU2xfYiWEgyVKduZMIa9OZdO3B2cOvl+T9+IYzzFiFgXs7ktX788AYvE6ps
luo0t+m3NEu/IT19S/j7f/IyDj58j2/8L99R59I0GQE4OeHxU3vla/p05DJNm+L/wUfHtaokoCid
Bfi56TiszFyWEe9oIIV7TXdAigne8q+bIvmHN/WTbMs1TbmxhZ7J94QI/HPLsTfkvsEeuzpRFkbs
uZ8f53B6Fsb8XA2D/7va/2+vPe2N+I5n8vuLIZOQacEMDojsxy/KYNrDvVlWJ0Wtx86D/HFK/DrY
lEb8avoaeyRBrRBJ7v7zS9F3JVA2FHPpuj/fXm5T9lYWFdWpqmMovk1tE5010mcj4b9+fZXoi+0v
79HxLFYFbCfc1T++x6VP+jlmWHwy+ro55X0175Eqgqdfv8rf3MW++92rsGR9v1745EEHo894FTU5
Fw6gz0SrijOywv/oo/vulX5amQAzRCVmdy6QrJ93AGhfYdBTjvXPt5f51zcFDUCHWVDhJMibny4P
EueOn5dVfqoGq8TSPABEm6tuul9kPjOvNokWKAoQazoTTiYZvV2SMbK1a5jdQ+0AEx9Lb9qTxei3
TVmMb3C7yRlQEMLO2NSVBum32ZeULS+gryqvDTZNtQDKslRZ64CzwH5MptQE7rJFLndO3lTnD4xu
rQ+pZ9FbyQT0ZcgBj4z55JxIS6ebci7UcUy4nlNvcsMt3BlGnGkx+Tu42/IKM3+xpyoBa6TlFU+E
r+XZxCH8VpNyPYrO5Xd3Ba+S0EY4+u1A16znR+UezC1yXqph6sztIKZQSJMHvOl06KpDCQXvLrQA
NHeOJEQy2BqBL/oMR39td+oIUaw61GYw7eEj+Dujoew6N3l3S87CldNlufW6wkInYHGJQojwLpWi
W2C04tBFWGa3gxL2WYI9OCbNUl4EDP2dT1nJ0Vf0cyOzWB/CaHAuUyiSl5DQz7M70kZet3b1qXZz
6wPIUNoXvFFUn6pc9gu/0wBYPfIq+uRsGl7szeRKcu2GhGbEmBj4GcCUBwAi3UvAR3OJkrq6c/vk
myn4TvvEtT4ANfo2tWPwBJK8vBr10gjcDLh/ZtEU0IAF0LF4Nrf3SexOjwkN7les6N024KR5HEKa
Y9kGxOBXQFKf49AG50ABZnwb2pW6S9yw+MbRUNyKEuya22dOsbOMkWKl9bLP2lCeMW3QbuDykZEY
5G32UQIxLSIKAVmKylWLtxR6cfqiFgCveQ1nHkxfku+yjj0vLZaNmx3jArMvIfGhUjs3Cih/o6FQ
7S0xAIEvMGwhxJhFc23AKP3gG4XzDjp4/o0zMWiZNJz3RcfKaZo+ZZSJUM8U74l3NrvRZOsQEofv
xOQkRVKJhvJAyFddg2O0N0pZfAVdMKUO9KYKjrsRUutrJhQ4tHXDbac5SNtB8ohbcBOAfKig7DvZ
WEXPHQHd4Qh9IXkFq28cMAMNN8SyIBHEasiOa7X3iA/049Is6dGp+i47jEZjxYekopF6vyQg2zec
80e6g6ZUfF5U1X6xFu4tSWWk2MGQbt8PxMw/YS51LitGL59KftmmN+yzy+Yb5XaMKW5P+SacKExf
6tCiIEF3OdBXZW0xJn9Db1HXiAz2mV9EHERI14Ext3RrRLkb3YYonjSPZAqWBt9Qb/Pow0mSbSO/
8XcOXc9P+Oz6dBdVU/S1qJRzKlIXW59Lyupaiv5j1c4o6hilCKhDjyJz7xdnDlff2kBPgSi72rYi
O6om/Nr1DdyllnRFbZ26cvjcQ64kzeBa+z6oXPKxlAREPTelIOK611Hxm6GjFD1Muc+ZgQUgKr30
gy+q5WKq6ZBTBcypcqKpOB/TNqWwjUmf3WVc1KyKkDWzat4V5PTubDaVh9rgrk97JO9hqHCstxAk
QZo5eJA6Umr6uVtJ3reVJ684AgHJjYmDZ6L1H+yBetYyHMU7DOv2GXMhr8aC+tKrINua2VwSnOft
Oy0MX9INtbqDlTK+tUYDXC1sWXMimfoPwoUTJk2skg4LZUNb7tYFoPSwxNCTrKaZdwEHMZAAdu8/
BGXaXIuR4NBm3Wn1qqmPmZn3WOsSFjGrL3ewAChvKMuGhja/21pCjG+RU1zRl1hgpGxNrmDT2jdx
dmdXsH8jGE58CXl119Z6X41L/ALfmotprCOE3lzIbUosYRMHimpvl3nAuuqOUfypS33x1cSkBLWX
a8Shf/Y2hc18i1k9PAwz0p43spOg+71zbpPQObQyWWiRBtno2AsrYleSgVrc8n088QktXlAQzIKh
JvHGbHu+YSQqs6EEhKfBO2qjNAOqKM7B0ucPbc/aY4SsHqPipk+HnM+c8/fBRnLahAXVI3ZgmZ+V
YDBAPID9aNnf+WmbUecKMDSJSnXMVWjcdE18Z8f28NFIkvZunqLuJkiWD7Fpjx+w5Pg7fwbtJRfh
gMaCq1VESByV0QT3WfrJq5scgFP0rQzh0ODLfM/9/NwMZngCkmzso5Augo5Wuzs5txbH9TnULaSf
DYdcjuXx0EvBcV0ZcZQ91wUrb1Ow4pi5L97FJlyY7cJXSmRM7y1c2VYHxkfiwNkLv4A76Ri+hKg9
Ewo65ZYjm2MRqY0loop0aUsoh6BmxmKWcMjDgm8lBPhEaBKjHmtyN35FnLXAbU4v91AvTEwqO85p
6oILSYXsWANizq33bW7lZ3LW+RnJ16y2pd/XZ8SufodVd7ayXVBPpede5tGayJ5ASWtY/yBWBY81
wv64M9MkwjMVD3l0RtGBCLGx8mDwz3Loy2KDdGkjfLEXb3pSP6rxvrUzEZqNz4j+a+W4VATGIbQ0
36vEdpxV07K7odyYCmfW9ZkKnznedk3X3eMGQvdJiNcxJPHDZN8BHZK7xe51+qMV7YufmilE+yl7
GhN7IvgpAOjozbUEDuDNw7nIMBrGlflZ+v2JcGsCtIeJGAUK0cGiiXTHwjE8oNEbN8IujGTXeXiG
DWnNR+5TCwpSAjCOap/uZNWwzUDdvKaRk+49bEZ7yyxpgfJq8THvCF6iTlE/DhDM3BXSouFGYcS9
5XYN38LME/0mBTRJP8Ck2FoaxlU8MW88eJAoKF1wWb7Jj/SM72gv3oxSZQ7ZvKgh7DVSvuzTwHP8
9QZbE6p+3Mcrnp2AL4FeUczJBPfHHTbUM6DzrZmdah6gO9caUZrDnpkI6XxWOV0JM9sG4H1rYV+R
qkZ3SVNF09k5Lm6h/umg9hffuf59UAgEfS/6sPvTIZcObWReltBTk4vn3pwv8I4pm/Fw22f9YzDz
mPv1J/CXk6EyBYlyXgkpUluFfvoA5ODk4Vhlp6FmE1YEtJiIAqptUUQrQa68+vXrib9s//ULYuPX
STjbtvU0//szTdGwwZEwellQatAZrBKg6NtioK+hyV87AyEyhbR35zr+eL8+dsaS+ewxsqgri0Rm
UJKROa/lQsnO1PJc//XvZ//d7wdGzXaI3OO4//lQXk1Q9nzZp6coz+UZB2b+raTXgcEOEBoTiKJk
s41hmhspSkR3qydYOsdV3VGjZOHkyV/ZyhRn36qh81mcPFsILDnzxZ6CLStW10WTNLTEUEPIOCWu
yF3DHw4DVmV74uAKmScPnmxpyldcRQvzMv44YinxHuZA8AAO5il7NuM4eVmfikUBgno7LqkV/cNn
IfR38cMpl+8KIiq2B9fVRMqfLo6wHwP49G166lyK2h2jLTcd3STb0ZYf69gjEsu2ceMnkXVwGuUQ
EO/Ov/46/nLOxlhB/sLhF8HA9pccRje7IxFDEZ8ozoiPDqPsSyXHf1oG/qJY8CoIFRY1G1hlSUL+
eE32cT8ELtSHkyvZPLshC1dRubRhW4Q1Nm4K9HlOODxEKZveX79B66+fMVsUpii+UIIRwM/HYYg0
cmiyMTohx4cBLqZSXRvYv1/ynq1xC9xjvlOGo3Qm7DkldvcN1vq47+bBAQFZUhag11uILrBufHsf
dhXbSSZYJ/bf6jopi/YLVVZBd6V55OHvist/9ep/0qt5UvAo+YVeHRfF17bsXn/Qqn//qT99SOo3
6RNywj+xinJIy39q1cpbVWesna6pxWLdMPCnt1P9ZiNe8AR02EBYXDf/0qptwCPKhjpiYxddm6d/
8nb+0uvJDfbj7W+CL8HsQx8KPG78Puvy8J2IbHO5550szEthGmVU9xiJgUNPlAqd4k5M1R6wIXU/
sz1UzWEipmjv3aqzv05TBuA/X2KCgkCubiZ2I6pEsGAfOi2ZlM+CfQHx+lZ8Dn0rfJ9PFCDFoet8
GKTsbsgFd/ea4Bgc4pImg03JKeImpDqGWi53UtXRSKL0RGlQcfGSiZjFBJOp6ezPxiiD+WK29eSz
n7A6EgQ49d7badB71+1SL2SPMndkfipzu/+SLDMUdaulwMXVNNuEDencQqPAnbGzG9NGpLH7TxyU
RsynQH+Mm9SOISKzTfaqQ8p3+xQy06cDj2Y0ElVZEL8X9N9uwmgslm0TQ9C4gn/SfvGasn5yKYUk
XdtFR2tKvmQ1W/0YitMW03qMv2iwrGNixe/m1E7vXUKzREXUbN+AjQvyXTfZ8akrbNCRHPrtfSeM
1wke8sY3CYrqhkyyX4Wy97WyNI3BZ/C3RF7tAHgz2kccMs7NoJxpDzbLE1c9/oySkIMKnpfc954q
zwneNd1s+VfIi7bB+LVysgvULNKuHqmAjwN53D2QBm+b8uzkM2Dtr/upOLsM9i5d5fFZ9vkIrhFv
icl8fh4vXU+HFEO3Ktp72Nof6yKUBFmDEFE4FfgsO7ylG6sbT3MyLgXlPPMQbSVOyoM/B8GJKgHr
Y7XYxCQWmnPfqczLaCQP2REBmTP97DmmL7x4H8I098x9z65zIn3bZaptj1afQFK8ikIHb0GeZPR/
vYYtUCi+OQJfjpNRzAc22KorSaQsGPEbBShkCB40pQPQiIIVyaKjNOWI9QtOGvlcXCGRqzq0ig57
TbYYNnk+xxr32RIMW3icFTkx711KzXLuWFdh39w4s0+HH94CLy5vZb1glnbSo5zy4OylxaFw0/Y9
0eKHiY3hpuFlDpz8qagb5k/CHCm88OLgEAzzk5klLezIKNovbp1c17nBhNKR6QHzqXVWBsmjlGPB
vjU4r+Zyis+SorXDCM75YmTzcmXW3JqWm1nv1Wy9FJ0vtzU55E0SdQYHvmQ4lIXXdWfHxijBuPxz
UzbZGeZheKldr4f3l9N5Ws3Hku7AVlb9QS54GVKj3sW5AbSxNjBv0f8RbcMo+uos9Ue0RrxkQVkx
FDKpu5RNSjGd9McdD/XwunCmgj3SXB3rZHnqYhBEWJwFmCCHOXGTiHt+++SSODOWk2DCLwHRuP8K
gHTe+RE5P4+b7cRYG2mWp3cRLh11yzVnQueptrPH1I+vSfqg0vSwS63lXeyCATNbJuD4uFoVXxXA
57BRzPsw4dMP3WjrD/J9W9dHf55uEsuYsGP00wEaR7cfgqXdkBp6BikNPIlI1k7k2ddMmg1U9tFF
rY76p9gosAgIATnQbaGVOCyCsX9DTIsQYD5NG04BhHI4ATyYPdJxDkx/66lh5NqqWlHwfbhHq4XQ
ZwB7PPlN9ob/Ot7UlqnOLsvluW/sYEM0M7ml4Cs58eyPdtwVut+kfhiSdq+5Fv5SFrcT0IBXyqDI
YvYBYA8fY8WFdLV8jK3aPZcVPlO+sOZQgfVHAog+miAVUU6nb7jXxCn0Wk6fMSgoV/jz1jECdWY3
Zu9blvWHzh6rDe1V6ipNvMfAbR7GoTMPLBP+pcSn6tF16XYfWFf6nQXRZdj8X/bOpEduK+3Sf6XQ
exq8JC8HoLsXwWCMGaGcU5kbIjVxni5n/vp+KNtVJbnarkJ/mwa+jQFDygzFRL73vOc8pza79Eo6
ffCbLuv2Om/Ujnq5/iojGd+b0+RB5tPvF6V1WystXtvIMPzU6xEzil3ZwFabcMysTY73rQ13cj2e
sXdMd6mZkbTRKuud8OCVrlvuDtAgUCC9fZJ2jzny3s6g9vNhzMZLrdEMB0MwfXK09ElGcFMAIby3
i/fRjoyj0Uubz3Ff74qc7naOH7t25evb6Z7YQMir2Fik46JmP7rqc4k3NpBqaQ96ZzzWoZPxAc44
GxcQEM4SzOk1FuZ979U3eRs/25mx0JaANxwsK2VrdYAa/UaLaeubFp7F9Vpaa+6t25r7NgHVPfHW
oV4MUeNzGXXfsjASH3Ppgh03Hb5qGsWhBmFPTvzB0AC2A7Oyk5RlQsGEC9oMUBVhJlWxn825S1K2
X45x1R26Oj0NSZjtu1xP8ElpNeFAbcfNLPeX0OMczDGcgIDVW58tTGpcsDkeXedFt+7iAqzs4qjm
kvdItQQcq4C+gPhTjSTkUyR3MyV4l8oxfxIWoYKwungD9ZNmCh3IUN3DMLdXjhHF52EqD547f8SJ
RbsdzwfVuMp8GpaS8zCbR8FpeEcXgGv4EZWb10laOU2QYVNvMWeJs0wkoTjNnMlVR+YrJDE6tnRB
T7GmqEsJsLQiKxVmeRtpA1JDpWLb77ivQS+BzlnJlLiVqHdlX/c3RlSGfmIY7C97PdmEpvYUa+N6
e4YiVa2oIRcMEAvqZwLO5Qc9qodpa825hSAwL2l/DxTIPXpttpymwXyy8LB+0uDGAJQpyj7bSWc0
242Zi1FtKJWZhwP3WSMYOu8zVNhbETuIP7S/3beyvKXTVvObTLuDk9J/YAf90hKjROm3qxNUwxdq
4fJHYs8nQxNdIHh6a5KweePyah1GZKD3dKFEcJShOpoTZSVpNdC1mtvJxnXrzC8gUrJ5Gl4hC9Kk
qgOniYYxe2Z3M248lhTf7F5G217SICljM38n+z0/IITCVezdVzOTtV+4hfPsODR7a6GNy8yJ08cy
KvXNBF9jTxcrEpzJRmsihzHueMOIEU9mBmE04YLs8c+LsBvjQfpSq+zTrGvOveeVw4vZDgE1qfGV
bY9E0eOWDZ1EIAQlysLpCrBiU+sqP6PiVIcURiIzQhldhJEfuizMCBU6ddD3XnXvFhhpudzG/Z3W
mO5hcezmRVu8Q9XN0+PAumcnAD8nQH2y5Kbsui9N5n7m6pyzhrS9ba/C/ilJBZEf04NYiZQtRy0J
UPa5QSSeTUqPEopYGnrpa1VqXEtivX5lyOYmxQFHZ1A73xBk8g5jJaatEzef86hYmSp5Im7rehAP
XCDbKTBxC0KX68Y4B6EctTtwehk3r1YrXzH/m+fInuUuZxZ8XsXqGfUyd1e9bjYfKAkSn8pcgmGh
3G/TLB1om5Bso4aLN1h6XnNj7U1eOOkzAA8nB9Y/rEnEOhNDHAeV1aJWqj48YVfdFkwe7EqSAWJS
EYpijM+KDOQuK4bowSPvrcSFQcsvyuGZKPoR9exLFdr2Hk/kJ49eQJpNazYwYWQfQ4gtm2WSHjEj
fc87d5LpWvaaoPvkFeb6yerfhg52urHQWVbWFDHJHA0frBP3wKw6xFZJ6jmsuw3BMwruO+izsUoR
OEHWhcq8pnFqPiWWDS2sBjqSxEV1pqO3QPH3HuYFt/LQqHvKt629Lj4RqmJoSsMqSIvwSUQKLFwD
CEqzTBZ1dY39VyHYAjpS9gwAsMkP+IsLv2D7tAHuKPxKK2usDMPWzTGKVyqRAAlZH7UNksiSxW+j
193YDPk73eVlLrz6CV2oCnAIAXxJivMIepzyW7cgG8t4mHewxNgo1twX8+pYVda9N8JStCPzc172
T1U9yw+avdx1BWcVgzDUbhqpWFY1+GiqHjZmjTGYUgrKGxfNeMaKDfoqL6jk6NoC8yfUvGnGc5gK
Mm5kFvw0pl8DBkBV3WTF8sRec9pVLXNdUoXJl0yJrZgcykUSPulTbmOHtTCeTm745Ij8ho2KdVUW
S96+Kb8xAMPiidtApEvlQ5XALWgNH6a4jXcLdRJPykqTbc4Odsci3wsseNgM3q7czPRvXLKIC8yM
DWHn6RJakht+0luiwx5Utn08ZhNBZOo8vZYyujl3mHwE+qxep9dymvsrMrRfVM3oL61iU2zp85Xl
wIkYls7KgfytswK3iP2MNzBJvlScOXKhvRru8h7VoM9F299w1IUZlWa7MV+OIS1GwUKnbB5/01xA
WcImJCjatD40mbptEvNcTjGXyJiS5R4cwK6uOeIOhjL3Zkc4u5JiY6bpGdAIN9FUZ5vrPkknpmMo
Wd4np/8c9tGnqiL6DSrqru8uThU+VcPSbThSRW+aRukMDMIjiFzcpaZzs3juR7dmH+Z51T7jBrkx
Ire+hiFOf63UBeVc9V06MqFpbUpHcL8Qqc+o02SNVY2MaNotBPTBJZk5LdwW6NvdGNwNGsLgdbyb
Xbc9Kj7Bb7MC1JyhzZohLvrYNFqFGM9WG8Zj8ZpXaVEFSSKKK7ctunKnyswZ8ir2n0asyruxW4sL
NCqJWTdn+zShutKvDaXHfsWu8xUdN/GncWDZK+vmaexdwgZDPByZrDMsHHG5t7zS2tXzEp3Z/Ns7
RZc8pX4wPCrvg+cCMSwTTXyTSduflzixT7XpqoORz9mpr8J5J0dLPVoluw1XGe+c49MLZl8O+ZFO
LiWC0NRW0Q01T6bfkxO7IJCDyFomTM6g5bbpwIkJ+v3KgXPYY4JnCM2y3A+laW2jSeNgterBCbCK
LfqGtilNeBJW7/p2nUKIBr5GMXNn02gzf3KLHrqB4bw7Uc4rxmB7KXuQ4Cqdj1CfgGWPw1UUFaNF
Gzvcjz04MXpCM7ZjbtMiHshQyZJRSC3bMePXtx7LRL47kT0x8nHy31lGWqIOGGyBpnRHPCk/Mjse
ybmnPkmbYbeyaAOu6DNvvSyDHPtGil7Ngcq971PN2nMcRnUxp/R1yDyPaZqA1YXbNXeikRPDdW69
c9mWoP2y1NoaoSNhmOClxY5CqMJo2OC3OrppnhzazBK+Iii1ybpWP3dZ053ayvzWLP1l9lgXr+cL
Y0mugqt7AC6uoEGSt7GibyYlxx6IPB99oNpiY1dJt80aVzuPVkrYgcLArCouke08k3lriYqIxp/W
wuF2mnal0PfRiOZBTJTzjIznXZ8l/CoX43KSdF+Xqr6zq+4y11TOq7WMIzIDlAbOWoZZ+oVWwNIj
VYZzAsnGbH09nrgqSz08xFVOnVVWSwYXar/5pvpEOfBl9B3XSCnUliHw0+CknxJHHl2ruZ1YBh8p
RqOcomnOXKKf63Aod1Y/BRy3+CQLmG6w/lhzCfAdi+iNPTQZpJSFG6/VmUdVi3sW4Vix19J1O/Ob
BucAh52lfGksDelkHEd3R6HaI9fOe2OOZp7R0AWZPXL6cqEzKo6EnaYTBqg3ANw4qIYJgHj4fhtQ
8p8ozvXu0oimOSbaPSmUGOOXuTy5wrolggUMrhYGjAWdpLXE6q9UavsMy9rWpuGbumMnfSyAurui
ubaLcc5c+90UBl1g750o9n3nflOwbDnqJqy0xZL6bQErMy19kdbplgXOt7pTNCFr2VvcwC1rWBkS
QND8zKhoEaeJcOMsqRdtyxI9AM82owuuhLRKb1XMBRr2krInv8aZ+qHoB+OkMdfXyOEwV8eBg/nQ
zIq/xJ28ZvW68fQa0E47lWobU8wwNiCP6cLGRwMbD294P2V5v0PJiU7csiRoOeE03KHnpsegs6i9
xc7bg4tiqWNC1d2ty1WtI2cklCwYjxt2vCtrvHvUWGa2u4LY4ryj3GRUvili5Dabc8LM5cPo8cpY
nmiMTclrJKGOKLYOs37TOy6FbNnkZB3WFq9Ftfh1q/Nfrdnvv1bXd1ru/+f6iz8zXHCdi7v//eP/
Iij/9rjb9+79h//BmQRI7K7/qub7r22f86O/OkjXv/nv/uHfvv47oWAWQ38O7X752nZ/QwnE35b8
oMj/9pO/KfIOEDGYBjZqN2svsGRo67+5x13jF5tErEvo4rsL3GBt+LsiTwsSh0kc4sC+Tdd2EOt/
zwY7vwgPDR8TtqdbEOS9/yQbbP/cFMi6AJ7CWizsCPF9afDjniqaAfCWaRQf28Lpz3SzSPQuo27P
6KN0iVlkyBCxl+IeJLQ/F1FORcTE1KWL8ZDFSkuDECF8pzpPPVBbq208M/eeKRzJ9zEle4wmHJbO
1SSbXW+D9EE6ieWxDTnk73C8Ev2T2hrz81yZM+1m0sakMpO/ArNzIMtxKt2sJ14yR9iCCjd6EmXr
hZtBrrUddvrRG8dnKiRCKIdhOz8t3UCYkD55wrMaBQgktO5oLhMn1lq4nKayZc8VahT2LFrY3Mu5
gf47LAIuru4M+5pYaxLWabvlQj0elNlUl2Wcy81EnvRlgdFwJm01P4b1vIaOwEMZzI8NpXXrM0cM
agODdvptItJ8Zzsrgz8e5+IhiqXckYiqwUHwx47eEIwUyVOVAUqP3G64uBCx3SHvfK3BrRqRvgb1
n1jdQ1anzm1YCfMuxJo/bYgNWmJXzfhArNzVFhTPEJ+KM1iBwZlvY89NvuXfnHGZ7QBbVGgtACwc
dE7zpc9w1YskvnFou9iLPv4QucvQbQ3mcLBQQ2wwFowg0olzWjcdGgPgnhJ6nGszRYZFd/DIjD9Z
mE9SALyLCDTmU59IDf4P1ZaS90P2N4uLYS3VX2GtyW3PcwmwPT2H5ayfvFE9zRkkMo943psa0xnO
KNJbMbvxVmYIpqKTW4Ag0X1LN2C5HZwqv7hp0VzzEgoOr3IRO5huKptcTWvfZibFWFrsDK+hCo27
uanSQDLJ3FAf+JUjdEQ5xrzYQdgkERsgiM/QNDDAwJGDtz/Bn81CJnc73PalFt4Js/sIZrT0AWlk
x9hWIRNjp+fD3eRFVfOuEDXe9LHpaU8axJ1d1PKcRo35kNlWuoV81N/Itm3QgoaCl2xEnb0QlHsb
OY1etdrQAmPUv1pl8eaMY0WSXZYNGGmr3+QJMx8HEW6qhZrdVxffyuOi9ZWfYn4NbPqgep9yxL44
6BYE5B0LpjL383Ic3+JoqfStIHddo9Nj+tlkKYS2hXc5kE5XBEnZDjro84XFgx7rN3WDYwSpcg7v
htq4HaV4XVoi39waUHW9QBHeRK2yk5qaXKQFtR+YPPZ6ZNgvMnQfgVp91Y2eeZ/YdB0w5OsHmWP8
h2wM1Iz+kISzoG0coGiKe34D4TWzja9tk5C29kbSssjcfJitePL7CJ/ypQXJFu3dcFIR02j9WiRa
3d+zPkJA12l80vrwdujLaqOarL7MgzlsW1Z3JKG9/WyZ8ZEaswFS02K49HcgLtB00s8peUM9zTDl
YRnaTHolL600w8Axq/gIiUQETY0uZTuathUc8l8sVcwSvjMbStwIUdfG+8wluh/a+FZlOGOe0Gdy
+Jw9N9GUZx8nIGgUhjbj2U2cnVV2iKo4UvsNQhqmR5XKOxhwKxsxGzb2iHqAacvyUyjdlKGZy5Zy
pXo/WG3iD6KILhxjRl6BdFkem1yXR9m56jLpnfaMWBj3+bnHxbst8pZsWxJVbsCatMAme4btTEZ/
sreVao0jMKwlkPytM/NmdRG52STMaJD7OPOg+YPFJ+90xJ3qcqVSzR3eMpPUr4tUatd4HqWgO2au
l3kfamHl4LvKsldmpx5mtDNCbmcFwwXiLc9QGuKhZ50pHU/tDDoPSP8P13yJ5m89xDv+1HF2sYwQ
I5yENrgpbD+DhqFFyYk9Dtc2MWtQ2bQ+FVR8VlWobggHvnFjsXcs3hB6ic7zLQ0rjfRmPY62XwBq
/Wywm4T4ZjntjVWE9ApE4iFybPdgaoV+TnSn9lVJei9fEf3xAjemdkG7cYMNAPLNvii14WCoUj/q
M3XwFADER5uS2IAcin5GMdPBAit319a6wRglvPNUOggXRs5WYpl9pwW3O9YeO7tQJd/6ZO7ZXTNu
0b7MtXcUsPY802iO0IGKZQPbt9nqk3mrRIWkNxlsPviKXuIaI0iiT66f5Yyq8OS9rTQScZpxau/G
vjlPRdEE+jK1X2QFMyAikh2AWKxv6NWLNktvxUe1eEQxu+IYSfWl8aKe7MD4CcNRH+hiFoiW3G6E
io8uLo5DP+YmiHz3ChPkvmtLkwy7UW7cfpB3uJELRswW/HB63+utdjfG6e3E63oKIa7xbcyvkVMs
u8nOPG6NSSQ5qQ2tvZNoJVsLvyZJ0aHvcJJP85PF1nYz9ryu95ARIgo+0m7m5NbqURUY3DlZciWT
iWlJN+eIlpuR5HbAFmbRgxha9fIAZt7TPo6tMc1wKxx32SYSv7Y+ZKWDWJBxvrMCpxNiPrB4fGCz
6nAWINSOUYryxOuQCcXHSgqT021K6F9H/f86o5pKzltL88EgGh9va9IKL2bdTy+oYdPJ6RBn0aHa
PSRvgCJDQUzDFzOIcN3OSOxDs+Y1GOLuANBjCejCIBuXafb7nLrplnmOPQhiM4khwynuXaDOp0Ln
CEE+NqAZc9yxwIq+MLhr+7Yb5W07uw1r1UbszNWHsClKLq9ZY/ICZYRTd7EeRc8AMOqtkxbsiusM
4yPldNZhLXsetvoie1gBvYCewiZxZMVSmxwU+yImQsLhjy3t3HuUNqWDvpMt97aNO8eUP7QOTuaV
8XGaWRRGW8qdh/6ox3N/RtPUjlrT2Ax+4ZqZ0Okb/iAkuCy/6paGXgTZQD90vYUjEGnWbRY1+msr
1xqKCaz7nRur5j710pFB0saFWglPsoGCsaRc3T4sIp5Y+mfToG+AHTrAutTc0WLiwT1sPXFTpG4h
19Xh/HExE9CDrUQPC/tmkyxdDzelHE1+nkIZRIHhENFqicKRtFHAdqK4WvNqNGMCanK/sLEiWIml
vwBCAadf6ySlo57sP9KQVSK0ZvjvE2yyH7l4L4HJi3SuPPHJcuhRmol6glZk3qJlJtNnVrgwDHEG
4Algcy8NvyNaUvuWHRcfIDQAM7OzuA8QDy74q+od2mt3M/ac5+3YpRqvNF151+bkBQIWM6s4D6sG
Jqh5QrdvkB3wZ32ZwMu/eczcT8ZsO+fQikvbT+YB84nOaLZlaxd5l0InP2/MzseuMNsXgPd4zCJp
7SjEBICOJfaovsM92pXzYX5HfrRujQkeWzH3EsO75N/ZIBoe7Q4y5DvX0+SUoJkE84oUofsYugg+
aEgjWrNSR7rvAJIVRTKvUBKgMWYg7bHEwO1k2HiAl3hTAX1kGobz4oA2mVfISbviTtJynOj8RNCt
VhjK/J2LwgGdlcl3WkotakVnzEBOoZpIKKxYFY0Ixc5YUSvGCl2pV/yK2yz1Ax2OMFm4nqffqhXU
QtA6/xh9p7fIOfVOGMrDU7LCXfSajhxnBb7oK/rFXCEwow4OxljBMNoitQ0m2jqYV2yMWgEyUoY9
tQMrVSZbATM4B0EA5BrQmRU/U68gGswM5k7TFUbqJv2QrLgaIAHDNSWtf+YiQYtcEfNlcQaUm4Er
n5lRIhhrDWanIrWJa6HV+dmAxacq0EUzZO1znTCj5IXeMEB1+ec4s+VaZx2PQdL09reBhq4vdjHF
rl8T3Lpg85nM3ais6lcv73/1yf6SfFaUTn/rfjzLfz+f/+Og///R+d8w9bXE6v/uxrt+Hf92eC9q
oN3q6w+OvF9/8vfz//c+45WSiCOaA/7vyXGquaSD9xSnuPmdSf6Ps7/8hU+WIGmGZfu3UPlvZ38K
vaCH89ex+AkJ1sv8T87+f/DBco8xITgymvOvwBj448kfvW+KkISXQ1aibppAxjHxRM//9KLc/mrs
/dPQ+Pog6BUEK3metoeQ8c/WbFJLWu157nLoM6PZTE5LkYgzOH6dWV3w5w/1B5YYD2XxsjiSti0u
dz89VEXEsQHzvBymIenABiXZ2TBQk4kNs4iDNHso2FLtp0VaqA1z9RcP/4eXE42TCD4IRJQeE4Pl
j88U54UrR9toDlzcHg1YZG7Sbv/8Ga6/4gfv9PoQwJscD2QcQeiffO4K8jfQdNEcpBgfOXY8c3us
/N7A4KUvDZ/Sv3+c/8U7Z7p/CA6gyqKCSbD4jKzYpX98RmRcLHvC9HawRrg9UVYIgi0enM1MhsUp
x89khWsAxvo1DAPPrMAxzBywKbhRKCagkJ4aIxIetnY3O7LoJVyDGuChsX8P3bTfAzhGIwjjgDPi
VO4ZRxYQ5ico4vtoaLtvJY1s4LQ63XhmZVD72uyBJMJ8YV6xj3pbHKXmllTD9Dyn67HBjkZEJ8NR
8dZqvOLRlnn0ksw0wEE6R0OJKvlBdmV2b0u2LvDXaLmKuujaD6VAYPLC7Zrd2dC510CIX5Yj664L
G41hZxbFN8vJ76vE+oxf5q6juxksilucan2iYo18ibdezzXJ7ywwpm4zWFX7rFkjlRxwZJuOX1Xs
NUcnjT/UcBu2CfSBwDK4S47VaF8nLAy+p9nhyYjMZ0cT4SmNEzzjLRarZBi+wqP2SHO2yXYWaXpd
vCZ67GwQO72b+VRpRFuHlBUmiXA4LEkeBqk+xZeylX4fs1oIXeyTMmJ6DUacUDNQqznyjh37gAlb
rAPBDtT+NnYlGFYOsze1nqZYdWt62XblpJT9ZJWO9hJng/pQVngtiUxPxmMlsuGcq6Q/6ExMm0Qp
zsBGQ715WDTqUnGKDYyyyXbFiBjFuTe9bSqOX+lYioA7orEbklx/tqqMeMPQTGwkEqN/pReBcd7X
Z3EDJCZ6TOKGbFlCGii00SbjxsZ3MybCOy5kzW4Y6dRdvZTqtlDtDbBz87VZ3O7RwqRwYBcgLmIy
7UPBpICPwU52fVdO+7IwX+NMSSbthEVy6pgTtvnEu9MJPe0JI6jLEmnV7ZqCNChsuUTAqhqao3N9
h3rVvFa2pFgosWlU4jyR7JVn9eckJBgaLrF9m1ALHsL6KyiQdmDmi+gt7Tlm8mMv0xARkw4btiLj
XT1nT/g6oo1GJczewgFx7lpWMklMI83QR+OdFo4CRDcgVqGTrpnZLh9l3TbnudKJ5lIUUH1Au3Bh
MSHTkP1jOXlnhs383mp0rOd8aW6GKNXOXWQbBEM8ljM5ihU7wTKj5b1xto3e8GhRZrIs8TTNxG4y
4RKt4xlqoBu+ullX+qFL/jwKw/E8cZqitLQffRs+FilePeS7X9A+bNHDRFPRhL6VeRvTzsfTQonO
zUT76i5MSfBVWDTYTSblKgK8Uzv/4kHQIWzQ6ffJNOsHYzDfMAnfaKgvD1mlw/Z3eKXZdZ86i3L7
IWSSxIfcbWl4ydhuCpSLJb1obcPSGrVsWzbLlyRyOZ3HesZBIYyGYwifNRCafseOf9fR1ntAWILj
5tXwaAlA+hG6xJMSmkOTbjtq25ps8643KvO9HXJ8XnFtB+20I7BtPkqJPFaKTJXH0hnaW9hfJn2x
untMitHEEwLljAOiEcQxyz3Ul3q5hnkGFA4m4cxx3IXBVcnlKCZvpHhXvqqKYxJLAw3qVUixXR0y
NOrw8txyH3MDwL+rD90migrkEDBt17Zwj/lgPEFbwMERCra4rjqRytXw1aKMhpnmXqIw+xrSMe8v
TRs4vWG997pVf0qBI3+oLVZoxLT57nFJsD8kczrdwBHNjyTx1YFmuQwO4DJ+rCbOWUxDPLJOQ+bs
5zZfIHwCU/rNS7X8RZCYfARtYDFZp/aWPYDwRV6kyHwyN/dMrx3Hej5fYrKnL0UxU4DcIMq1bcnJ
wkmfJUHcw+wl+EgahdgprAmdzOLqQb1ivu8hPt3kZjI2+FKWAYinqx2wY9jsMZ3PDjyrbjMQL942
oUxZcrrOY95OYl/ijAmUYaHXDHNyoEORlbDtxYc+qdbVRC8PspPyg50IIlpaFL25MiCLN++pxFtn
9nh6Ely5tgbU1h0vUv5oupEgzyuQ4DRwvg9WYwc2gcKXbs6st2kgKm4re3lBWNmSyMfAntZKXXtR
d3idUj55GPAPlDQSKLX5kAG3o7GtNTaQ2bKdHYXtkVDqiDBscs34NTvKAnRNkhprqvT7rf6/h/y/
itywlPvLIf/0VbVf5x8n/O8/9vuEb/7i6UDJPctCuPkekfn7lC+Z8rmgOQYDKWtq5v/fF3ziF9MW
SFXE0EiHmWso87ch33ThTa0EGP5EtwTo3v9kyOdk8NPQiLmJbCRRMCBUjsXX4ccpzmgUtzj21Qdv
0BLTL5XZBXNUqewMOwIGh66a4SGSbXiq9CTu4WKX3V1ca0Oxz9hTZzgvBuyWBHcS3wlRs8K1K8Go
6WGM8Kwnd1g6dYwTpUl8vuESM2kjnAQRm+wjwvBxMtgK8bV/zwUDB7/qceD7+dBl1XLXAs2lmwxP
ScmBgG1AHsL4E2hAivnp0o+WRJNMXYErm8BcV3f6Ry+jGp7EPN0YZTlmp1ZhUKiAe2CV4QdHlPyA
ded0JTKJPUET4j4ErEEqQ/O+tYbC6AbKkpAn+xl1jIYU+7w1ZfW7OWB3XcbWA8nRgiBdX6hsIXGp
nPgT73/ia6QVddwVgzrKTC3unnndYz1T9McFF4tPsIcfbKG3GlhmV0+IXXiF9zKkSxP5Ze7qH52i
Wy52PXi+RPo8FDpRI0Kg6giUh0cX7jjST8yKv006zx+Tyuw3MbtVVqNJYjDutBxwVOoyA8Pg0F77
3pQPbpcWuOh6U9wot/X0Peuc/HnOcqxGQ9SLjwpWE8atSee3sT6bPrh1rn1b4nEluTfhKYun+IvG
xfJa4+Pcf//3teu/ik+2YsXDf48GJphyUxbL4Du2U447dkUl7OF5wC8KXhkygha07twF5cIyYON0
icFtS/Q2uMqOEtobKnjj+BDmIlsOdtspk5WAg3HIXNZxIw1xNJZalZ0WqzoOCmb6huwIl0oYqR9r
gjn2TtSzi9UzszhPdgWfBfzGp7RvaVWqDJy2bUsLLg3V8qEqlvxZaWb+ENdq/tiAHb5xMdo+pgv7
Dgxoyt4yiJqnUvbROWys+CWdiXrk3izPHFkTQAop/qGsY3ofcFT7KfJQIBejLfcSSNwGGWndGxHG
WLMDdLbDh91T3emBIjbMb6NNiMEPVVGA16fwi64TI02ynZfqXXzN8orf5cFh2tkVJlfWrubAO7wZ
FNp10EVZex8W3nxJljHzTW4h26XTw0thFwk5rGh096LzBNSa2HwmpJntC3fSKogHq8t26pLC3WdC
bx9o7/gouxwroqSPxp1mYABDMyJR4dNdgiHLL0UU0tTSCtveJWDCWfcZtc+OqTxFoWthdOpdhcct
r25bewErQTHBbpxnWM2JJU59VHob/FpRUGBiWV3QHaK+tZxiq1mJqsZo+mMuzadJ2BATWPMC51AE
WMYJlIvVZnwxjDLhQzWG2a7shikwqo5FkQ5iwu/HFuB+bbaX3vTSD5NrZudSQyvvZIS/PR46/qLT
6j1HtxwYBvUqjAhek/TbcdKdj8OiJZdQiOjzTH8qzpCKGl7e+qWmc6i0TRupXFS4x+fUtEtf52fe
FwixzEIpqfJDVBXNQ4PJJw3GQcRBHw8ks0B/L0+TZEuxpPQLDRwSTgs64rNmy3lvNA4AEXPWKjR6
JGYtYP8sQNPmHUa3uITM0JdYOUcuFGLT56O+HWx7Po9hXd3F09K+eDx/82iFy5QeWXRTZmwvdF31
IQkobbb7hVJaJnEWBDLh+Tc9e+EYmA5tvbXyVW7Ej7ZDoRWnbLxQhirS89Cl2ewP8KI3empg1Tft
uvUB7kx71golyAjqNVcVVCWzcaSB0bliMdAeswy736Y3aNn1xinF9VrmXe3jo1K3ys1IhZScGCvy
9HeGTaPatrX78PX7laXJuvAbEnB2ymmm2RpiEXjz129RDSHrYaKl5lmNhbu1NZ3LKuQuWK/OzB1G
VXa5nyIuz+xsDYuvw2jcUyLBA3WxmrbEK/mXUFW9XEZ9HECWj5pXXrnbz1fMutW8raqlC9q+XC7K
FfL83+PSv+OJAmZhowH9XURaXVe/ualWW9f/+h+rJvrK5PDTsLT+0O/DkvgF8cBw0ZME1ia0un9I
ot4vjq0bRGhZJJILwNj092lJ/qIj7EmYAUzxP9ihLP3/JaDMo/8osEmbuDw5ROQdRMufBTYxYGbW
WUse6VvNEj8rI/nBVGN9XfLxr5CGfxDzeCwCeTqvBbKl+BmEwNCkMVyI8uiYo7guwLCvnMe855lX
4KZpFi/4p7fiX+h5q5z7g3go0aBXOJ4OkICh9Kc5kHuh4bD95vEKCFgb9h4c5Eg6i2s3QbYru9A2
2Zi54pEQgfH45w/+8xAKGI0p1OZ8xLuHrPiT1txoess0xjF5Ybf2he4t2Hm5GNwbAMEk0cLFewZF
9FdP+V+8xOx0XRNr7fpZc35ShLu2S9XoOsWRrNd0y3qz+zJQl0xeNFHTbaTP//EDotvrOg/Hpxep
62cNONU1vMMMtZwiw+rsuNgoZqa3oHBN7c0MB/v1z1/W9bTy45vKynGVgtkW8OLSlPnjcM+2Vl+i
cBoOfTU1oMjssDXWngSdvMiIyYgaukRcXRaJR2fOxH0zyPK5rCkzI2+c0SoQOa3zf9g7kyU3jixr
v0pb74MWHh7jojeYgRwIIsEkU5uwJFOMefSYn/7/HBTtl6guqmtfG1VJlpkAAhHu1+895zsXHNoW
up/BQWgHHEfd046YPjOd/oe7AFHh39+vEBbPPo1lTk0/s2hK6PgAqbr+4Hgysq8GRKbwTkW52ewQ
V2FtbCIxntiRZxQ3qnPElWdwvhiovA+WGbvuCT6JPBZz7RDDq1oX7UjOvaRCsFzF4ovHCZNOzNzd
yostOljxWOCfKvC7OYvY9JZCZW+0CWLe2Vr8Xe1M4tFoPaPd9p4JCMSYJ5D07nQOEzoJq6UdKueL
zw4PwbJdpgHfX2Old0DQpjPKGcPdJKh5gkMKc/ITNt0AoFPLjovhHUJoufLUDGAE1E8sxO/cpYgl
IDVhv3zo7GCwP0zlPJLvGOccX5yUQwnHTGLk9ELQzgXPKaFx0xn5wXQOsqb11xMOxZc+teqXpTXl
0R2yjm46fLYXsqyHswktqVgHDZ6z9WSmwRZnjvPqt+Z0YU6JSrsYwvpFxt10MRpDXJ0OxGOyJM4r
sBaLNtYcTC9I2lFNu7ZA+6lIGrz0dssnpe6mTZ8rXjAok/AZY0vWbnp/hPnWcx1REnLdUCde+4Av
bfGb4HlsFufVZdR0SSLoNI0cHYSTqPD9dTAZQB5v5L/v92rM9KZfxzR4+ockQ+uSp/BdV7bDh7Xm
oVZ7NQ75sjbamVjCwAuT4pg1RoMWwqVlxqDdtuJP8TAGz37Nerrpsh6qZzHb3CdD6dqvFTPvlziq
efgbuIYBgM7nmg4Vvcoy4c7gGIhjnQ4vAu6Zr1/W1XTmiFOPlGgWl5Snu36ZJo5b66jicMiIoOVL
CjDiHoE5Qt4Zse9dEhyu+crnlH24XX976py17Am6jTPP29Dei9W6KQPz8fYzXRhiFpjNlHVjIfaU
z/oh9rphMxIRuusbxQ0c68fD7bKxPihFbPCdoNtaYzsZewwNE4E9AI4FqLnOl5TDHYfN9LGjRY7D
wC8ya3qq3dIENhBWUzjs8pTEmVAa/EKJXdA8jqLzgI5FGO7jk1J45vez2afjpomMObzUBJ8D4Kzo
eBK60nfhvbUE8wsDv/FtmA0y0lFWLsl5nA1r/KS4/LSDy3LYKyrecbWYeIsMnyjhitS1leEMDtdZ
XWsZxsRc4jQLS5LVUHOtm7iZjgyccOv4qXx0fN3qHcYDDf2JznU1Xd0CTWRcM1xCkjc/2k7momCJ
xWdlWs2GXrW7woIpMLbFHfD7hp56R6vjtw5lks39pTiSYM2e7gYP+ZftVxEVrmlVlNKkVfptjyhH
sWxy1vJOqIbdx9os0Rz3aLXuRTkWfOGTBhctAHz2Zb10bwGziXGjDHCgG27u4EQSzFRuYO0qTkee
Fz7LUnUl7Qj7I14NyKxt81oKD9M6wxH70IySJVt4kpuuRddEemsG4SMW/Ata5366sM1xL1shcJ6D
a4Ts0kub7GeF+8nhKPiszbzgBCOtlXGGYbpw5CQpKKa2qG04qhCuQbkN2fg6VX70nDouC2ZlZVci
K9NPKJ94sDj7ymNoqmSfeFIe/Tow41UQAB1kG60YpcGATTAGKT5GtBOy8J2Tky9m8GlRtfitaA1j
OS6x3ftHWbSLJGKnplVOmE+bnVxLyi+4SRx325acCYI6vB+NOjq3Ko2PkR9cvThunvOufZ2LSa/+
iXimNQ28sec60b1mnXdqkZxIVbJ+6w0SAdcIIsyHmuyCJwYembdJhvHoyB7LshwbSAmx8O7sUEv4
Ak6ZJLJZU79bbOu5QICzqSZEPvSB4nGDULYhXjq3nYHZHXmczLnsL7mQ/HzNjtV+dGIAqF8Cf0wQ
UDZ1WO0WCBg5jrmsBwGpMuO+yBPg/6C2wBFyQP2MErA6JHbpv8ekZ0I/6RJ8gTiS17MVqheMYdQi
def491KDSTMx8LU2QdBuExgpLBZ2HrWPtHTmIxkj/qMxzWwLBXPWjZG76g1yR3BPxCfLW+aSebri
JDhdVGT62lOmbyVO5zQe4ko8SitgLW1cizU9Dfg7g8W7cTtwp4hvJccpwhaiVdGnvCeQKeMqIf8j
ou9XcgtOEvCTm9cJUatWxnrfDu1hjgfWQZhRcFFAdvv3DMWMdQp+ntAqNpNijSRgOteSl3edkQ7+
jcpatbywJPv7deHU3a9vS6DHgKTdeiBlufXBI8bnbiz9ctXXo41kqqfDmDsoSdvOUG8lWa41XZWW
O8JaGucVr9l0VmTLQuDkSAyrsanyWNu2PCqGmXPN/vvbEqXT5vsmTqkkQsNg+/JaVvsmh6HJIHI6
dwO1b+HDsBVLXs4nWjNuqVY9ZojpAQ6iJddmG1QvI4CX+L3lDLxr4h74rKOO696UnJ+9i93UOXJe
eF/AZlZ5HOlWyOibyGDX0WS7pz5TKdiFxpmfQqNyXtxYsLCSYpLej3WL5AnXUAq4oRfRdfQWZqVY
8Nx7e5G+Yl30dOSlYZ7qPja+dW0T7ON+hHrKe6bKSQwveLamkdvCz1t28iboxFW2GgwXaVbervXs
DAfolOgr2sAJxpOG1nTd1z4wH8anXfkU6m80TSVfU19oBLHiazREw6mhQy8FjtHBV5UwmnFC8xnu
u42ugq3SG59cmRj9E9rs3MXOPMZR7F+YLwUuW1UdLEg9/aiZk92cYeQUH1Ofahno59g5K3Qv0yVH
pb1NTBu/PSSkZNONGONGF/15QX9nRFOgc4LtNka02g3rxIhnkhtn5qikzJzydKmZOcfNpQIjd8yG
2Pg8GUFyMjpm4wMkfoJmkIgzIxWrecICnPfjbcTkbkoEgTSUgjtYpCFJ4PJD5LOkS5xUO2FGYgMU
GKPDNDVH4vGiVdTl4lLaLDGMtaEoAf8F4ZhRkXRukX0zEtvB1VGFh2CpimTVNRAheQJHTN7lt7IF
vJaDYpvs8ch9TWHQE9YUdLX5nkbZsBnMYu2quTgwotK5YlH4NAHa36Vsohs6T8CFbPu9bXb2wwST
+gPfNvtyOeUndr6CGXJG8Cim+rVfuNsoyB/6zAYTwaV6b8519LE23J6JoyUfK/IVqrWMTArICWYu
VpaNO5xlIS5UfuUWkLX5zXFD5yS/9ykLi0Ym7WAPOpZ/MNLld6dx+ULsnkd4hxhojDdFb5IPRkUw
INtgBybKHVszK0isx9XsV6yGXVqhsbWMoyvnpn5ArstNWsSsNonbckcuWB9CrCt5rM5zNqY0Yym7
N78+RulT0l+OxuA6OXCAZ7RoQv5NV0PMThqw49VQM25F/zCZqJx14fvr1/nb6cf3iWTA2OVw7Lc5
uP31tBaEMVLRqqsPeemyGPd4sq6Nao2cAYTQTj59dLkth79+3b8d/XldPVDCh8akiZPiX1+XI3ku
02qqD1Oau/AwAWUVasqn3ejFrF9VUc4XGO6sxc2gq9xfv/rfdFm8uh5luTzgvImfSYizSumeCLc6
QAzhALL4rXX19aqbenR/AW/V/NOscXxIXXlbts/ifnsL/xlw/tOAE8wfBL5/3bE7/16Was6H159M
jHg09C/+6NrZ6A4tgmZoougxok9D74eJ0XznaMokI0sLkR9Dzv/ftbPe8Z9c1IU0DlEaOtwYP2ac
9Po0BdQTvuDQCzjm35lxfn9A//IAe3r46gk6Csjv3J/bIDma56WozZm2QpnNMJeBfcH6GOUjfhjo
r9CVBAGTBeIF/CRuAwBate2R0l+YpDKi41nHuWkEKK06AMEx1QzRTITIQ0b4Wg9d+H7UHfpiFubG
TjjrruDb0cIvDKU4YRNDtoA/qwn4ojQma3IGKWIR0QtHPI2XvSGs6rlVc3ua9bwAO6ZJqbMsH0NL
g97s3Iu37W3IgFGoeYoyPXowb2MIcZtI3IYT2W1QUd2GFqaeXxT9hGktLg9keSa/M+iMvo563jHx
O5+duUqJO9bzkPg2GmGqyrnQk4Eifk5PTyo9R6Efk98NeraSVGC9Bz1vEXryEpohQ5hKz2N8PZlJ
vSgd1uT/RetJT24MPcOBBELVQSVP+17PePyWy4x0hmqHkYF5KuGebks9F7L0hIhIrYA5JlOjcQmK
c6cnSSjmiw+mni6les4EkIn+x6CnT+hnsUvqiVQ2xh6YGcvEUeIXD6izI3M7e3ipVi0au3RdMtzi
lNXd94y7lBN1TwJRCfPZNmQcZhlpxKaip2Rl28tnTFvWjhaLvy+YPWvAehg+ID5DVSdN+EUVYwOH
/L+L51JBkG6htz29AZIRXm5t9kRvOBd6i1Sj3extdk0bd02F/4CtVBiqfxF6e20LOb0fVOqsA/Zf
Q+PmnduWrDdnqbdp2lohVXNafnD0Jo4w5ROtAywUeoNn0DPDJmPTB/PbbF3DKQ4jFYFZiQ46Xppe
8ECY73tdOIS6hCBikpG99LdAgejv9fhIw1vZEegKJA1CR1tws29YZr+KMDB21a1wiXUNw03OkUvX
NUpXOEsO9FEgaN1k0rI3bul8qLjb1jT17xCbxZrY7+K6VJ9hWDurRVdRsa6noBLyLnWNFfVUW6Ln
vJbrCsz2vOhY66rMyev6gWoxgCim8MLr6q0V07DObxXd0HDf3Mq8SVd8NcEqq55T7ya9FYQ18Kgt
M53pMut6cYgSm9rRtYuZStIP8ynZoYodqTEdsdhUnOn3+nP8Xo3OBo2iJ4szzPiEuYOz98ppslg8
C5t7YWs6aXLntqb3oYPUGH+a7IVarsfNK3dloLtRYK5mXh94Phpi61NAi8hc5XR5wDSGBBpu6ZoZ
zmd0bmV6HCuLvSwnuHJkSGwudrlvKzxzT0OS2CMaiKSn7I8ig0YHNsUhfcmyroVZuXy3NsXa5jTX
EBw2w839xG0WRS8FrHeN2hGA4zOjKrg9b56piTkjBipxc1P54+xFGGlL399SyHZZdJg7334BJz92
X70sEJlL64AhNFy+vqtOSVfS1VyVYdZJYr1AL+I9iJKkQj1Hw+daZr07r81GWu7a6lrSFAGETd+n
FP/Zqf9pp0YO9OvZGsfi+L/Wr22VJ+XrXydst1/9sVc772iIuh5UHW0wcPUM4sdebb8jt40pkAlU
lz1Xswj+0CNJ9x3CDmYljm9Ki1/jt37s1fIdPyoo4cgjN/Fm/VumA4T4PxXbsA5oJwQeFYYvTOlp
QvCfCMBeNjVFm6v0MPGIcYrHc+ltyD+mf2YNLTkm3VCbFQRaApWPIQwS+0jrBhy5uzDQXVsjXI0d
ggoctZVTRc3ByCvNvasZ7eAgo733xpLEZCmM7WONI+gR9SFpSjZcntVsodiF5SWROQkOISNeHkQK
OXKgAhjSfRCH1QuZoPVLbS6UxkAvdU+3FP69iJFNfp8okGJUrqsyct1VT7havbfYwdstLSD9KzKk
K5KlyXy2GhpzqHJ44REdAOc/5U+XCGTZc5GI6dJCiTmGWcGRWtaT1xLLVGbVqXLayj+5gafelG8K
GJN6ECDikuwa8lfpK9jzdCbRgoI903kq+JB0i9uyovZgCimu6MpoilgkulSV0R/kEMuPy0gvppS0
pEEZ0ASCJiIeI6vh89deFD6nbs6fbmgS4MCj2ab2HNXVW9omXIHSrqxronJq9FAPlybZ8mO3U0tB
T/h1jnRzoY94A44YebcjBLmzKSPrmoYUNeteEoKHWmbiU9sZr+lnsn6hC81nJ5OBPkQ/mvLRtYGY
lbHHyT6jF+IPoYBmlADEC5PhKKuAXA7dYONYq68nvCLds5oKphPc1/yX718oKZu0diIiWZ6tXn/D
t94OX6lSn8mnmCe6LDo0aMowG2xMBb7oA7MoPkIFH4eUC3YsaIYqpynq5D3XZUwN7WOeDN2JmG3D
WXuGR/e36QoH2qJW336iIrLlLi8WhDjDuHyLw16fbIaSoW4+XrpFOXjlYkCWMJ1BJKNi+OANNloi
aG/GGgyhdS1pJbzcuraVU3CjZ2ADwh3VBH9pCS3+yZGN9xbrm6gzJZk96EexWXQDd4PVKr7ZQHae
3N6auYzhe/shpzQCTBkpbj6DOLtNOOh9yRvr7s2DEBptza4Wj/HY8BB6wcQXXDEqtoDSRbTYsrSm
E1aCUmIkHqAH2TIU434TPJb3VU19f7hFpRnpQHtsHiXvO8HtuqAFD+lcoy8JQXYW3DGh6NXbRLES
oRKjLKNs5D5h5sRMS7fffAmmqHB6pllC8ce6xkzoLVoBJu+SdvcwBNtbOxsaVPh8u4Vv3a45I8ir
0g97qm/S0KUBPsqeSzKSfnGeIh6FgrCoOztO6X9ZDFOfv3dEu6qm+Vnnvh5l6RHg97P57ZFAnkWL
NNGdsVu3ojFZOEgOaF4Wj4ZhA6MECX1PfBae5ZBMQIaAq5p2Nmq2hnCkvPV4ON2KOTNQggTwm4M1
lZ2Vj2OSLpaoiS+0uY2aOEZxgxnEpQC3BQsKf5BB2q1JO5MbZK2YqMojGV7B/Vjlwf3SgBRcdcnM
X6hA7dLCM3zmg72nYnlOmyHyiG5TM+tptAQbM6+9g+u05u5707iZDFrkMfhjMrK4fyTUhXG3kEEX
69MSTxhDTN4QDcfpUljVGF9mNdUPUdoH2wRqyp6Y4elyi+bxy4z8MWLd+TtAimxADLRo0o4lw8Su
dO2cuucK0kG91NzowLzjrHnJzLA5BBge9iQmW9ebCoIMjzHcEXneLk+KdAWbzhdLpKQcvZ8ynWxm
BBZfFKnF4hqaQKhOUeXRspRlgXm5CFMwZCbBSb1t0eAcRr6lPAntV5VYLM0inLmnOGFwg88ATZp1
q8j9MEeC1NdTKejG9DOJVc48zhssTMxvC+K6s51QDPGrkrt0RO3qrgq3EY8JxuBrgZiixUBB9NJ2
CHRXB45hNZ/sVHevLITcb1FGDEcSO9zdHKSvUt97kB1FemfXfXvoBTSY3e2ety2bXzI7PjMcQ33/
A0AQj30yBM8Oslg+p6mXvWEUTfeB4EJM4SbBWzT6Vedv0ALq+zGYyYGrGz94NuTCF/l9SUuVoPVG
d5ZbCYBH2x9Tqm/CUvAttdsanezZdnm68jzDJ9CPXF5Jh+j2xBWDbz/DfZkE8e5OG+9uK2tVxfTV
x9hvngXZ0CV4imjOPjmjZJ3Ibb1KiWEkFyrunFeMssyie0IRRdxb9PzLtzKeApBktd4MGlNvzmHE
ChzQwn4cF4eFLKd+YD6AvBSgRByXgo77HM8Hlh9ZjBuS/SghVhEETJzW1RLcFQzZyNXxQuZHLSae
/MOS5r+nZoISdg0MM3pmKyWIpqO9eiKFgKcm05PrimcS9zpLDFPK0XLStWxa960qi+cqEu0pCKfe
HFezP8JocGV7pUl1rAK9EYGLzq/JHNVQhXv/LErPDHl2B7lrG8728Lq7RzQc1R08qwiCfhR/TLyG
Wepchr81nbU1rKrByk3USdt5a9NLeQZWfUEM+3jouvmo4r4GOh3guzibsV2tg6D7VDaMpbD+7AyE
yWfs3Ku08C6hZXMQnpnTAF7yqsINj0JUBauqjnkj3pSUJ5O89hrtz4aGzgIfHJEFVvHGTtd1ZRUH
IRpOEIldw8C2M7nLSmsAT5YsO7OHJYerPwOC641gUFA4A8SbXZA1h4Dbsl1HcNHIrYLpQZiRvbz3
p847Kaz/H7xkag7JZNAXKUbx0RZD9WCYbvk+WTL/5Fkhd6+gN40vvtpGflrTha8nhBAZUCrwo+YD
ehETnIPhTK/kmaQfZ6/4SFJ8k9/njbI/cIYj7bxTo7+2lzag6S6Hb3Rcgi8xKKqVGgM6j9xk2wYA
NAzHGdu6kQYHc8BnP08Qcgq/nogJsFOd6KfSB7+N0/mB6+W+pZ1f7haSa9jHE3MbJePHQAc7ZInX
7r1w/G0Ip7WTpN6XqJnmS+zMTHpBv+5k5iGV75z2A7CLmPKnxFI+FdPXtLeuBmkMKzEq9eAn8fKh
WGYHk3hfwHaCnxgGOPzRIdvbqFHXJuhxK7YuldFWFUCpuiVkiQKxuiZHot5G1A2nvmjFicaWcXCC
Sh2zoLfvK0k+BRetROrbILp0UVpPTeNvDbDEDALpc3GHZGe7SfEO+idjycR7NgGgSTZwwQiFyzFv
5fwhgngq4TEdLEO1e1/vEHIGkD9FsOQdXPyat2+8KEy4G7wuwcMC96ZPoOB3pAldMjTr99Wcdx+t
yTLu56LOYQj7Hr83Urt+6YYcO1poWZi7prLZp0lXfU4p3/VIkiRR7m9m1VbLsMEbpfFoug25G1gs
Nplv70Aq6KlIVpCs5nmvRlYw8dEzNwEpGtVrq3YGIQ+azTKaELW7fm+GWbx2UPPAtUkgXmATJUIi
7o5D6bzVcQRNqxN6gG3merUSxzlt5WvYwvvbhJWaPlMRb6muWyrBxCw3M6Fp2w7H7DVsWFFY+Vuo
S5VA7JBY3oGxitwDbp83ysI65Yywuu/j3sASWEsCF3sWEpriDaGs5gVadi62kZO3M7U4FNH0koRi
ghibFnZ+8BY1RG8s/tEuTlE8IHuqoQwPsIOjOMR+W0Uy3HdubLAwtYkLlKQfnw3sRT7bXmi5SLpF
vGnrjhNI3Gw9Uo4fEsVzkchufAaClB8XF01GgNBmtyzdgu5ZKwFSL9m5Vm5+HKPJ5xaXRWUbpwQj
7QBHsy+S4CthMtE94ppHpNnqkw4auCta/8HNSqaZVANPBTAsIGHAR1ZgtMPulDWMAj8pt+7NY5Gh
pz8ZjVgsAgpkGuwIn+4bWDdCQz3g6srwfUjqNNUsPuIVfsvKfwmbnEU9TNOxnlm+ZxOthiPQH+w9
YC+Ls7Zycj1WkTJMwEqRY/byxY9hK+x0mocL+9uX0Q79uVPcNQw2mx39N+aoplMgUxpai4G801OD
xm1MtVWOoCfg3djsTQmD3vlkahHjbI3iyuQVygg4izPwO+qzP/Xm/w8STo7ODgd7iwO05XGM/klF
iYeX6ViXpIewonO4KSp8LJ8We+nVZ3tG9QfYO6AaqZDqYF0gkCDZ//oN/C3bjnfgQyXgfwhQ5F38
NEkaY1dUi9VFB2eic4xoRzEd7QMRWrrvGUcUm2G9T2QSR3ddHS4lWm8VPkZlJ66+2YtH2qxUlb9+
Vz+Pt3g36FnR7FK2Y1X/WeZZyj5Ewm9Hh9LQmZkTuz+aIsJEqMgIG8WHQuXTFwvFkTFE9T9pMH9W
mX5/eQiPPsxILs5PwtoS3ElfDgvXZM45CqWimbEFqsYvUr6QeIYqghTGl9fMC42j0JqN0s5hfAzI
BKz3tjsjZF8RuRjFh06foOsmKlPyYOlxjqVkof315fpfvkRNe2TgScccTdjP12ugqWdIXLXEJwyY
n9BV9UrLQXEwt6gAG4LKCiJrJtW8AoqfL01Hr6KJOcsn1dReirL5hwmh0D2fP89vAoE8WNpSq6+J
hbq94z/1hAynMZaeugFnE8au1U0v2NGSela0eGCj32Qho2WpNxuN1LEeOF+UI4LGvWjZktdK1foM
xpX99aWS/9sbc2lFu67PZPhvs0sPiR0kgyY+1G5EhYols8r7FQ301puoiqQqn2qQxvZxrrTyYpKV
yk6DbQ1IJodAAT5DjGiaWE5WQBSoi0XHMdaAibmN7IXyPdGqSM01o4bXvR40gTzZBgxcSlO0KXCy
aAy+fT+UYipGi7noLkA519MlDrVoEXfZdNZ13GtSZtxbi8KXAYqt5gT068th/TzA5nvyMBG6TKho
IQY/y7hjAfoH8pCxl7HDGmhVC2JBv9dHnXLi3d9UleiGB+OptLSibCpi3tac9MvTFLhcrUgKTifO
cguCt/m/XCz+OcG1jkhJ4kgpLT0PHoFZT/f9iKDuUEV0wNaJVw/RNhqa9rDMWsTtWBnNGzebERb4
HAjebh/2P53of+5E62X9X8+MH2+d6M1r9nMUHeRbfvGPPnRAR5nms35mdLKcJZj+/tGHFqb97iYH
MC1oLX5gsqL+8MUG70xcHpBt0WGYWAZY6//oQ9vOO1CRNIzRjbP3sNL+OzNj2/urLEGDWmzpuWyk
FtYSW/yMi8GqUCvyga37hSFQtOwBhs0d9A/LhEWqHgz02du6QFm2GnyHjGaa5MsL3TMXNkYiDmqo
jfuQ9w4fyyh2EYozSAiLeqii8hC3sj+RRept7DyAIAZZ9AmQHPiUMgK/kPhUfXbhPg2cOZA/BR1C
N4KN9qJuqlWhpWGuUjNHOLJZLVqyJbkpodynTQD0lt9ZwVI8ZEn84KKzPGG3wwLVhB9GUHaTqjZ6
jV3ZRS0OjcLT6CONXHu5exI2PIAeuCCCtLeeRu2mT2sQpEObrltZzg8hdNMttNMNJ66vsYFNrMmV
saW0Eju6UMveqcg8KSNrT6x8+SmYh3Sram1OBMCXT+37FrLrltW6e22tjl6oV9CKcOCMyQLFnShA
0HGlbM4EfnCYVZ9cSNqqNoUQC01UC8drNdNgresB8mb6vp0Dk5l8tiB+AtdNDcY6atZyG5uOpL9r
OKuRKfhqqHJ14jT2EAtqP+rSS2AWGvTr7YOCiGJb0zhy+IYzwJW1zVESJLvJOpzi4o/nZ6cbMMd1
+kPUWbfpehluCFeN1i2cOxRu/ZdCgZqZJlgvpUjualR+a2lN22rxdkaCi9NZmnLTZxynEjbfVeO4
h4BMqw40x9rPkAYkS2g8z5IGA0dKZ6tosK5kD2TesklUwW09Hy2qmCtxNMtRCX/YeN7Y7OAXAA5W
BueGybQ3JcqEleMjlutde9XQS9oGIv2NlC37rgHQT1OBWA5HNptetSOJQNE+lr0HQoBjS54b2yxt
rpVyn/1puU+t0VtFg2vvjJJjLVaSeO/VxevipL+lTWfvU0CcdL7HcgvwwTg1VvC7Tdd205H5t+Ge
uOIYhmjKLeG30YegSgFlRNgMOfyAmY1AJvoCGrPKYW52zhHjhPhtJiYc2oO6m4zsyzLD2gRiVm/T
JEW9UdI0XRZCAQyIdOukTJuNF9X2IV6gWNrxPK3pXjYbcI6fDdWBAfJQQKDPBNtezc0enIa9rWQA
IxBX944gs48tSKsH/BXFTvpfdLz7aYq8Zu3UrnHNAa8pDpGxvfHyJLkUAyFyJUNh2g7xvK+ToL2a
JekNTL2zy4KnbaPU8oBzOd/5aTaixgZJt3Dw2RDS423LSSBnsgzzjHaNHK4lK7bsdvGaYD4LPLwE
M+Kl7lFwjCWa0gc9akXHzhmsO44m/cagKf+xBwWx632yaizaG2s3IlXeGeEem05FoeOk5keiL81V
ZwggqESS7zrwyeugX5iULFn5lJFZdQ45TZ0E7RAH5qIbM78wIBWCdR0xB5MtSVxEhkVVZTvean/v
gVPiB417AmvzPbkJjzR/viRgLNbMj8nSaMgM79nWN97C9ayZZBy8OCewQprfphAa4DRWzqkeFlo2
bvcEnv9ITeye/MWjJ9w6Fxc7zJYJT7WNA6JtljF3Nza2CDBBwde+yy8JIy2mA+e8J2/QTBOxnxPj
98Je5l3eLnf0xu6TkZ9XXrlHCqr7E2W58yKjXaNXrTez1hfGnvRXwk5emyoinsSniwzA5uBpQX2e
eRqqApUUcd68tXCMb9qy4ZaK3PZhtrxdX1ivQaPVqQn20qFQzlNoxdG68IKtzuQg3DTdT3bz+6Bo
0aHyCQnfSMG85EKcQj9HJJNboK5nBh1zl9UbmCH+AeX3+yq3fnNddZ9GNgmIzvTsj8qjfoShmc/S
PRIKVl6DYPiUh+24wZ71uxsj4RhC4E9jlF8t0d95dtc+1r51Sir4Uk5V5cx13BWejnMeI9FHfOCv
w6b51rakLyUB6W3O0ld72+6TTQgJcduA0r1nEkXowNT6KyjIwQF9wEpJAJMzAvzZng9VXoq7xQVR
Mlhzs+t8+IWTzyuWmkeMR/2sMpcAKjahyQjhTI9QXjIR5TsImOBUC+dJT8OwqkB6nht1jNoG7/Mg
DcSyxGZgwjM3cdG4L3k2fR7Dvj94M/E5vcV4LcrjXW91434qJ2PH2IjmSjEE70EAn83II3/KtvUb
J2mvQZ/b4QwiRupSkQ+0xbW4I+saCxVArKOIjU8k46WrxpjeZEISkMz7/ugPS8tak7Rb0BTugfU3
OZHeBGvMYJUbfeZ6PRIjdNOW3CeLdHYR7SYSMWpg2XYt9pGXfhqHxAE55V/nTt0pXFkr+q3fpFF7
p7zM4WN6+bKya1fsnMrzt8IuzJMPQRgeKzv5wqq6a2m5bMjVWWT5BSW/RqonXQjOioZbE5SHiZme
Xa+nrvGr8RntbEGCXYqbJ81XDXdf4ZOt1QYjQ7yYSQcPGaYAR8lDY1XJgBG8BrbwUfacH0FIzZDq
/WjrqIrVOwN+VY9JBuU/dC7SxrbfvlTE5S3lqZWD8oJ1WmnBLByKHGl1vsJUDvn+4T/l9f/JRO25
Wn/7r8vrS1y9/f5fR5W/lpxYvodVHN/+57+xRetf/CHzEO+ERX4yar8AIcWthv6jvPbwWOMS1FHL
2vWK/uJHcW294zfo4OjD7B88yh/FNX+O2YBWd2hMzY9cjT96Ur/KeKZp99NhHrkvFjObbZYim3od
ReifBR4NWvm2IFDqYHiKIJw5rp4I4ekS+voBLVHL+TwWw/CQGzVd3b7+nEeOcTRH79Gq+hz53RJn
m1rZBWCZomQ/MJ8xGEQM5XMSfCsbI/bSG4TZ0NtFyG94O06KI8N677EGCbCyJnFOMT+8BrJ4cMf8
AekeI8Y63HR0N5hsaZjw0PsrpPrferNPHlnfQUh5NUV4WbHRGoTEwLnGAWMu0H/NsysU22M7voLA
AnKesXrYc4YXJfmm8hQhJiEDW7rnj56c9iMHVWbt5bcgKx9gxVxgZgO1Tki1tbKHfl7OpCXcsZrB
Jk8N5lrJK3LRalM1y1enwxg1iK+V535uZrWrcgqplgy+TxBKDsQS09UjZXZbkZ8BK8V/FJ38nA35
q0e/cmeC1zXb7EFfgQ65IyTu/BuzeybKFNM7mZNexdyM+YZeSodxuEZyvPglVGufMunY5sFXpJ7B
XsT2gVneXQb27LhoWYgxKi6MaZIOkZwsPcGbMox48XwZa/tzLLMTKPzXtkmBSDiPuJ1oeLi22tp8
IHDigHnns53zXc2y2zVBTe/f1qCXHlhhF7O5WDQyrIoLRd4Xen+H8Hm6V/E2yXQYnDEQK10jvIsM
fS3j4rUXOJRMSOmrjiPDWr9WbfMDRrOcR2We/x97Z9IdN3Jm0V+EOpiHLZAzMzmJpChtcChKwhyY
EQH8+r6gXW6JJavavbYXLh+rqGRmAoFveO++wZR70PNXhk9JqU36VePVWjQV6Xer5F9zjOxSFOoK
ebBz8GvaijzjHdb2/LTEA2i1wS15hhJZDfaYR0oG0DuFanLunByg8PLU2W1MF6YeAC9v1CxkJNIO
El2dvQhmPltw1a9+vVxNZrIGIXTZddF6z5nSv/itdRNALYxcSVNFrhnUbrQEanpYWueA2Ib+o7MO
CSd+CPSGQnoA+DaOyxVCAmjTku+TRtnCAMuVoJZhCFuzstAd6E8iMV4DS7JkI/sXZX15Mrzpoe3G
B1uV3ys9R7+HuZdhqHqwYiOFeTg0u9JEIr24WhoZWJOjt8/dEO51ENjPdSvyHRMywEC2txvWn+N9
Ij+h9JCW+8wGbD4gw2Ezb0APMrXmcx4jpAZxOW86LZ7uLAQ3m1IlcUTj50RzMEyHlkzZU1s7E6kz
rn9UkwYKDs83iWkN6GytmXdYoqdThXkzMrXSegXs/HmeOvds+MwpuWrqjDYS/DapTwEcn41XLPIl
9moQeUlDl77P7VY8FSJ+qhQ2l81i96TxovGJ8EVe26L4zFZrijBF0oCgawQtvmmGGey0rSCXd3gp
KG9RRZz8egDk5JE/oqW3orYpNTT7qdZAU7LvdLbT6Lxg4yawV+CiF+TIb0siYXwP/lOzBO6uyipy
iuc6vqULgt0nuPyX3HytIdMyJ65o3iedfFoT8LtX873N3ALjwmXYxgjOFctmTD4esQkmF91ceM+e
5l6PZiuP8dR912R3ZbvF6YeHzi92De+n2qtnA7E/OkHEhI733rWR5QTL55KQTHsi0JElzIBwQl1n
TntZYsP9m5n0e1Hg+moBDzQLdq9t+O/BG5i6RuHOHsAdbvUNRMWTWVosTC0O9N+/r/fLAl4JKwIO
OWbfZoAr5uenk/Q8ZeWQdg7mULwEK6ZzPY5zQ9LQ43avj/wvfff71/x51AQUeH1N6GsugTLB+s+f
XzOxRJD6fQzbEBQ8Zdj0gPWzjDTI/VJzypUgeUJqdtX1nG6/f+m/TLDfXjtY6RuM/OEuvNsZMUuV
Sz774tBXHel/gNJu5xgkF8fFFalnxUEP1KvsSfgs5DSd8qnnvg1oB7t0fk1hQidiuRoTBu5Uw4cA
6WOUj92WMDjCRjm+WYqQ1U6zQe7OBX49SpbpXlXJk+6kTGeVfU0Yoxapug72jlM3nxKwGREen3nz
+3f6i0vIApdnMnA0dMc0332xZpkF+Jlthm8mCbe1fqsHC5qvrv2bTxS968/LivUTZV64llbM/JDN
/vxtBtLwFX/ItRqgK0UzfzsbrOl1XCihcAOSH/ziMiRGdVdO86036NUdjU2GLiH53k6cy2upAo2p
QECnrhKtRwEpxwctcK+tbtqnPse9g9MWvB6B7a0y1XPimPO+Ssxm9cpnV6Pe9feiUE8KOyINU2af
mClWtEADCjeRfY8zxkSiKPkWlV/vyZf8HtfLk4+LcRmQlKvGOrCYOqCpIaGb9PJVf3pFg1xG5rjc
enNLUobJ3w2p4HNHKlPkGdRYv//CfnHCsO5ZgdkwcJgEv/vCFk+rWxvB22GR6IooJxQnG6HQwP2k
dfj9a1Eo/7RgWr8zR+c5RePioRdc//yHBVNnzgQA2LNAqTDdg/c9VXDm/uYlfnGyoMYybXv977+y
WCAAFEOp6+JQB1MDv4/0TBBer+tJTyc574cO0J5pHwLNvJZxkG5BaZ00FX8kk+ELKb8iNJnE0nrm
1mHKeYinAadTM1cXnD3fF1daW5AXxaG0XKJkaILDEUHruczcLXPkRx8nTejS5x3tmekkhl4ZYkaE
Hs3wb2d2Jmm+QWvuR4UIRzez747gEmyz4jKpAqR3Mq/IOwpU4kOUA+pbYLqIJn24r4WZbpl+/wOj
9Y9Evl88Yexf3LF8F2yRQO3rtu2YP38ppMzB350rcTBKGoUprbIoG0gYMdFvXAgfAuJOucUg1r+u
HJzEcd8RPGlUN0POtRwXCH5cMe5kvMhwYDGNF0p/lnljbRCPsz6b3Os1QYhcTec6RdS4wfuNzJYd
HgEq85Nuytel18PMyz6wuKOqannDnab2Rao/zRRi5Dilzd4q5R468H3iuGOYM1Ckt+fg690J4LdG
6FcVl8HedJanoOmmf7TJ//ZD+sVNwjNj/Q9GObq3d5+RTFo2EHISB4ngghKHraPk17GxcsVN8jff
CKT6v94nPk9hjjVE6asZ4OevpLWtmaX/SJYsnMOt4bJM8OP8FPOkCgy+n6XmklxmGqSJdA5yLqgA
kxJ5BwUgObluWAsY7RlzyW2AsQsKfz+wq/S/9IVx1kgHKwNGrmmwslZEbW2spn+t8uVelbjrvPVh
zGWWWMVLLNcqFS5ivuiXdoRRrWozolzdQrLzdwNf6Vt7udjKIg2If5EslpOrDfxEI6ddE48DcZ9D
elQIjN+aoFgQGC/hjp4E8sZsoJH0sfhFS0ur5yzyoRsSxEF2gIB6ejAL4xatKn5nqjXDGzcsV2cm
wYxpK/4fWE5ckM047Qy767frbdQr57r25IObrA2EU2jcT+BkypZqCZjhBUCTv/Ea/u0Og1CbE3MP
dKs9B456hYq1kQhoIkYul8yiZwkUpTgygec8nZAy2y4USOeAx+EEH/y0VG0LXJAbeBjKE03xvop5
smTJmtfH3eHK4VIazue0l+JUGM711IPEMLs5WhsjtaJDJFzrK5/KHizhs8lC42+ex+4vbm9qHQC4
GI+5otY4zR/PXAabeYsgsTr03vzKjP6+13nuTbRZxMLnm7X+emu16wGQ5RBQ6b3d8yIddrPsZdjm
/BjOpQ3M8XwbsLbyp87yoDokKGtNX2wDNc6H0ug1GrSCEXliZ1uA0skrpobggggtJb6W5+KwQLkQ
CBKixcMSqnHG5MP8NFmUW3pnNZGrZ2OkkqEIS5/KOqEx5HmYWkzcyfaTAPvHhwHNfMhW675jX8e8
vbxM43hvO7jY69JV26wjiKCVyxU4EUwPcA0rg7Qyp55f3X5pdh1yK4/ugL2dez3xEKHJHB8sUFNr
NT94fz5f/7vA/rsFNvIozq1/P2G7SbP6p8naP37gn5M1f3U0k3bB/tnD2sxA7F+La9/+AxM08R6I
n1xkPz8uro0/sDThd7ZwSfOPtWr800Dl/4HdSUczgTOOH6dg/A/ma8b728rjUeATA7KSEKk23nud
Y6klUyoc5wilgKGWmS/FfQon/uTY9hRZswM/1MqXHTvKZWdIFZ98iJ2fWH2pR0fgbLLdvP+owyP6
mMA52P7wSf7iof6+COK3M9nfO/yCpuVSCP180wd4eGNDBvYxn+z6xUltddvqqTgLRyHsabNy5lmq
s69raoDPv39tBGjvH19ra4cyBd0BYTNvBrcfj5w4ZVDvjll7jJP4uWpjBPRyzIJLEYAU3biN450J
PCE/y5qJ0lJ2kD0aGJw+q0UsX72xRwvcLLN1Ssqk3xbuWO6Ht3QuGCnunceeco4UWtNjvAZ5GY3V
7NhG21DiqAdIe2YTYk99dZMSp9pQMjOI133kjSCjoX4xwqkIIQDZ0obW4LK1zl3zE2B/QgXwjITo
dmAGQiTa4gEc7wHFCqTAayqZNqwJZQlkoDQCIoE6fY0w04gDAEfnPYyc54xCl5Ytl+c24rqzUcBp
6SqZ7NZItBk9UVRoixXmSF/ncPHkxGlJGxg1qUijas1WE28xa9qauObInLXqmsKG9RumdqYDqQ1J
MyCojS8AQalVzDuZMmVRARMVzTZlH+qu2d6vOuU7CFL47zk59U9lrZNHiSi+2/jo/bdytLpsN8GZ
nMOMWwn2o59ABG7XgLkFq8CDMdbpVgyeHI+BH5QkdZtiuFfZyCLVsCTdUkYDuMN3EfuYVQd8ZCHV
Ib57VBzWFTElOqu/JOOhXiA/pWJbs/EaMukPbFpNLSxttKfScZ4pAv1t6rjithCd2mFBNBGlOiiv
7Lf8vURXDFXzvNt1A1b5GdfJfjHXyL7UpF3Wsx2zrGnDnRocoZpW9wuUOgBsa/DfkjMx9MmQfQHk
1hyWNSAwKBuiArOuZmeLhhLMUk6kW8RSTbEqX4MGAXkbV7Hmq1PgGzDD8lUGK1PWPKXnpN9sqU83
xltsYSa86htSLbBqEJDIv3MyQRq5gQ8vnN+SD12vc/MN994HeGP4i0muX83GPJlc+YH8w0w1YeuJ
eopiPH1JlKuYBBy/GYqvIkdZ5odDl+9NnaAx/DyVATssrSD0NqJBjt+3QZe9ENtSkhIrEHHd9D39
zTIu1rHUrXx6XlGHwXl2zPpl0axhJF1zVB13RasNryIe85I5w9CmEU0rz+1h7IS2rYmouYDuE3NE
tTCQWjmh6fwwW/U8HwBXAzPSYrGaWkRXJZtuBOb3GQdbh4lzlaQgZnQERgRZ6AeY6ymPgkGcu1Rm
zaZl+/zS1+gHV9GgE2pKr48Yx4p78uPWwxCDCfnsmbjJl5FtxFi3QaSZAa/Wre8NI7rzoYsXQ2Ii
6ONV3Gf3H4fMze2wyyZ+e6QFy6GtQbpntWzQwjuAoiYSosPAmdDK09Lgzu9xUmj0bmr8oufsai85
bY5+zSwKQXFjNvULriQEFhhjgC6vRzk6Gz4nG9PAluKXc7TQhgnSpbk8lb2lQR4opLUU/V7FZlwu
G54ExvzijCNq9ZM/ZTr/KEAJIhMqZ4MddFgbi5yeBUP7rIel74iXcR4qLp1u6a/qbnGv297gN0Zk
XWs7OSI6Dm2ta/atb5Y3mBhBBbp1ZjIxM3KFzj9ByFrX3FgZi/CbzinbKsIgWzsbHwvRUZGhZ2KF
ZNZ/ruBt5hyJi+TarRrsvdBxp2u77VSOUpbEvY3oO+8zgnYJe566KoiIo14jYn131kPMCX6H3smT
n2pDq6+Z3gbVht61DmNft48JDoNtIfv6S28Mj5D+3eOEXcNZienybnRLq9xoTKymvY93iVQZn36F
5QPaKtvJ450B+/ySWhMpj5o2i3PKxpx2YFQuy9bReSXUm9HwZBnpjm5om5uE0kYU2+psA6y8itMp
JSt26fqQ7W15VK3fQCxQnXFlaeVwDBiseCEXEHBtnjMLbzmYN3bQwkqCruWZgEB7ImtwFptwyQdP
zHsSLmdOv8nNOwz/JDo6CdmOak157GGffHx7jv63cPz7wjGgovhN4ViUL5iVf3bfrzDlf61lA/sP
vPKcF38ibxg0/Uv1aKFtdNdh+rq4fSvc/nTfe+ufMAyjcGH7+q/C0foDnrDDAxXF//pz/1Hh6Djv
mntDJ5yEMXtA/WriAn8/uOyQN7HrM9qTPWhqY9kl0qFpINds8O8c6oD66ASJxv6hTxdnW3TuqD3i
3cu/ojMxkWErDgAsYzBfsnivsYPtHkbC5q98YJr57eCK7jM7Ve+Ts7jilCIJuRpkbsKgwZOAjzer
ToRJkW5TBBMSslyc86bVsNunTc2ZPzbLHsDOnnn1FCVLaja7apJd8GkC4OcffD1Fnj60s/s8SYXT
bjYdD8sSWfbcgYO9tZigiShIGp/n0qClzyOUgepQd3WR7Joebd4Zb006JDuNXE074i7PiKyuJO4P
eV2m8Ku8HTFDS3NdA9HleFecQvDu59yOD0PvWh1ovLrVCcATDpNGlBhmHBBwD2W2iq99c4FIicyQ
z5No2rkacanEdMeoLKfJIwoJIJD+KmXZy2VbpAwt9BBbjINhR6AJYfM9dos2h+6IzSoUvqlVCEDQ
8cBd9ZfWhmiUN/YSFe7ECikiWsBMvYJ4lBG+yFf8YHPvFNFQJbND6gcpdaFn2lOyNwsVd9cEj6xb
dtLR9NyPwyXQrFBONsi6PhXHVNOmfcLwFfkYBXRo9TojHlind0YpnZ0bNPOL1xCjLnHDR3MxpyRu
YD+cQMueO3Jl9jUb+yMO7HFfiKllJylqOtypXDU3KvLGlPS3SrCAdtPkxjEDEU1pqTaunRQbe3Ao
Td2kPvRLEN91law+xkIbmrCISz9cAMjdlLn7WNRVcmfhh7uVJIrfodWcPqUEX2wSHCinrknVHddD
jWm1zngyqviW1eb8kSWhZkZAJCl1sBpupJF5LDeL+CltlHVg/afdMIddxWWdRoi411nn2I3LvZZr
2cLMB1XrE4Za6IRx6T62riE+YKwu4D/FaYLzL28txdALT0DEbng5CoaEbhgMfUXqthiOkgJ9L8si
eYIWY10Fi4c1yGgc+YDTBp2v30CLRj3ald8N8D9wh70FIyXGVrEtENmHM6KNW/o579hJ5yEnqK3P
R9tiWqa888oaSnhOwqskWWOcbsAwmFeGUuzubArgIZ/5rsey7+6o2AUgKiX2U+w1XyS4ZKOFXAMt
2D/xTVdbMlDsaO4b/7IAmLiL3T49CeRiDwkhJs8jhuJqDYIwX/O606+0RfAob1vLO8lSBTs7b76R
7hgfDIcoiVThayliL0f/4Y/PupuXH2cKrI9sqDMnclq/+NhqIthInsZAbYduj13F3AaeHHZZ417J
Okfj6CNJzFnW3ohAOCep+oCInBkoAdFjgXZjkKoSLs5CB0VbmN2KOFeE1TXUmjVBdlzFDBtTx4d+
mwFZ3NhaO29rOTaRjCXRNOuE0iObLEo0Ha1yL0+1HogNjbT5ZENPvBm07jFbug95o3lflVOTWkzU
oo7FQloED5sAqB68LrevKoz8Z32gyqLDjjdelhwDu/cus+zARdZj/2Ep/ZIptF6/uqPuh41c6ltU
eMuXFjMLY0athKZVyeYqQSn4mKTsy92WBAxUzu1MnluQXFDaj58GR9swz0oi4CF6hGUTmW2uutOY
NckLcr7sWykplfupPZtjLLeOK9UmnUbrGSpZdrA0DyugknI+mwpGvV249G8D0lXuODvVrw3wALuO
6grTn+7Xd0Xe91juBgNhw+qXnvoMpAMUCx3RXiVzdTBXongtV0cHG0frwzTE/pdCVvhaxmz1s/ur
AZyIxvne1mKsoNgsX0ZAJ1eBSxwMdc6KYxlXoEViCAC6tHsE4Ukb5+/qmp+xl117eE3nMBktvN8W
7kgspwQpVlS4rElAtKyctes+Q9UaSKeOBl29MnMV9waC0WOixX3EX4oDMI97ApyaYI9fU52ZGSN6
8Bv/1a4753ut2V+zpjXPSCf6AdECTTto3G2LWoebXCsuEsXyJbCK4pzqNaVgvrymkKcBOVDC2Uo9
1nr3QbUYb32jSyMk2fSsyIx3GaOlvZ4twV1rdDXbCzO1kEfLnrV3el0WU7JDrBkjS+2Mj8BhUWDj
Vtxxv7/mqKLvWxNyaEqh+JB4BidI2jUnmaMy7oBVlhenRpLg9GK61EJPDppUM16qyh325E/Ud1y5
FYDTQN5meIq+tgrRcWg2RnlTlLb/lLixfeI3JOZSNuBtHHT7iGad6raKNQeRyMxuXDBf15kkbeZe
z85al3ihK0S9H0Y1buxRDZ/MjuTV0kfGMHnF56E3vuRtU0QLj8fzBDp7ZEcl01vbb1H99HWxwSIE
48pS/XeDbf8WYc/4IddddBUrmKBOmHzA6fNhsGrxB7SN/TXDn2EvA0Tuc591N0RaWsY2XwLg5mSp
YlzvUu0o8Y1nNhZfIb90ul1+bqHW7RJyc75WqAO28wIAnWPvc+qX37oi64/A0Ff/fUGUpMP/ih0v
CGeW1QfihPWjnpf2BmiQuUPKZpyXRstfg9x3ODtTbU80lkaYUVze5UNpYcLOs10z5O0REn6zHUnF
PVh23e88ReWloZXeF2Y6XWUVCi/oL4jzB0PTNgiaBpaz9bS10M69Do7MIn73B5JJjWicU/cgJwtu
sHNZbEDwAsJrCArQ3NWG89rqzd04wkwWCOfpFpc9R7QWzpb2zH56DtMUhWxWLFQYJdHmhV5fs424
83TozX27X3BSIN8t5DozuPeJNTxhnk12osOpQASSGbqZAEOSgodfymQHHvBiVZp2H/RK7kt3DA72
nOOktqo7ApJucR6nCIb0LFxqcEluOSPoG41NkRXlvh+aejMsjdjYSY2iNx2JaZwsmMSaZ91oA9Z/
znbvAaJ/dlhykjADx/jWxi4RXDMxwyhqSJjNGocHWZHyPLDGO4kH6TWrZgzNGpdf3WsIkyZx57J3
4mG8IHlzRiZyQTMeVUVIR44ZJ0yyxT9Vw3xXZs5nO/Ye/9tL/V9krpaFEuN3vdQD5NFvff/t24+T
+H/+1J+TeOMPGGYYnZmcrzLWfzZSgf4H8dp4t1YiKbIanz7nz0bK/QNtK1HmtomMSDdW+NmfU3j7
j2Cd2geImhzfCpib/wdTeGyp70fNNFKuwaIVJYhOgvm77ZY3d3CUpSOO2lQwKtlPXgwgcxtrUpJb
V+lYvFYzpTwPq9+/6nl+GysDANSWd2grO2MLFlMg0sUY1/3KDVArQcBdWQJJ4hLZLDuLFFJXPVdg
GTnrLMd6CVYSgbkyCcbAkWQlwCnwYu/rKBrIBRYwHeaAyQbDVxsZK+EA9/4INknXYXpxAlH3q37n
pExnSuEDSMjn+tmmtoVs1lfHkdAtiDLubuwZWOsDsrQpz5IbY+UuiDkrH3hi8bSdehswA+uO+jk1
xnZvMqU7EY/Lwg2qtvslfgM7qDfIQ4Wn7FIzTH4s4GicFQvd+1F25kaU3h0HQnDRc45yvyJ3Fcoz
FYdVkF7tjRNHBXq3ONe7PSAlVuAZnH0Kwbu6qamEmQvvXI1c32WcjBvhBadEFBunVsUtUcWQr8Fl
hchE/S3T/DocV/5Fx95jK1tbj4Ax2ucgV/1x7BftEGuLcbKLVDuhRWioutslSsFaU2jr9QXWEuCN
1teAcEi0OgZs/K1Jn31O4srZYwyo8OlZDn9rv9w1k9lfvEyLYSKYD+7K+5hhJ257SY0ae0V/txRk
1UlALTuX4J4NxSpl0coPGQGJANv6rFdZjxvQyg/jhNsOVFX8NPlZvcvz2P3qZ7heUWqY+SWBKMpj
bEWXKAXFxK/wa2Sp7x8gLHQ7eP9QTXWKaiK38C+vLBTYJ8EXvxPyeyLnYLesFqeojbF8c9/YdzbL
V2wiefPIoZw/+kg0XjQm7oibFke/ENA4Xfna6maodOgdWQB+pEl82C0mFJd05bnEK9nFWhkvgJ8f
gaYhpUDs1h78sS7uVN1qJ7IYpxuTU/jKbjN2IQ2G+C7KDK3yDqM2ZvOuw/Y3hTBMAM4sK3vGZZ+V
v+FoFrVmR66MGvMNV9Ou5Jp59AHBLgE4GxQMuohKE2OWxTTBhJUODatHwBAqc6luGXge8LkXYTqK
9tK55ktdtl58biEepVdURB/drPPuIdvtGcYb2rHPRjs29yUWrsILp0CK4JUwkBZNezwvN8uk+tt+
NP3qFeVcvJxtgRDUH8ZHhwaTnLwx7cYtBqQHO+5ZZXcjdI9SBCdZeyZT+7iHC9KkbnPfKK3KocPP
U3JobK/oHs1S2oXaOBBxB+IFXK8mk6R3/F7bVE5u6jcclHzu1UQEZ+zmKPComWKdCD7sPpGOM+W6
hZXjfdQdnyzYbe/Mxp1QwRh/zWPUtfi4g5ATLkwNW0PFNtYfuHId5go4JxG4QCErIjWtWHZ9CPIv
nhbP2sEXE8Nzpy6lFtb+OBab6S0IJ1bpaF9kUq2BJGQ0FexDuVJ0ps5YcgbaBdECx2C9Y3+dbaCk
exTYU4MFiFXEZtKyAEWDEcfBVjgFL0mhQXNQrd5yK4FlS85GSTunS8BsnH3MP4cipnFgxo7niMzm
nIYvC0R9Q4SFWbvkX7WpNVzBVHJ0UgHhsyWe8gDepcK9IadZ7ZwVRqfr5QRfx+EzjlwwYQ/kvZlX
nQvrJixozWiyqkCiKbbciwjs9lhkAfe9cuKNQ/U8IJuzvD2EyXRPELi/r9OuuBVmeV4YTXhhZzj1
WaVOehVj7mJsPNgpeyjf46aaaDY2oxgNGnXXPPkghRxN5Ou9ilfHSNxs2wHf0XY6nJkPXkkUpWv2
mCgtCVnC1YRAbz/W9/7kISNw2+kTQ2xzDsF5XjE4I9K07ai6lJ2gQINBGC7LiCGz6pf5tZ3bLzyj
umuGk4R6wqeIMtYFfmjqrf4hWYx4R4iU/4hBur+zadx4OIiSaGqvv6kHn+QEbdZPE6kJrwsoUpSl
xqb3sBJwdMYHsD36c+EZ2YYYF//TRFdZk8RjNofcadWVt3jLBVWYH0JNwvIh5/xzylz15LQ164BE
7QZN2PgDdAjPg5XS8eSTZW/zOV5u0VnmhCkF+57o4MfFq4fj7E4jPAiBS3mqnDbMDSx0S68RTVTW
6Q2gQ1QnnTL9K2hlDZQ7ix0LtucQkZUCT2A7oWmQj5lg67xt5gT/HVaUrZ0H8IV5AwwRsVpAbLJT
jsbFfraAhPEsdILmZfLN4WJ4i/FtwjOxc4bF2hZGbBzcvrU+aorXIyk42TTw7nbERDXbTgzldaHL
9mnkPrzAUOhuGekGZ5oTQZynyM+k8oIzsdLpuiAjnsDg0j2Uy/S59e3sPFOIf4zrUb+OYwPKaN67
VAKk3tI54zmuK0u/7lVaDVHGnX/r5J7aA3HvXlCuYql2C+zMy3CH5FhVeMV991gFfXBHgCymibyo
v0j2oWGjKh1DY60fSQn9iMTIBUHKyKEUHmk52mzh5yk6n90wGRsi1reSnKqLIsuJZUdPOg5Pf2I5
NKvZ2LhKUH2xktFMuG0YlJMehChQu4CGiBww5cJfR8ccAWKlccVljnaxWuXUwFFcI+Fv06UPkJCb
msznTY3K9cVUPjUFVEe2qXrOSdCxLqKznOAXeR8sqFNEdJBqlSXpQ+/OTXb33/r+/1TfQ9tB2/Hv
dyVP3wgiEsNP1f0/fuZ/HWxU1dD/ycN4E8xQxv/pYLPYotjeGhgJdYUqnlf608P2FgWKumsFIP2z
L/jTw2b+4ZkBAnublQkScNv7jyr8n+t7M1hvtsDjN6T5wE33TjHsG9O4AJfCHeQzIKzS1A8RNFh/
I1l5L5fxXQMtOcRHOhI2QO81cvHIStvieX0Yc8H2edIDP/RVXH9eg5BvK5dldYmuA6bTgobnh+/j
F1Kd9fv6WRTNizMSRX7Lx+bxYfPnP4iiSU4EIUwszyGxg7rYeV1PzJ0yeF2qjfucYdpLElRNEPYi
szY8L7JvSoPmtnU719qUncFgeoS4OUyYGaxWa4k14qDt/RyLUl5i3sXJ0mz7JCHKvffi+8ot5eb/
8SbAi7DUQmfIhfSuD9M7u2HhsgQHMGkmeTiIKyoNBmnmyfmxtZAaxUYBDlcjUAfnt1oRnljjIEeD
2xuygBhHYcJJ7n1OsQl+FCKbhb1GweYWTSIgQbBeVTYiShQLRiCtAuDz+/dAK/uX78H3EJRhnGQH
+N650AMSG2dPBofMIsCqIwyB1Mdu3nt1/v33r/QXNTHfuA/hG0sKcbp/aVodpmdQQXilCQQGbhQw
roPrt6dusNo73UF2+vvXW6+gH7lO6+UdIMVifUk6afCesWIaRAAyAub1kqy740Sh+hhRhfz+VX7x
+dGGo1lGlueb1nsAV9BxXFCI+oiWIZ75fGqNFWSHovcffv9Cb4C1d+/HMQ2gWdx41l8PhTxB+C+5
Bg94I2Dkeb0JzoBrZl4TIufKQoZipG4fsgcr7ucJCnlT8qS1cyO+p9dAG+o47V03u2g43MnpQ+Ls
qIkndiuHZNXw4b6f9xnX5iP8XkQw1qLblKy5ZEloJ7yIamxziz4wO/Sm23+U7pIdfv8mrTeR90/v
0td1nAFsiRHRQdldKVA/nAurhgTrZKcOksFqWAG9OjK16I9a2xW7uuiZBFr1d7LFtbX4RTI1e/mB
FE2QAUYz7IqmA1RQZBLeuUAS6wr9o0Gs0LUTzPZnT1bVR6clBNCQ5gcD7x7PbGiIUcfG7cHUi2CX
osFhQZyqxzQRzAmSbN6zwzXyKfnMcVYc3MFxbpLRRA+d1SQGuUF6qJqY0HWq5QNbIeLSnKzaQmw3
9r1V+w/Mx/NjrsGLEkabsp1M4teUBw+DmQLDRLNMNw1ExjacFs8+E25RMlhkBk0rb2MubUhDHd0a
lpzBkrJgpfw09HSYiI1DUc3aDTXg/HVmA4t9Ix22AHCsvRPbOVl7LuPtpWhIy/AWmz27pT80Y199
BHxTfG+MtIahoAfMiIIuZakiazrtGjbus4cycONVZncg/bc85nOuoD4H7o1Lltpm8DMRhFaVyZtx
EO0XzPqQjNt+qyn4vWlcfNMKzb9ootSYsWboAb3uVFWE3EMwahlwBKvtUlzXcQPrWZEJQTYc5kkN
vobe5Of189zUZd5EzNIIw6nZEBmV9cmBN86SI9WPCeD6sx0386NWFqh7DDRu18a45g7OU2pudZ4v
UV5Ja4+2xj9SMVsvHQvF25zPSRwHfaTe83q4ePYODQBXxFTiTW4t66VGm74rUhNGdaPAMdSm6B4F
vKCoLhg2g1vNQwKlk4Ocx12aWndmXI2AUZvpOEBfDmeNcAEcbOZXKsAKM6fR3M1decliJ8XLPNGu
JuW4GeMCIRFxxFGnE6ZnwiPXE9sGi6qSDyJPLnHifk7VrB/SYdDvY2OZt3nnfgTu8WJWQmxk1+eR
lrvB0wBTeWd1nXH21CgRCBRBWE+Liiog+OGYQ1pmmga3HiwkRxTRlUb1NqWv1ZWGgGJfsJWNZgZX
nzSwuvwyKiZRpSCvtLBgtkKlhG/Cw8jb8BgC25L4LqYImYFfTFxz3/W9duUsdX0eNMr/TjnzS44R
GmlW76GTnOn+cf3kzc1CfgvHVG+0V/Ns2MeUIJqDYWX6wau5XVyNar8AGGQCttkSf5hCVUkxrA5p
vCYKi9duspPnHFbLV9fr52dr6uSp8v2JpL0AWBa8njN7B6RitOYR1v3pOBrcX9pcsNUr5zmx4Lt4
vQHJP/CWdmO0LvRdnRBWpS3qf7g7t+W0kSAMv4or96Z0xrpIqrbAwYeYpLyJvbs3lIIVJJARSEIg
nn6/kZDDACZZjy6o5c6Am5nWHPrw99/frFybfiS6HFxrE3InVhRbnXEBwNY1gdrrznz6KVwBz5hq
dGaBjwoYyXQB2QpRpPkN2OJJ14kXRe/cISQ1T7XJx8E4L37kWbKM+1oxiroDgT9e5yDJEvqfdmek
jLrhiJtDX4MoNbTF7FLLl8YlM05u2g4UzUt4ULv0Mypu15mWPq7dpfXZYKP2i1Cb09NwANcqeZg4
90ETL7tupK2vCnCjw6ANRys4ufZDiUOcEuv9eq5hX0Qx3SMnVFx2BjkmXxyDBYHqB0wkHWwo7Vjo
ILNXmjO5j0bW/C/aME66E229pLcjduG5PSt60YSew0trPvk4Iy36EGdpdD0PaRq7Pg80eF1gUx4n
THI+w/xyohhwJgXsV0VhzvpmsB7ctFOqQGDrB5oChRsNBWPhFSc5MwcZ81kwaHXthQllcrY2Li1i
AJ/X7dkgJUW85n8MNwI06TiCMYVmsUs6UWi9PKcf44BwIYEZQAyjTjYZ25emG9ifdQ6GznpKc9kZ
/SOvNPpNdNz2YnCDrWJ3ZgPHhWgtSm5yh/Wqm0HxAxs4fwjhX700Y2N+M6aPGdAI2zJ6uvY874EQ
sW+zJD6/L/gBuD0hUqFHQpseBnYR2P/A5yraHYsmwFobbkvQcov7hERtNxHNgrULG/IWGH3a+Tzu
pWODKjLsRfPWXmkkhjkU9GRh9sm30Yk4mK8gp6XxTR6Ngf2JrsXxlDjwQABLsiyEFIIWkgRoviSD
qZuDPB7lvaTsgoz625NhQsIz+ESMnU7J44IqcFiOyWVnz/TRTCjMoQ0UkeQZJ2tBu2LAP1bQXy2N
1fP6urze/zfgvs1Eul7mgfIOSbwt/KS496FHz154SMSnX+Jwmn2N3/alOvVzWNCGdaWCCw5h58vE
CEZhPN12Z6n03LKsXiSV4z0mIfKY1uLJf//OdFs2xjg9cjDUI7j/Nu+fu9Ag6gTb8WLL2j8XEwxX
e0s3r83++MQqNR7/jjR07+kZWyuE0iwcZtuTJ/OFGS65/+WQ9me/I2Jr9lZLuATk76yXSW4rgerE
FpQ3kK/ipIoXAYITUwLdBncBo/9VCxZNmaDJAYpXlXm6OLCyFmi+aIPc1Kwq3nJCi8BmdaougnbL
sOk8QNymfMbiIcvTdwHB4onotX5ObRFQ8GJVK7Mq6j1yELy6Fax2CwiOcGCpnxIv9rukBYOiNNuh
Upoj4SS3AtwWnGFq58FFizy6bbPQDy8FzW4R1COJX+25E9oIhg6PgeL0WQMa5Ws6vLTV9JmltAY0
doIlQlxmde+c0vyxi5SvA7dFNBJEqm4efvw64A7bpgkd3ZPF6+SuA3JTIsKltgkoIACcz3FX3Xna
3ipwWromosUC9nJa16Fh2Y7ySWjC8gxBneC1q147u6A8CUUX7ZObPilSQ/kMZBMYZpsA3E/DTzoE
hE3UvjAMUDSn9vh5YkZlpypchAZ3AISG1L1UT3/XGtLaXIQ6ZCEaoCvx+n0t/MZ5+eJgdIIweipd
i9BPD3kgr32htq33P9/Y1SWVI56D9EXhaVS/7b8k3z5I1kJp+299WPsC5e9s/n0zwf2fln6rnlX9
5lXoJx6hiKL8oNgMs+8946D8EXnfPbneibOXI+nnSN6/k8a5dfz9QnA68Wo5QieQwlO0ryyXIohY
bo9aeSrqgifeNPXSeojlkMGc1n9XvuJbVNHxIvgPk50G7JVprTrqThzFifcksR1Ulpq6ZOCbwyyE
m7lWgVAJ5ErsWFXhXT/yll7i15KEZDhFG1B27cqexT/OUM7i+XsorUJhfNS/+vZHSvguCZ8kwToA
OWwDVc30/DgZyUPWsZYxCFUlX6HxMKzllMvbxPGu33i7Mq6fqJmsxZRyK69ZdcDX8I5CRy7vSDyk
Btbf9fQJmk75+UHi18Dzu46XO2LdC+5MVV3c7p9Njm7oDQhmZIvhpKgllc9P+KH1G29fF59iUg97
aoY3rYHr5Y5WN9LpIVAhDYz5zoMZYJeXWQOnp66OOy9NvWGwSP0sk9Y0bVCsJlQSDoNw5MkRTF13
G9jhd6GA8u92gyFg08CGoe8cBVs02Z5JZxPYaq0h6fEi2RXdyMABP+2cIZsogepm7/vfE2/HeiKK
6rjqi7Dv5558b0GlJDx79TEvz648OjwHoXytI18Eu5qQf+MnqS+dVDjkekPC7/xVOJSusY2338TI
/46TSa0DccIiWjjSyqLLRk0dD7qgUL7NoGYS1H/N/MDrnaBefJm3OQmv8XSpij3C4qAqOvEpyq4V
Wz7KKiaiqukvVEul5De9HTfBABvZwOXwq54Dimr5M15kwdmhhUi7RL2Be7n6gf2FKMQ3YA8erVVT
1M1XfyV7lSaDbuDE/ZZ5wfZC3ESnVBfiEVivoiIeQjybneVNSVvZ80JR9KPHvTMdZfLW3CRuVDXy
6KfZ2cHBg+RsYPE9hukwBhYhHStQ6wniP+WxFzH53VEtSBxYmyjeccmHIk0v6en9+FOddj70b3Jw
TXxjGPle8uFfAAAA//8=</cx:binary>
              </cx:geoCache>
            </cx:geography>
          </cx:layoutPr>
          <cx:valueColors>
            <cx:minColor>
              <a:schemeClr val="accent6">
                <a:lumMod val="40000"/>
                <a:lumOff val="60000"/>
              </a:schemeClr>
            </cx:minColor>
            <cx:midColor>
              <a:schemeClr val="accent6">
                <a:lumMod val="75000"/>
              </a:schemeClr>
            </cx:midColor>
            <cx:maxColor>
              <a:schemeClr val="accent5">
                <a:lumMod val="75000"/>
              </a:schemeClr>
            </cx:maxColor>
          </cx:valueColors>
          <cx:valueColorPositions count="3"/>
        </cx:series>
      </cx:plotAreaRegion>
    </cx:plotArea>
    <cx:legend pos="r" align="min" overlay="0">
      <cx:txPr>
        <a:bodyPr vertOverflow="overflow" horzOverflow="overflow" wrap="square" lIns="0" tIns="0" rIns="0" bIns="0"/>
        <a:lstStyle/>
        <a:p>
          <a:pPr algn="ctr" rtl="0">
            <a:defRPr lang="en-US" sz="900" b="0" i="0" u="none" strike="noStrike" kern="1200" baseline="0">
              <a:solidFill>
                <a:schemeClr val="bg1"/>
              </a:solidFill>
              <a:latin typeface="+mn-lt"/>
              <a:ea typeface="+mn-ea"/>
              <a:cs typeface="+mn-cs"/>
            </a:defRPr>
          </a:pPr>
          <a:endParaRPr lang="en-US" sz="900" b="0" i="0" u="none" strike="noStrike" kern="1200" baseline="0">
            <a:solidFill>
              <a:schemeClr val="bg1"/>
            </a:solidFill>
            <a:latin typeface="+mn-lt"/>
            <a:ea typeface="+mn-ea"/>
            <a:cs typeface="+mn-cs"/>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129540</xdr:colOff>
      <xdr:row>6</xdr:row>
      <xdr:rowOff>41910</xdr:rowOff>
    </xdr:from>
    <xdr:to>
      <xdr:col>13</xdr:col>
      <xdr:colOff>434340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AE014D5-3B7D-DF97-4F8F-1ED90275F0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213360</xdr:colOff>
      <xdr:row>6</xdr:row>
      <xdr:rowOff>45720</xdr:rowOff>
    </xdr:from>
    <xdr:to>
      <xdr:col>11</xdr:col>
      <xdr:colOff>518160</xdr:colOff>
      <xdr:row>21</xdr:row>
      <xdr:rowOff>45720</xdr:rowOff>
    </xdr:to>
    <xdr:graphicFrame macro="">
      <xdr:nvGraphicFramePr>
        <xdr:cNvPr id="2" name="Chart 1">
          <a:extLst>
            <a:ext uri="{FF2B5EF4-FFF2-40B4-BE49-F238E27FC236}">
              <a16:creationId xmlns:a16="http://schemas.microsoft.com/office/drawing/2014/main" id="{0307CD25-A713-4824-D360-2E093C73A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76200</xdr:colOff>
      <xdr:row>4</xdr:row>
      <xdr:rowOff>34290</xdr:rowOff>
    </xdr:from>
    <xdr:to>
      <xdr:col>13</xdr:col>
      <xdr:colOff>381000</xdr:colOff>
      <xdr:row>19</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4EA7AFD-18EB-64D7-1E8E-93AC88A8F8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5400" y="765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6</xdr:row>
      <xdr:rowOff>45720</xdr:rowOff>
    </xdr:from>
    <xdr:to>
      <xdr:col>11</xdr:col>
      <xdr:colOff>365760</xdr:colOff>
      <xdr:row>21</xdr:row>
      <xdr:rowOff>45720</xdr:rowOff>
    </xdr:to>
    <xdr:graphicFrame macro="">
      <xdr:nvGraphicFramePr>
        <xdr:cNvPr id="2" name="Chart 1">
          <a:extLst>
            <a:ext uri="{FF2B5EF4-FFF2-40B4-BE49-F238E27FC236}">
              <a16:creationId xmlns:a16="http://schemas.microsoft.com/office/drawing/2014/main" id="{00029FF1-63D3-6B16-31A7-EFEB7666E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17</xdr:row>
      <xdr:rowOff>53340</xdr:rowOff>
    </xdr:from>
    <xdr:to>
      <xdr:col>1</xdr:col>
      <xdr:colOff>800100</xdr:colOff>
      <xdr:row>20</xdr:row>
      <xdr:rowOff>152400</xdr:rowOff>
    </xdr:to>
    <xdr:graphicFrame macro="">
      <xdr:nvGraphicFramePr>
        <xdr:cNvPr id="2" name="Chart 1">
          <a:extLst>
            <a:ext uri="{FF2B5EF4-FFF2-40B4-BE49-F238E27FC236}">
              <a16:creationId xmlns:a16="http://schemas.microsoft.com/office/drawing/2014/main" id="{F02D90B6-40BB-4A7F-604B-770C6EAA8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320040</xdr:colOff>
      <xdr:row>17</xdr:row>
      <xdr:rowOff>34290</xdr:rowOff>
    </xdr:from>
    <xdr:to>
      <xdr:col>5</xdr:col>
      <xdr:colOff>53340</xdr:colOff>
      <xdr:row>20</xdr:row>
      <xdr:rowOff>121920</xdr:rowOff>
    </xdr:to>
    <xdr:graphicFrame macro="">
      <xdr:nvGraphicFramePr>
        <xdr:cNvPr id="3" name="Chart 2">
          <a:extLst>
            <a:ext uri="{FF2B5EF4-FFF2-40B4-BE49-F238E27FC236}">
              <a16:creationId xmlns:a16="http://schemas.microsoft.com/office/drawing/2014/main" id="{886F99D4-C1EC-B35E-E318-35AB50BBA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335280</xdr:colOff>
      <xdr:row>17</xdr:row>
      <xdr:rowOff>41910</xdr:rowOff>
    </xdr:from>
    <xdr:to>
      <xdr:col>7</xdr:col>
      <xdr:colOff>861060</xdr:colOff>
      <xdr:row>20</xdr:row>
      <xdr:rowOff>144780</xdr:rowOff>
    </xdr:to>
    <xdr:graphicFrame macro="">
      <xdr:nvGraphicFramePr>
        <xdr:cNvPr id="4" name="Chart 3">
          <a:extLst>
            <a:ext uri="{FF2B5EF4-FFF2-40B4-BE49-F238E27FC236}">
              <a16:creationId xmlns:a16="http://schemas.microsoft.com/office/drawing/2014/main" id="{D2D578A0-ABD9-D2C0-E110-C6432314E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91440</xdr:colOff>
      <xdr:row>17</xdr:row>
      <xdr:rowOff>11430</xdr:rowOff>
    </xdr:from>
    <xdr:to>
      <xdr:col>11</xdr:col>
      <xdr:colOff>0</xdr:colOff>
      <xdr:row>21</xdr:row>
      <xdr:rowOff>68580</xdr:rowOff>
    </xdr:to>
    <xdr:graphicFrame macro="">
      <xdr:nvGraphicFramePr>
        <xdr:cNvPr id="5" name="Chart 4">
          <a:extLst>
            <a:ext uri="{FF2B5EF4-FFF2-40B4-BE49-F238E27FC236}">
              <a16:creationId xmlns:a16="http://schemas.microsoft.com/office/drawing/2014/main" id="{52140622-F38F-543C-C9BB-52CBCB6BE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17</xdr:row>
      <xdr:rowOff>57150</xdr:rowOff>
    </xdr:from>
    <xdr:to>
      <xdr:col>13</xdr:col>
      <xdr:colOff>1066800</xdr:colOff>
      <xdr:row>21</xdr:row>
      <xdr:rowOff>76200</xdr:rowOff>
    </xdr:to>
    <xdr:graphicFrame macro="">
      <xdr:nvGraphicFramePr>
        <xdr:cNvPr id="6" name="Chart 5">
          <a:extLst>
            <a:ext uri="{FF2B5EF4-FFF2-40B4-BE49-F238E27FC236}">
              <a16:creationId xmlns:a16="http://schemas.microsoft.com/office/drawing/2014/main" id="{F213675C-7ED2-BF28-1E7D-D081B053B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548640</xdr:colOff>
      <xdr:row>7</xdr:row>
      <xdr:rowOff>76200</xdr:rowOff>
    </xdr:from>
    <xdr:to>
      <xdr:col>13</xdr:col>
      <xdr:colOff>243840</xdr:colOff>
      <xdr:row>22</xdr:row>
      <xdr:rowOff>76200</xdr:rowOff>
    </xdr:to>
    <xdr:graphicFrame macro="">
      <xdr:nvGraphicFramePr>
        <xdr:cNvPr id="2" name="Chart 1">
          <a:extLst>
            <a:ext uri="{FF2B5EF4-FFF2-40B4-BE49-F238E27FC236}">
              <a16:creationId xmlns:a16="http://schemas.microsoft.com/office/drawing/2014/main" id="{307FEF91-6D9C-7593-A71B-96B45391A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54429</xdr:colOff>
      <xdr:row>0</xdr:row>
      <xdr:rowOff>54430</xdr:rowOff>
    </xdr:from>
    <xdr:to>
      <xdr:col>20</xdr:col>
      <xdr:colOff>270164</xdr:colOff>
      <xdr:row>2</xdr:row>
      <xdr:rowOff>34019</xdr:rowOff>
    </xdr:to>
    <xdr:sp macro="" textlink="">
      <xdr:nvSpPr>
        <xdr:cNvPr id="4" name="Rectangle: Rounded Corners 3">
          <a:extLst>
            <a:ext uri="{FF2B5EF4-FFF2-40B4-BE49-F238E27FC236}">
              <a16:creationId xmlns:a16="http://schemas.microsoft.com/office/drawing/2014/main" id="{86A555EB-2FBD-6E81-4626-CF86B647AF7B}"/>
            </a:ext>
          </a:extLst>
        </xdr:cNvPr>
        <xdr:cNvSpPr/>
      </xdr:nvSpPr>
      <xdr:spPr>
        <a:xfrm>
          <a:off x="54429" y="54430"/>
          <a:ext cx="12407735" cy="339807"/>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600" b="1">
            <a:solidFill>
              <a:schemeClr val="lt1"/>
            </a:solidFill>
            <a:latin typeface="+mn-lt"/>
            <a:ea typeface="+mn-ea"/>
            <a:cs typeface="+mn-cs"/>
          </a:endParaRPr>
        </a:p>
      </xdr:txBody>
    </xdr:sp>
    <xdr:clientData/>
  </xdr:twoCellAnchor>
  <xdr:twoCellAnchor>
    <xdr:from>
      <xdr:col>7</xdr:col>
      <xdr:colOff>11701</xdr:colOff>
      <xdr:row>0</xdr:row>
      <xdr:rowOff>65042</xdr:rowOff>
    </xdr:from>
    <xdr:to>
      <xdr:col>13</xdr:col>
      <xdr:colOff>255541</xdr:colOff>
      <xdr:row>2</xdr:row>
      <xdr:rowOff>72662</xdr:rowOff>
    </xdr:to>
    <xdr:sp macro="" textlink="">
      <xdr:nvSpPr>
        <xdr:cNvPr id="5" name="TextBox 4">
          <a:extLst>
            <a:ext uri="{FF2B5EF4-FFF2-40B4-BE49-F238E27FC236}">
              <a16:creationId xmlns:a16="http://schemas.microsoft.com/office/drawing/2014/main" id="{F28BDEDB-C211-4D71-E967-43ED2ECCC322}"/>
            </a:ext>
          </a:extLst>
        </xdr:cNvPr>
        <xdr:cNvSpPr txBox="1"/>
      </xdr:nvSpPr>
      <xdr:spPr>
        <a:xfrm>
          <a:off x="4297951" y="65042"/>
          <a:ext cx="3917769" cy="37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ECOMMERCE SALES</a:t>
          </a:r>
          <a:r>
            <a:rPr lang="en-IN" sz="1600" b="1" baseline="0">
              <a:solidFill>
                <a:schemeClr val="bg1"/>
              </a:solidFill>
            </a:rPr>
            <a:t> ANALYSIS DASHBOARD</a:t>
          </a:r>
          <a:endParaRPr lang="en-IN" sz="1600" b="1">
            <a:solidFill>
              <a:schemeClr val="bg1"/>
            </a:solidFill>
          </a:endParaRPr>
        </a:p>
      </xdr:txBody>
    </xdr:sp>
    <xdr:clientData/>
  </xdr:twoCellAnchor>
  <xdr:oneCellAnchor>
    <xdr:from>
      <xdr:col>0</xdr:col>
      <xdr:colOff>55295</xdr:colOff>
      <xdr:row>2</xdr:row>
      <xdr:rowOff>94630</xdr:rowOff>
    </xdr:from>
    <xdr:ext cx="12420848" cy="1496910"/>
    <xdr:grpSp>
      <xdr:nvGrpSpPr>
        <xdr:cNvPr id="49" name="Shape 2">
          <a:extLst>
            <a:ext uri="{FF2B5EF4-FFF2-40B4-BE49-F238E27FC236}">
              <a16:creationId xmlns:a16="http://schemas.microsoft.com/office/drawing/2014/main" id="{079B6B51-AB53-4F91-A336-B162BCBDC5C3}"/>
            </a:ext>
          </a:extLst>
        </xdr:cNvPr>
        <xdr:cNvGrpSpPr/>
      </xdr:nvGrpSpPr>
      <xdr:grpSpPr>
        <a:xfrm>
          <a:off x="55295" y="454848"/>
          <a:ext cx="12420848" cy="1496910"/>
          <a:chOff x="0" y="3019093"/>
          <a:chExt cx="10715691" cy="1504295"/>
        </a:xfrm>
      </xdr:grpSpPr>
      <xdr:grpSp>
        <xdr:nvGrpSpPr>
          <xdr:cNvPr id="50" name="Shape 21">
            <a:extLst>
              <a:ext uri="{FF2B5EF4-FFF2-40B4-BE49-F238E27FC236}">
                <a16:creationId xmlns:a16="http://schemas.microsoft.com/office/drawing/2014/main" id="{64777FA8-A1ED-D523-2ED8-F8540DE31A5C}"/>
              </a:ext>
            </a:extLst>
          </xdr:cNvPr>
          <xdr:cNvGrpSpPr/>
        </xdr:nvGrpSpPr>
        <xdr:grpSpPr>
          <a:xfrm>
            <a:off x="0" y="3019093"/>
            <a:ext cx="10715691" cy="1504295"/>
            <a:chOff x="152399" y="413073"/>
            <a:chExt cx="12526334" cy="1447076"/>
          </a:xfrm>
        </xdr:grpSpPr>
        <xdr:sp macro="" textlink="">
          <xdr:nvSpPr>
            <xdr:cNvPr id="51" name="Shape 5">
              <a:extLst>
                <a:ext uri="{FF2B5EF4-FFF2-40B4-BE49-F238E27FC236}">
                  <a16:creationId xmlns:a16="http://schemas.microsoft.com/office/drawing/2014/main" id="{5BDE1252-0451-B95A-595A-8803BFE8F626}"/>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2" name="Shape 22">
              <a:extLst>
                <a:ext uri="{FF2B5EF4-FFF2-40B4-BE49-F238E27FC236}">
                  <a16:creationId xmlns:a16="http://schemas.microsoft.com/office/drawing/2014/main" id="{E7A86406-E1B5-A95F-898F-B78E59637428}"/>
                </a:ext>
              </a:extLst>
            </xdr:cNvPr>
            <xdr:cNvGrpSpPr/>
          </xdr:nvGrpSpPr>
          <xdr:grpSpPr>
            <a:xfrm>
              <a:off x="201302" y="413074"/>
              <a:ext cx="2506839" cy="1428662"/>
              <a:chOff x="204575" y="420462"/>
              <a:chExt cx="2674586" cy="1403642"/>
            </a:xfrm>
          </xdr:grpSpPr>
          <xdr:sp macro="" textlink="">
            <xdr:nvSpPr>
              <xdr:cNvPr id="65" name="Shape 23">
                <a:extLst>
                  <a:ext uri="{FF2B5EF4-FFF2-40B4-BE49-F238E27FC236}">
                    <a16:creationId xmlns:a16="http://schemas.microsoft.com/office/drawing/2014/main" id="{5E19F9FD-2B8D-A54E-5B27-28E49F010B9C}"/>
                  </a:ext>
                </a:extLst>
              </xdr:cNvPr>
              <xdr:cNvSpPr/>
            </xdr:nvSpPr>
            <xdr:spPr>
              <a:xfrm>
                <a:off x="212160" y="671969"/>
                <a:ext cx="2667001" cy="1152135"/>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6" name="Shape 24">
                <a:extLst>
                  <a:ext uri="{FF2B5EF4-FFF2-40B4-BE49-F238E27FC236}">
                    <a16:creationId xmlns:a16="http://schemas.microsoft.com/office/drawing/2014/main" id="{CC21EE79-0AC7-5C76-9643-C13741E51A7A}"/>
                  </a:ext>
                </a:extLst>
              </xdr:cNvPr>
              <xdr:cNvSpPr/>
            </xdr:nvSpPr>
            <xdr:spPr>
              <a:xfrm>
                <a:off x="204575" y="420462"/>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53" name="Shape 25">
              <a:extLst>
                <a:ext uri="{FF2B5EF4-FFF2-40B4-BE49-F238E27FC236}">
                  <a16:creationId xmlns:a16="http://schemas.microsoft.com/office/drawing/2014/main" id="{392A7CF2-4285-D198-A383-1646C4957E07}"/>
                </a:ext>
              </a:extLst>
            </xdr:cNvPr>
            <xdr:cNvGrpSpPr/>
          </xdr:nvGrpSpPr>
          <xdr:grpSpPr>
            <a:xfrm>
              <a:off x="2742015" y="413073"/>
              <a:ext cx="2496842" cy="1446958"/>
              <a:chOff x="197663" y="420461"/>
              <a:chExt cx="2674112" cy="1421618"/>
            </a:xfrm>
          </xdr:grpSpPr>
          <xdr:sp macro="" textlink="">
            <xdr:nvSpPr>
              <xdr:cNvPr id="63" name="Shape 26">
                <a:extLst>
                  <a:ext uri="{FF2B5EF4-FFF2-40B4-BE49-F238E27FC236}">
                    <a16:creationId xmlns:a16="http://schemas.microsoft.com/office/drawing/2014/main" id="{D3331D27-DDF5-FF95-0A04-C229D0AA4F62}"/>
                  </a:ext>
                </a:extLst>
              </xdr:cNvPr>
              <xdr:cNvSpPr/>
            </xdr:nvSpPr>
            <xdr:spPr>
              <a:xfrm>
                <a:off x="197663" y="681265"/>
                <a:ext cx="2667000" cy="1160814"/>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4" name="Shape 27">
                <a:extLst>
                  <a:ext uri="{FF2B5EF4-FFF2-40B4-BE49-F238E27FC236}">
                    <a16:creationId xmlns:a16="http://schemas.microsoft.com/office/drawing/2014/main" id="{4504A278-78F6-29FE-AB09-9B94C74FE212}"/>
                  </a:ext>
                </a:extLst>
              </xdr:cNvPr>
              <xdr:cNvSpPr/>
            </xdr:nvSpPr>
            <xdr:spPr>
              <a:xfrm>
                <a:off x="204775" y="420461"/>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54" name="Shape 28">
              <a:extLst>
                <a:ext uri="{FF2B5EF4-FFF2-40B4-BE49-F238E27FC236}">
                  <a16:creationId xmlns:a16="http://schemas.microsoft.com/office/drawing/2014/main" id="{DB81D21A-AD5A-A520-64BA-4DF73AB39D09}"/>
                </a:ext>
              </a:extLst>
            </xdr:cNvPr>
            <xdr:cNvGrpSpPr/>
          </xdr:nvGrpSpPr>
          <xdr:grpSpPr>
            <a:xfrm>
              <a:off x="5256630" y="413073"/>
              <a:ext cx="2452228" cy="1447076"/>
              <a:chOff x="152400" y="420461"/>
              <a:chExt cx="2667135" cy="1421733"/>
            </a:xfrm>
          </xdr:grpSpPr>
          <xdr:sp macro="" textlink="">
            <xdr:nvSpPr>
              <xdr:cNvPr id="61" name="Shape 29">
                <a:extLst>
                  <a:ext uri="{FF2B5EF4-FFF2-40B4-BE49-F238E27FC236}">
                    <a16:creationId xmlns:a16="http://schemas.microsoft.com/office/drawing/2014/main" id="{C366CF26-5BE9-B606-BF64-697CE4A0C800}"/>
                  </a:ext>
                </a:extLst>
              </xdr:cNvPr>
              <xdr:cNvSpPr/>
            </xdr:nvSpPr>
            <xdr:spPr>
              <a:xfrm>
                <a:off x="152534" y="675016"/>
                <a:ext cx="2667001" cy="1167178"/>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2" name="Shape 30">
                <a:extLst>
                  <a:ext uri="{FF2B5EF4-FFF2-40B4-BE49-F238E27FC236}">
                    <a16:creationId xmlns:a16="http://schemas.microsoft.com/office/drawing/2014/main" id="{099746E1-C674-DBA4-975E-D95753F2722C}"/>
                  </a:ext>
                </a:extLst>
              </xdr:cNvPr>
              <xdr:cNvSpPr/>
            </xdr:nvSpPr>
            <xdr:spPr>
              <a:xfrm>
                <a:off x="152400" y="420461"/>
                <a:ext cx="2667000" cy="23538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55" name="Shape 31">
              <a:extLst>
                <a:ext uri="{FF2B5EF4-FFF2-40B4-BE49-F238E27FC236}">
                  <a16:creationId xmlns:a16="http://schemas.microsoft.com/office/drawing/2014/main" id="{8EC50F4E-3C6C-E5B4-2D14-36AEA6413A9B}"/>
                </a:ext>
              </a:extLst>
            </xdr:cNvPr>
            <xdr:cNvGrpSpPr/>
          </xdr:nvGrpSpPr>
          <xdr:grpSpPr>
            <a:xfrm>
              <a:off x="7756359" y="413073"/>
              <a:ext cx="2401939" cy="1433683"/>
              <a:chOff x="152400" y="420461"/>
              <a:chExt cx="2674779" cy="1408575"/>
            </a:xfrm>
          </xdr:grpSpPr>
          <xdr:sp macro="" textlink="">
            <xdr:nvSpPr>
              <xdr:cNvPr id="59" name="Shape 32">
                <a:extLst>
                  <a:ext uri="{FF2B5EF4-FFF2-40B4-BE49-F238E27FC236}">
                    <a16:creationId xmlns:a16="http://schemas.microsoft.com/office/drawing/2014/main" id="{6B78C2FC-622A-2C12-B3CF-5C22E7999F5A}"/>
                  </a:ext>
                </a:extLst>
              </xdr:cNvPr>
              <xdr:cNvSpPr/>
            </xdr:nvSpPr>
            <xdr:spPr>
              <a:xfrm>
                <a:off x="152400" y="668319"/>
                <a:ext cx="2667001" cy="1160717"/>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0" name="Shape 33">
                <a:extLst>
                  <a:ext uri="{FF2B5EF4-FFF2-40B4-BE49-F238E27FC236}">
                    <a16:creationId xmlns:a16="http://schemas.microsoft.com/office/drawing/2014/main" id="{F4092284-3190-2069-BA33-50939194F740}"/>
                  </a:ext>
                </a:extLst>
              </xdr:cNvPr>
              <xdr:cNvSpPr/>
            </xdr:nvSpPr>
            <xdr:spPr>
              <a:xfrm>
                <a:off x="160179" y="420461"/>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56" name="Shape 34">
              <a:extLst>
                <a:ext uri="{FF2B5EF4-FFF2-40B4-BE49-F238E27FC236}">
                  <a16:creationId xmlns:a16="http://schemas.microsoft.com/office/drawing/2014/main" id="{A8435B5A-C976-FD8F-F2DD-BE8F1ED50D71}"/>
                </a:ext>
              </a:extLst>
            </xdr:cNvPr>
            <xdr:cNvGrpSpPr/>
          </xdr:nvGrpSpPr>
          <xdr:grpSpPr>
            <a:xfrm>
              <a:off x="10208460" y="426466"/>
              <a:ext cx="2470273" cy="1427106"/>
              <a:chOff x="152398" y="433620"/>
              <a:chExt cx="2697243" cy="1402112"/>
            </a:xfrm>
          </xdr:grpSpPr>
          <xdr:sp macro="" textlink="">
            <xdr:nvSpPr>
              <xdr:cNvPr id="57" name="Shape 35">
                <a:extLst>
                  <a:ext uri="{FF2B5EF4-FFF2-40B4-BE49-F238E27FC236}">
                    <a16:creationId xmlns:a16="http://schemas.microsoft.com/office/drawing/2014/main" id="{4F8D6D4F-CEB7-8720-5149-B1ACADA183FD}"/>
                  </a:ext>
                </a:extLst>
              </xdr:cNvPr>
              <xdr:cNvSpPr/>
            </xdr:nvSpPr>
            <xdr:spPr>
              <a:xfrm>
                <a:off x="182640" y="700863"/>
                <a:ext cx="2667001" cy="1134869"/>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8" name="Shape 36">
                <a:extLst>
                  <a:ext uri="{FF2B5EF4-FFF2-40B4-BE49-F238E27FC236}">
                    <a16:creationId xmlns:a16="http://schemas.microsoft.com/office/drawing/2014/main" id="{E135FBD6-5579-8CB8-5EE5-942CD87A4927}"/>
                  </a:ext>
                </a:extLst>
              </xdr:cNvPr>
              <xdr:cNvSpPr/>
            </xdr:nvSpPr>
            <xdr:spPr>
              <a:xfrm>
                <a:off x="152398" y="433620"/>
                <a:ext cx="266700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mc:AlternateContent xmlns:mc="http://schemas.openxmlformats.org/markup-compatibility/2006">
    <mc:Choice xmlns:a14="http://schemas.microsoft.com/office/drawing/2010/main" Requires="a14">
      <xdr:twoCellAnchor editAs="oneCell">
        <xdr:from>
          <xdr:col>3</xdr:col>
          <xdr:colOff>115784</xdr:colOff>
          <xdr:row>9</xdr:row>
          <xdr:rowOff>20781</xdr:rowOff>
        </xdr:from>
        <xdr:to>
          <xdr:col>3</xdr:col>
          <xdr:colOff>595844</xdr:colOff>
          <xdr:row>10</xdr:row>
          <xdr:rowOff>23552</xdr:rowOff>
        </xdr:to>
        <xdr:pic>
          <xdr:nvPicPr>
            <xdr:cNvPr id="19" name="Picture 18">
              <a:extLst>
                <a:ext uri="{FF2B5EF4-FFF2-40B4-BE49-F238E27FC236}">
                  <a16:creationId xmlns:a16="http://schemas.microsoft.com/office/drawing/2014/main" id="{09786209-33A7-9D83-671F-BB9A5A7371E6}"/>
                </a:ext>
              </a:extLst>
            </xdr:cNvPr>
            <xdr:cNvPicPr>
              <a:picLocks noChangeAspect="1" noChangeArrowheads="1"/>
              <a:extLst>
                <a:ext uri="{84589F7E-364E-4C9E-8A38-B11213B215E9}">
                  <a14:cameraTool cellRange="Sheet8!H8" spid="_x0000_s7221"/>
                </a:ext>
              </a:extLst>
            </xdr:cNvPicPr>
          </xdr:nvPicPr>
          <xdr:blipFill>
            <a:blip xmlns:r="http://schemas.openxmlformats.org/officeDocument/2006/relationships" r:embed="rId1"/>
            <a:srcRect/>
            <a:stretch>
              <a:fillRect/>
            </a:stretch>
          </xdr:blipFill>
          <xdr:spPr bwMode="auto">
            <a:xfrm>
              <a:off x="1944584" y="1641763"/>
              <a:ext cx="4800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146662</xdr:colOff>
      <xdr:row>8</xdr:row>
      <xdr:rowOff>100718</xdr:rowOff>
    </xdr:from>
    <xdr:to>
      <xdr:col>3</xdr:col>
      <xdr:colOff>61480</xdr:colOff>
      <xdr:row>10</xdr:row>
      <xdr:rowOff>54998</xdr:rowOff>
    </xdr:to>
    <xdr:sp macro="" textlink="">
      <xdr:nvSpPr>
        <xdr:cNvPr id="13" name="Rectangle: Rounded Corners 12">
          <a:extLst>
            <a:ext uri="{FF2B5EF4-FFF2-40B4-BE49-F238E27FC236}">
              <a16:creationId xmlns:a16="http://schemas.microsoft.com/office/drawing/2014/main" id="{67A7777C-9F6C-4BE9-B415-0ACFB6D1EE41}"/>
            </a:ext>
          </a:extLst>
        </xdr:cNvPr>
        <xdr:cNvSpPr/>
      </xdr:nvSpPr>
      <xdr:spPr>
        <a:xfrm>
          <a:off x="146662" y="1541591"/>
          <a:ext cx="1743618" cy="314498"/>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     YOY</a:t>
          </a:r>
          <a:r>
            <a:rPr lang="en-US" sz="1400" b="1" baseline="0"/>
            <a:t> GROWTH</a:t>
          </a:r>
          <a:endParaRPr lang="en-US" sz="1400" b="1"/>
        </a:p>
      </xdr:txBody>
    </xdr:sp>
    <xdr:clientData/>
  </xdr:twoCellAnchor>
  <xdr:twoCellAnchor>
    <xdr:from>
      <xdr:col>0</xdr:col>
      <xdr:colOff>488770</xdr:colOff>
      <xdr:row>6</xdr:row>
      <xdr:rowOff>67763</xdr:rowOff>
    </xdr:from>
    <xdr:to>
      <xdr:col>3</xdr:col>
      <xdr:colOff>321130</xdr:colOff>
      <xdr:row>8</xdr:row>
      <xdr:rowOff>75384</xdr:rowOff>
    </xdr:to>
    <xdr:graphicFrame macro="">
      <xdr:nvGraphicFramePr>
        <xdr:cNvPr id="11" name="Chart 10">
          <a:extLst>
            <a:ext uri="{FF2B5EF4-FFF2-40B4-BE49-F238E27FC236}">
              <a16:creationId xmlns:a16="http://schemas.microsoft.com/office/drawing/2014/main" id="{01B3D6BF-D812-4479-AAA9-B6C502BEE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275235</xdr:colOff>
      <xdr:row>4</xdr:row>
      <xdr:rowOff>25088</xdr:rowOff>
    </xdr:from>
    <xdr:to>
      <xdr:col>8</xdr:col>
      <xdr:colOff>179986</xdr:colOff>
      <xdr:row>5</xdr:row>
      <xdr:rowOff>143820</xdr:rowOff>
    </xdr:to>
    <xdr:sp macro="" textlink="Kpi!E17">
      <xdr:nvSpPr>
        <xdr:cNvPr id="67" name="Rectangle: Rounded Corners 66">
          <a:extLst>
            <a:ext uri="{FF2B5EF4-FFF2-40B4-BE49-F238E27FC236}">
              <a16:creationId xmlns:a16="http://schemas.microsoft.com/office/drawing/2014/main" id="{60BECBDF-7773-476A-81C7-6F3BEBFC9871}"/>
            </a:ext>
          </a:extLst>
        </xdr:cNvPr>
        <xdr:cNvSpPr/>
      </xdr:nvSpPr>
      <xdr:spPr>
        <a:xfrm>
          <a:off x="2713635" y="745524"/>
          <a:ext cx="2343151" cy="298841"/>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i="0" u="none" strike="noStrike">
              <a:solidFill>
                <a:schemeClr val="bg1"/>
              </a:solidFill>
              <a:latin typeface="Arial Black" panose="020B0A04020102020204" pitchFamily="34" charset="0"/>
              <a:ea typeface="Calibri"/>
              <a:cs typeface="Lucida Sans Unicode" panose="020B0602030504020204" pitchFamily="34" charset="0"/>
            </a:rPr>
            <a:t>              </a:t>
          </a:r>
          <a:fld id="{15846BF5-BD52-479E-B870-5D366FE8803B}" type="TxLink">
            <a:rPr lang="en-US" sz="1100" b="1" i="0" u="none" strike="noStrike">
              <a:solidFill>
                <a:schemeClr val="bg1"/>
              </a:solidFill>
              <a:latin typeface="Arial Black" panose="020B0A04020102020204" pitchFamily="34" charset="0"/>
              <a:ea typeface="Calibri"/>
              <a:cs typeface="Lucida Sans Unicode" panose="020B0602030504020204" pitchFamily="34" charset="0"/>
            </a:rPr>
            <a:pPr marL="0" indent="0" algn="l"/>
            <a:t> $16,530.42 </a:t>
          </a:fld>
          <a:endParaRPr lang="en-US" sz="1100" b="1" i="0" u="none" strike="noStrike">
            <a:solidFill>
              <a:schemeClr val="bg1"/>
            </a:solidFill>
            <a:latin typeface="Arial Black" panose="020B0A04020102020204" pitchFamily="34" charset="0"/>
            <a:ea typeface="Calibri"/>
            <a:cs typeface="Lucida Sans Unicode" panose="020B0602030504020204" pitchFamily="34" charset="0"/>
          </a:endParaRPr>
        </a:p>
      </xdr:txBody>
    </xdr:sp>
    <xdr:clientData/>
  </xdr:twoCellAnchor>
  <xdr:twoCellAnchor>
    <xdr:from>
      <xdr:col>8</xdr:col>
      <xdr:colOff>263363</xdr:colOff>
      <xdr:row>4</xdr:row>
      <xdr:rowOff>21128</xdr:rowOff>
    </xdr:from>
    <xdr:to>
      <xdr:col>12</xdr:col>
      <xdr:colOff>168113</xdr:colOff>
      <xdr:row>5</xdr:row>
      <xdr:rowOff>139860</xdr:rowOff>
    </xdr:to>
    <xdr:sp macro="" textlink="Kpi!H17">
      <xdr:nvSpPr>
        <xdr:cNvPr id="68" name="Rectangle: Rounded Corners 67">
          <a:extLst>
            <a:ext uri="{FF2B5EF4-FFF2-40B4-BE49-F238E27FC236}">
              <a16:creationId xmlns:a16="http://schemas.microsoft.com/office/drawing/2014/main" id="{49054EDA-E031-435D-94E1-EDED9591E699}"/>
            </a:ext>
          </a:extLst>
        </xdr:cNvPr>
        <xdr:cNvSpPr/>
      </xdr:nvSpPr>
      <xdr:spPr>
        <a:xfrm>
          <a:off x="5140163" y="741564"/>
          <a:ext cx="2343150" cy="298841"/>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i="0" u="none" strike="noStrike">
              <a:solidFill>
                <a:schemeClr val="bg1"/>
              </a:solidFill>
              <a:latin typeface="Arial Black" panose="020B0A04020102020204" pitchFamily="34" charset="0"/>
              <a:ea typeface="Calibri"/>
              <a:cs typeface="Lucida Sans Unicode" panose="020B0602030504020204" pitchFamily="34" charset="0"/>
            </a:rPr>
            <a:t>                  </a:t>
          </a:r>
          <a:fld id="{EF45D8A6-15DC-4256-BA92-B930D9035526}" type="TxLink">
            <a:rPr lang="en-US" sz="1100" b="1" i="0" u="none" strike="noStrike">
              <a:solidFill>
                <a:schemeClr val="bg1"/>
              </a:solidFill>
              <a:latin typeface="Arial Black" panose="020B0A04020102020204" pitchFamily="34" charset="0"/>
              <a:ea typeface="Calibri"/>
              <a:cs typeface="Lucida Sans Unicode" panose="020B0602030504020204" pitchFamily="34" charset="0"/>
            </a:rPr>
            <a:pPr marL="0" indent="0" algn="l"/>
            <a:t># 2159</a:t>
          </a:fld>
          <a:endParaRPr lang="en-US" sz="1100" b="1" i="0" u="none" strike="noStrike">
            <a:solidFill>
              <a:schemeClr val="bg1"/>
            </a:solidFill>
            <a:latin typeface="Arial Black" panose="020B0A04020102020204" pitchFamily="34" charset="0"/>
            <a:ea typeface="Calibri"/>
            <a:cs typeface="Lucida Sans Unicode" panose="020B0602030504020204" pitchFamily="34" charset="0"/>
          </a:endParaRPr>
        </a:p>
      </xdr:txBody>
    </xdr:sp>
    <xdr:clientData/>
  </xdr:twoCellAnchor>
  <xdr:twoCellAnchor>
    <xdr:from>
      <xdr:col>12</xdr:col>
      <xdr:colOff>356138</xdr:colOff>
      <xdr:row>4</xdr:row>
      <xdr:rowOff>37333</xdr:rowOff>
    </xdr:from>
    <xdr:to>
      <xdr:col>16</xdr:col>
      <xdr:colOff>159328</xdr:colOff>
      <xdr:row>5</xdr:row>
      <xdr:rowOff>156065</xdr:rowOff>
    </xdr:to>
    <xdr:sp macro="" textlink="Kpi!K17">
      <xdr:nvSpPr>
        <xdr:cNvPr id="69" name="Rectangle: Rounded Corners 68">
          <a:extLst>
            <a:ext uri="{FF2B5EF4-FFF2-40B4-BE49-F238E27FC236}">
              <a16:creationId xmlns:a16="http://schemas.microsoft.com/office/drawing/2014/main" id="{6B4B43CD-1909-4504-BBE9-5BEDA9A0C82E}"/>
            </a:ext>
          </a:extLst>
        </xdr:cNvPr>
        <xdr:cNvSpPr/>
      </xdr:nvSpPr>
      <xdr:spPr>
        <a:xfrm>
          <a:off x="7671338" y="757769"/>
          <a:ext cx="2241590" cy="298841"/>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i="0" u="none" strike="noStrike">
              <a:solidFill>
                <a:schemeClr val="bg1"/>
              </a:solidFill>
              <a:latin typeface="Arial Black" panose="020B0A04020102020204" pitchFamily="34" charset="0"/>
              <a:ea typeface="Calibri"/>
              <a:cs typeface="Lucida Sans Unicode" panose="020B0602030504020204" pitchFamily="34" charset="0"/>
            </a:rPr>
            <a:t>              </a:t>
          </a:r>
          <a:fld id="{E3FDACD0-5539-42B8-8407-0110DD592B4F}" type="TxLink">
            <a:rPr lang="en-US" sz="1100" b="1" i="0" u="none" strike="noStrike">
              <a:solidFill>
                <a:schemeClr val="bg1"/>
              </a:solidFill>
              <a:latin typeface="Arial Black" panose="020B0A04020102020204" pitchFamily="34" charset="0"/>
              <a:ea typeface="Calibri"/>
              <a:cs typeface="Lucida Sans Unicode" panose="020B0602030504020204" pitchFamily="34" charset="0"/>
            </a:rPr>
            <a:pPr marL="0" indent="0" algn="l"/>
            <a:t># 571</a:t>
          </a:fld>
          <a:endParaRPr lang="en-US" sz="1100" b="1" i="0" u="none" strike="noStrike">
            <a:solidFill>
              <a:schemeClr val="bg1"/>
            </a:solidFill>
            <a:latin typeface="Arial Black" panose="020B0A04020102020204" pitchFamily="34" charset="0"/>
            <a:ea typeface="Calibri"/>
            <a:cs typeface="Lucida Sans Unicode" panose="020B0602030504020204" pitchFamily="34" charset="0"/>
          </a:endParaRPr>
        </a:p>
      </xdr:txBody>
    </xdr:sp>
    <xdr:clientData/>
  </xdr:twoCellAnchor>
  <xdr:twoCellAnchor>
    <xdr:from>
      <xdr:col>16</xdr:col>
      <xdr:colOff>359352</xdr:colOff>
      <xdr:row>4</xdr:row>
      <xdr:rowOff>28798</xdr:rowOff>
    </xdr:from>
    <xdr:to>
      <xdr:col>20</xdr:col>
      <xdr:colOff>264102</xdr:colOff>
      <xdr:row>5</xdr:row>
      <xdr:rowOff>151117</xdr:rowOff>
    </xdr:to>
    <xdr:sp macro="" textlink="Kpi!N17">
      <xdr:nvSpPr>
        <xdr:cNvPr id="70" name="Rectangle: Rounded Corners 69">
          <a:extLst>
            <a:ext uri="{FF2B5EF4-FFF2-40B4-BE49-F238E27FC236}">
              <a16:creationId xmlns:a16="http://schemas.microsoft.com/office/drawing/2014/main" id="{83F27645-2008-4ED9-B095-B20EC6A1B4AC}"/>
            </a:ext>
          </a:extLst>
        </xdr:cNvPr>
        <xdr:cNvSpPr/>
      </xdr:nvSpPr>
      <xdr:spPr>
        <a:xfrm>
          <a:off x="10112952" y="749234"/>
          <a:ext cx="2343150" cy="302428"/>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i="0" u="none" strike="noStrike">
              <a:solidFill>
                <a:schemeClr val="bg1"/>
              </a:solidFill>
              <a:latin typeface="Arial Black" panose="020B0A04020102020204" pitchFamily="34" charset="0"/>
              <a:ea typeface="Calibri"/>
              <a:cs typeface="Lucida Sans Unicode" panose="020B0602030504020204" pitchFamily="34" charset="0"/>
            </a:rPr>
            <a:t>                </a:t>
          </a:r>
          <a:fld id="{D2AF4F73-AD82-467D-B8AC-C3E6308ABE12}" type="TxLink">
            <a:rPr lang="en-US" sz="1100" b="1" i="0" u="none" strike="noStrike">
              <a:solidFill>
                <a:schemeClr val="bg1"/>
              </a:solidFill>
              <a:latin typeface="Arial Black" panose="020B0A04020102020204" pitchFamily="34" charset="0"/>
              <a:ea typeface="Calibri"/>
              <a:cs typeface="Lucida Sans Unicode" panose="020B0602030504020204" pitchFamily="34" charset="0"/>
            </a:rPr>
            <a:pPr marL="0" indent="0" algn="l"/>
            <a:t>12.09%</a:t>
          </a:fld>
          <a:endParaRPr lang="en-US" sz="1100" b="1" i="0" u="none" strike="noStrike">
            <a:solidFill>
              <a:schemeClr val="bg1"/>
            </a:solidFill>
            <a:latin typeface="Arial Black" panose="020B0A04020102020204" pitchFamily="34" charset="0"/>
            <a:ea typeface="Calibri"/>
            <a:cs typeface="Lucida Sans Unicode" panose="020B0602030504020204" pitchFamily="34" charset="0"/>
          </a:endParaRPr>
        </a:p>
      </xdr:txBody>
    </xdr:sp>
    <xdr:clientData/>
  </xdr:twoCellAnchor>
  <xdr:twoCellAnchor>
    <xdr:from>
      <xdr:col>0</xdr:col>
      <xdr:colOff>162421</xdr:colOff>
      <xdr:row>4</xdr:row>
      <xdr:rowOff>14449</xdr:rowOff>
    </xdr:from>
    <xdr:to>
      <xdr:col>4</xdr:col>
      <xdr:colOff>67171</xdr:colOff>
      <xdr:row>5</xdr:row>
      <xdr:rowOff>133181</xdr:rowOff>
    </xdr:to>
    <xdr:sp macro="" textlink="Kpi!B23">
      <xdr:nvSpPr>
        <xdr:cNvPr id="71" name="Rectangle: Rounded Corners 70">
          <a:extLst>
            <a:ext uri="{FF2B5EF4-FFF2-40B4-BE49-F238E27FC236}">
              <a16:creationId xmlns:a16="http://schemas.microsoft.com/office/drawing/2014/main" id="{F0B4E055-9294-4F11-89B1-6CF2B4FA7FBC}"/>
            </a:ext>
          </a:extLst>
        </xdr:cNvPr>
        <xdr:cNvSpPr/>
      </xdr:nvSpPr>
      <xdr:spPr>
        <a:xfrm>
          <a:off x="162421" y="734885"/>
          <a:ext cx="2343150" cy="298841"/>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Arial Black" panose="020B0A04020102020204" pitchFamily="34" charset="0"/>
              <a:ea typeface="Calibri"/>
              <a:cs typeface="Lucida Sans Unicode" panose="020B0602030504020204" pitchFamily="34" charset="0"/>
            </a:rPr>
            <a:t>            </a:t>
          </a:r>
          <a:fld id="{655012F6-330F-48C4-9E8B-892CCF98E62C}" type="TxLink">
            <a:rPr lang="en-US" sz="1100" b="1" i="0" u="none" strike="noStrike">
              <a:solidFill>
                <a:schemeClr val="bg1"/>
              </a:solidFill>
              <a:latin typeface="Arial Black" panose="020B0A04020102020204" pitchFamily="34" charset="0"/>
              <a:ea typeface="Calibri"/>
              <a:cs typeface="Lucida Sans Unicode" panose="020B0602030504020204" pitchFamily="34" charset="0"/>
            </a:rPr>
            <a:t> $1,36,721.78 </a:t>
          </a:fld>
          <a:endParaRPr lang="en-US" b="1">
            <a:solidFill>
              <a:schemeClr val="bg1"/>
            </a:solidFill>
            <a:latin typeface="Arial Black" panose="020B0A04020102020204" pitchFamily="34" charset="0"/>
            <a:cs typeface="Lucida Sans Unicode" panose="020B0602030504020204" pitchFamily="34" charset="0"/>
          </a:endParaRPr>
        </a:p>
      </xdr:txBody>
    </xdr:sp>
    <xdr:clientData/>
  </xdr:twoCellAnchor>
  <xdr:twoCellAnchor>
    <xdr:from>
      <xdr:col>4</xdr:col>
      <xdr:colOff>394607</xdr:colOff>
      <xdr:row>6</xdr:row>
      <xdr:rowOff>129267</xdr:rowOff>
    </xdr:from>
    <xdr:to>
      <xdr:col>8</xdr:col>
      <xdr:colOff>10342</xdr:colOff>
      <xdr:row>9</xdr:row>
      <xdr:rowOff>0</xdr:rowOff>
    </xdr:to>
    <xdr:graphicFrame macro="">
      <xdr:nvGraphicFramePr>
        <xdr:cNvPr id="72" name="Chart 71">
          <a:extLst>
            <a:ext uri="{FF2B5EF4-FFF2-40B4-BE49-F238E27FC236}">
              <a16:creationId xmlns:a16="http://schemas.microsoft.com/office/drawing/2014/main" id="{339F9E8C-B179-4DEB-8770-911849EBA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360094</xdr:colOff>
      <xdr:row>5</xdr:row>
      <xdr:rowOff>115537</xdr:rowOff>
    </xdr:from>
    <xdr:to>
      <xdr:col>11</xdr:col>
      <xdr:colOff>519569</xdr:colOff>
      <xdr:row>9</xdr:row>
      <xdr:rowOff>32261</xdr:rowOff>
    </xdr:to>
    <xdr:graphicFrame macro="">
      <xdr:nvGraphicFramePr>
        <xdr:cNvPr id="73" name="Chart 72">
          <a:extLst>
            <a:ext uri="{FF2B5EF4-FFF2-40B4-BE49-F238E27FC236}">
              <a16:creationId xmlns:a16="http://schemas.microsoft.com/office/drawing/2014/main" id="{DF34D0A2-4EF7-4C8C-AAE2-77BA542F2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469447</xdr:colOff>
      <xdr:row>5</xdr:row>
      <xdr:rowOff>156483</xdr:rowOff>
    </xdr:from>
    <xdr:to>
      <xdr:col>15</xdr:col>
      <xdr:colOff>491763</xdr:colOff>
      <xdr:row>10</xdr:row>
      <xdr:rowOff>26671</xdr:rowOff>
    </xdr:to>
    <xdr:graphicFrame macro="">
      <xdr:nvGraphicFramePr>
        <xdr:cNvPr id="74" name="Chart 73">
          <a:extLst>
            <a:ext uri="{FF2B5EF4-FFF2-40B4-BE49-F238E27FC236}">
              <a16:creationId xmlns:a16="http://schemas.microsoft.com/office/drawing/2014/main" id="{3EBE2612-D034-49D5-8F31-BC9B9E158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510144</xdr:colOff>
      <xdr:row>6</xdr:row>
      <xdr:rowOff>76199</xdr:rowOff>
    </xdr:from>
    <xdr:to>
      <xdr:col>19</xdr:col>
      <xdr:colOff>505691</xdr:colOff>
      <xdr:row>9</xdr:row>
      <xdr:rowOff>20781</xdr:rowOff>
    </xdr:to>
    <xdr:graphicFrame macro="">
      <xdr:nvGraphicFramePr>
        <xdr:cNvPr id="75" name="Chart 74">
          <a:extLst>
            <a:ext uri="{FF2B5EF4-FFF2-40B4-BE49-F238E27FC236}">
              <a16:creationId xmlns:a16="http://schemas.microsoft.com/office/drawing/2014/main" id="{491026FB-6489-4DAC-93E8-2B15637F6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231025</xdr:colOff>
      <xdr:row>8</xdr:row>
      <xdr:rowOff>144261</xdr:rowOff>
    </xdr:from>
    <xdr:to>
      <xdr:col>7</xdr:col>
      <xdr:colOff>145843</xdr:colOff>
      <xdr:row>10</xdr:row>
      <xdr:rowOff>98541</xdr:rowOff>
    </xdr:to>
    <xdr:sp macro="" textlink="">
      <xdr:nvSpPr>
        <xdr:cNvPr id="76" name="Rectangle: Rounded Corners 75">
          <a:extLst>
            <a:ext uri="{FF2B5EF4-FFF2-40B4-BE49-F238E27FC236}">
              <a16:creationId xmlns:a16="http://schemas.microsoft.com/office/drawing/2014/main" id="{266F5108-6E83-46A7-8E19-2608B88AB8B9}"/>
            </a:ext>
          </a:extLst>
        </xdr:cNvPr>
        <xdr:cNvSpPr/>
      </xdr:nvSpPr>
      <xdr:spPr>
        <a:xfrm>
          <a:off x="2669425" y="1585134"/>
          <a:ext cx="1743618" cy="314498"/>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     YOY</a:t>
          </a:r>
          <a:r>
            <a:rPr lang="en-US" sz="1400" b="1" baseline="0"/>
            <a:t> GROWTH</a:t>
          </a:r>
          <a:endParaRPr lang="en-US" sz="1400" b="1"/>
        </a:p>
      </xdr:txBody>
    </xdr:sp>
    <xdr:clientData/>
  </xdr:twoCellAnchor>
  <xdr:twoCellAnchor>
    <xdr:from>
      <xdr:col>8</xdr:col>
      <xdr:colOff>346364</xdr:colOff>
      <xdr:row>8</xdr:row>
      <xdr:rowOff>167641</xdr:rowOff>
    </xdr:from>
    <xdr:to>
      <xdr:col>11</xdr:col>
      <xdr:colOff>209550</xdr:colOff>
      <xdr:row>10</xdr:row>
      <xdr:rowOff>121921</xdr:rowOff>
    </xdr:to>
    <xdr:sp macro="" textlink="">
      <xdr:nvSpPr>
        <xdr:cNvPr id="77" name="Rectangle: Rounded Corners 76">
          <a:extLst>
            <a:ext uri="{FF2B5EF4-FFF2-40B4-BE49-F238E27FC236}">
              <a16:creationId xmlns:a16="http://schemas.microsoft.com/office/drawing/2014/main" id="{2C0CC7CE-F973-4BA3-B3EA-4816B9EFD0CB}"/>
            </a:ext>
          </a:extLst>
        </xdr:cNvPr>
        <xdr:cNvSpPr/>
      </xdr:nvSpPr>
      <xdr:spPr>
        <a:xfrm>
          <a:off x="5223164" y="1608514"/>
          <a:ext cx="1691986" cy="314498"/>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     YOY</a:t>
          </a:r>
          <a:r>
            <a:rPr lang="en-US" sz="1400" b="1" baseline="0"/>
            <a:t> </a:t>
          </a:r>
          <a:r>
            <a:rPr lang="en-US" sz="1600" b="1">
              <a:ln>
                <a:noFill/>
              </a:ln>
              <a:solidFill>
                <a:schemeClr val="lt1"/>
              </a:solidFill>
              <a:latin typeface="+mn-lt"/>
              <a:ea typeface="+mn-ea"/>
              <a:cs typeface="+mn-cs"/>
            </a:rPr>
            <a:t>GROWTH</a:t>
          </a:r>
        </a:p>
      </xdr:txBody>
    </xdr:sp>
    <xdr:clientData/>
  </xdr:twoCellAnchor>
  <xdr:twoCellAnchor>
    <xdr:from>
      <xdr:col>12</xdr:col>
      <xdr:colOff>390848</xdr:colOff>
      <xdr:row>9</xdr:row>
      <xdr:rowOff>20163</xdr:rowOff>
    </xdr:from>
    <xdr:to>
      <xdr:col>15</xdr:col>
      <xdr:colOff>204974</xdr:colOff>
      <xdr:row>10</xdr:row>
      <xdr:rowOff>114870</xdr:rowOff>
    </xdr:to>
    <xdr:sp macro="" textlink="">
      <xdr:nvSpPr>
        <xdr:cNvPr id="78" name="Rectangle: Rounded Corners 77">
          <a:extLst>
            <a:ext uri="{FF2B5EF4-FFF2-40B4-BE49-F238E27FC236}">
              <a16:creationId xmlns:a16="http://schemas.microsoft.com/office/drawing/2014/main" id="{FBDBFFA4-6E29-4D64-AFE4-AE82307740C8}"/>
            </a:ext>
          </a:extLst>
        </xdr:cNvPr>
        <xdr:cNvSpPr/>
      </xdr:nvSpPr>
      <xdr:spPr>
        <a:xfrm>
          <a:off x="7706048" y="1641145"/>
          <a:ext cx="1642926" cy="274816"/>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     YOY</a:t>
          </a:r>
          <a:r>
            <a:rPr lang="en-US" sz="1400" b="1" baseline="0"/>
            <a:t> GROWTH</a:t>
          </a:r>
          <a:endParaRPr lang="en-US" sz="1400" b="1"/>
        </a:p>
      </xdr:txBody>
    </xdr:sp>
    <xdr:clientData/>
  </xdr:twoCellAnchor>
  <xdr:twoCellAnchor>
    <xdr:from>
      <xdr:col>16</xdr:col>
      <xdr:colOff>379839</xdr:colOff>
      <xdr:row>8</xdr:row>
      <xdr:rowOff>138050</xdr:rowOff>
    </xdr:from>
    <xdr:to>
      <xdr:col>19</xdr:col>
      <xdr:colOff>294657</xdr:colOff>
      <xdr:row>10</xdr:row>
      <xdr:rowOff>68977</xdr:rowOff>
    </xdr:to>
    <xdr:sp macro="" textlink="">
      <xdr:nvSpPr>
        <xdr:cNvPr id="79" name="Rectangle: Rounded Corners 78">
          <a:extLst>
            <a:ext uri="{FF2B5EF4-FFF2-40B4-BE49-F238E27FC236}">
              <a16:creationId xmlns:a16="http://schemas.microsoft.com/office/drawing/2014/main" id="{0D2130BB-91A6-4E42-B149-8E05D35F8E19}"/>
            </a:ext>
          </a:extLst>
        </xdr:cNvPr>
        <xdr:cNvSpPr/>
      </xdr:nvSpPr>
      <xdr:spPr>
        <a:xfrm>
          <a:off x="10133439" y="1578923"/>
          <a:ext cx="1743618" cy="29114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     YOY</a:t>
          </a:r>
          <a:r>
            <a:rPr lang="en-US" sz="1400" b="1" baseline="0"/>
            <a:t> GROWTH</a:t>
          </a:r>
          <a:endParaRPr lang="en-US" sz="1400" b="1"/>
        </a:p>
      </xdr:txBody>
    </xdr:sp>
    <xdr:clientData/>
  </xdr:twoCellAnchor>
  <mc:AlternateContent xmlns:mc="http://schemas.openxmlformats.org/markup-compatibility/2006">
    <mc:Choice xmlns:a14="http://schemas.microsoft.com/office/drawing/2010/main" Requires="a14">
      <xdr:twoCellAnchor editAs="oneCell">
        <xdr:from>
          <xdr:col>7</xdr:col>
          <xdr:colOff>211407</xdr:colOff>
          <xdr:row>9</xdr:row>
          <xdr:rowOff>61479</xdr:rowOff>
        </xdr:from>
        <xdr:to>
          <xdr:col>8</xdr:col>
          <xdr:colOff>81867</xdr:colOff>
          <xdr:row>10</xdr:row>
          <xdr:rowOff>64250</xdr:rowOff>
        </xdr:to>
        <xdr:pic>
          <xdr:nvPicPr>
            <xdr:cNvPr id="80" name="Picture 79">
              <a:extLst>
                <a:ext uri="{FF2B5EF4-FFF2-40B4-BE49-F238E27FC236}">
                  <a16:creationId xmlns:a16="http://schemas.microsoft.com/office/drawing/2014/main" id="{F3EB753F-D51F-69EB-3AA9-479CECA3B81B}"/>
                </a:ext>
              </a:extLst>
            </xdr:cNvPr>
            <xdr:cNvPicPr>
              <a:picLocks noChangeAspect="1" noChangeArrowheads="1"/>
              <a:extLst>
                <a:ext uri="{84589F7E-364E-4C9E-8A38-B11213B215E9}">
                  <a14:cameraTool cellRange="Sheet8!I8" spid="_x0000_s7222"/>
                </a:ext>
              </a:extLst>
            </xdr:cNvPicPr>
          </xdr:nvPicPr>
          <xdr:blipFill>
            <a:blip xmlns:r="http://schemas.openxmlformats.org/officeDocument/2006/relationships" r:embed="rId7"/>
            <a:srcRect/>
            <a:stretch>
              <a:fillRect/>
            </a:stretch>
          </xdr:blipFill>
          <xdr:spPr bwMode="auto">
            <a:xfrm>
              <a:off x="4478607" y="1682461"/>
              <a:ext cx="4800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273010</xdr:colOff>
          <xdr:row>9</xdr:row>
          <xdr:rowOff>82261</xdr:rowOff>
        </xdr:from>
        <xdr:to>
          <xdr:col>12</xdr:col>
          <xdr:colOff>143470</xdr:colOff>
          <xdr:row>10</xdr:row>
          <xdr:rowOff>85032</xdr:rowOff>
        </xdr:to>
        <xdr:pic>
          <xdr:nvPicPr>
            <xdr:cNvPr id="81" name="Picture 80">
              <a:extLst>
                <a:ext uri="{FF2B5EF4-FFF2-40B4-BE49-F238E27FC236}">
                  <a16:creationId xmlns:a16="http://schemas.microsoft.com/office/drawing/2014/main" id="{50F4BC39-319B-9860-5DD0-1BEF1FDD2FDE}"/>
                </a:ext>
              </a:extLst>
            </xdr:cNvPr>
            <xdr:cNvPicPr>
              <a:picLocks noChangeAspect="1" noChangeArrowheads="1"/>
              <a:extLst>
                <a:ext uri="{84589F7E-364E-4C9E-8A38-B11213B215E9}">
                  <a14:cameraTool cellRange="Sheet8!J8" spid="_x0000_s7223"/>
                </a:ext>
              </a:extLst>
            </xdr:cNvPicPr>
          </xdr:nvPicPr>
          <xdr:blipFill>
            <a:blip xmlns:r="http://schemas.openxmlformats.org/officeDocument/2006/relationships" r:embed="rId8"/>
            <a:srcRect/>
            <a:stretch>
              <a:fillRect/>
            </a:stretch>
          </xdr:blipFill>
          <xdr:spPr bwMode="auto">
            <a:xfrm>
              <a:off x="6978610" y="1703243"/>
              <a:ext cx="4800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265339</xdr:colOff>
          <xdr:row>9</xdr:row>
          <xdr:rowOff>74839</xdr:rowOff>
        </xdr:from>
        <xdr:to>
          <xdr:col>16</xdr:col>
          <xdr:colOff>135799</xdr:colOff>
          <xdr:row>10</xdr:row>
          <xdr:rowOff>77610</xdr:rowOff>
        </xdr:to>
        <xdr:pic>
          <xdr:nvPicPr>
            <xdr:cNvPr id="82" name="Picture 81">
              <a:extLst>
                <a:ext uri="{FF2B5EF4-FFF2-40B4-BE49-F238E27FC236}">
                  <a16:creationId xmlns:a16="http://schemas.microsoft.com/office/drawing/2014/main" id="{8D389E79-34CD-8073-CE48-6EE8C74CF781}"/>
                </a:ext>
              </a:extLst>
            </xdr:cNvPr>
            <xdr:cNvPicPr>
              <a:picLocks noChangeAspect="1" noChangeArrowheads="1"/>
              <a:extLst>
                <a:ext uri="{84589F7E-364E-4C9E-8A38-B11213B215E9}">
                  <a14:cameraTool cellRange="Sheet8!K8" spid="_x0000_s7224"/>
                </a:ext>
              </a:extLst>
            </xdr:cNvPicPr>
          </xdr:nvPicPr>
          <xdr:blipFill>
            <a:blip xmlns:r="http://schemas.openxmlformats.org/officeDocument/2006/relationships" r:embed="rId9"/>
            <a:srcRect/>
            <a:stretch>
              <a:fillRect/>
            </a:stretch>
          </xdr:blipFill>
          <xdr:spPr bwMode="auto">
            <a:xfrm>
              <a:off x="9409339" y="1695821"/>
              <a:ext cx="4800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271771</xdr:colOff>
          <xdr:row>9</xdr:row>
          <xdr:rowOff>54553</xdr:rowOff>
        </xdr:from>
        <xdr:to>
          <xdr:col>20</xdr:col>
          <xdr:colOff>142231</xdr:colOff>
          <xdr:row>10</xdr:row>
          <xdr:rowOff>57324</xdr:rowOff>
        </xdr:to>
        <xdr:pic>
          <xdr:nvPicPr>
            <xdr:cNvPr id="83" name="Picture 82">
              <a:extLst>
                <a:ext uri="{FF2B5EF4-FFF2-40B4-BE49-F238E27FC236}">
                  <a16:creationId xmlns:a16="http://schemas.microsoft.com/office/drawing/2014/main" id="{719BEDAE-E799-5D60-161D-F4F9F3019775}"/>
                </a:ext>
              </a:extLst>
            </xdr:cNvPr>
            <xdr:cNvPicPr>
              <a:picLocks noChangeAspect="1" noChangeArrowheads="1"/>
              <a:extLst>
                <a:ext uri="{84589F7E-364E-4C9E-8A38-B11213B215E9}">
                  <a14:cameraTool cellRange="Sheet8!L8" spid="_x0000_s7225"/>
                </a:ext>
              </a:extLst>
            </xdr:cNvPicPr>
          </xdr:nvPicPr>
          <xdr:blipFill>
            <a:blip xmlns:r="http://schemas.openxmlformats.org/officeDocument/2006/relationships" r:embed="rId10"/>
            <a:srcRect/>
            <a:stretch>
              <a:fillRect/>
            </a:stretch>
          </xdr:blipFill>
          <xdr:spPr bwMode="auto">
            <a:xfrm>
              <a:off x="11854171" y="1675535"/>
              <a:ext cx="4800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116032</xdr:colOff>
      <xdr:row>10</xdr:row>
      <xdr:rowOff>173181</xdr:rowOff>
    </xdr:from>
    <xdr:to>
      <xdr:col>7</xdr:col>
      <xdr:colOff>48491</xdr:colOff>
      <xdr:row>22</xdr:row>
      <xdr:rowOff>152400</xdr:rowOff>
    </xdr:to>
    <xdr:sp macro="" textlink="">
      <xdr:nvSpPr>
        <xdr:cNvPr id="2" name="Rectangle: Rounded Corners 1">
          <a:extLst>
            <a:ext uri="{FF2B5EF4-FFF2-40B4-BE49-F238E27FC236}">
              <a16:creationId xmlns:a16="http://schemas.microsoft.com/office/drawing/2014/main" id="{844B5313-E328-C9D5-E185-0D2200C2833E}"/>
            </a:ext>
          </a:extLst>
        </xdr:cNvPr>
        <xdr:cNvSpPr/>
      </xdr:nvSpPr>
      <xdr:spPr>
        <a:xfrm>
          <a:off x="116032" y="1974272"/>
          <a:ext cx="4199659" cy="2140528"/>
        </a:xfrm>
        <a:prstGeom prst="roundRect">
          <a:avLst>
            <a:gd name="adj" fmla="val 3536"/>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92284</xdr:colOff>
      <xdr:row>10</xdr:row>
      <xdr:rowOff>159327</xdr:rowOff>
    </xdr:from>
    <xdr:to>
      <xdr:col>13</xdr:col>
      <xdr:colOff>602674</xdr:colOff>
      <xdr:row>22</xdr:row>
      <xdr:rowOff>145473</xdr:rowOff>
    </xdr:to>
    <xdr:sp macro="" textlink="">
      <xdr:nvSpPr>
        <xdr:cNvPr id="6" name="Rectangle: Rounded Corners 5">
          <a:extLst>
            <a:ext uri="{FF2B5EF4-FFF2-40B4-BE49-F238E27FC236}">
              <a16:creationId xmlns:a16="http://schemas.microsoft.com/office/drawing/2014/main" id="{6DA63586-B018-4B35-B5B2-32607F10EBC0}"/>
            </a:ext>
          </a:extLst>
        </xdr:cNvPr>
        <xdr:cNvSpPr/>
      </xdr:nvSpPr>
      <xdr:spPr>
        <a:xfrm>
          <a:off x="4359484" y="1960418"/>
          <a:ext cx="4167990" cy="2147455"/>
        </a:xfrm>
        <a:prstGeom prst="roundRect">
          <a:avLst>
            <a:gd name="adj" fmla="val 3536"/>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20781</xdr:colOff>
      <xdr:row>11</xdr:row>
      <xdr:rowOff>5320</xdr:rowOff>
    </xdr:from>
    <xdr:to>
      <xdr:col>20</xdr:col>
      <xdr:colOff>326572</xdr:colOff>
      <xdr:row>22</xdr:row>
      <xdr:rowOff>145473</xdr:rowOff>
    </xdr:to>
    <xdr:sp macro="" textlink="">
      <xdr:nvSpPr>
        <xdr:cNvPr id="7" name="Rectangle: Rounded Corners 6">
          <a:extLst>
            <a:ext uri="{FF2B5EF4-FFF2-40B4-BE49-F238E27FC236}">
              <a16:creationId xmlns:a16="http://schemas.microsoft.com/office/drawing/2014/main" id="{6CBD9218-1C0F-4A53-9109-2EBA1F936A55}"/>
            </a:ext>
          </a:extLst>
        </xdr:cNvPr>
        <xdr:cNvSpPr/>
      </xdr:nvSpPr>
      <xdr:spPr>
        <a:xfrm>
          <a:off x="8555181" y="1986520"/>
          <a:ext cx="3963391" cy="2121353"/>
        </a:xfrm>
        <a:prstGeom prst="roundRect">
          <a:avLst>
            <a:gd name="adj" fmla="val 3536"/>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109104</xdr:colOff>
      <xdr:row>23</xdr:row>
      <xdr:rowOff>4330</xdr:rowOff>
    </xdr:from>
    <xdr:to>
      <xdr:col>7</xdr:col>
      <xdr:colOff>13855</xdr:colOff>
      <xdr:row>35</xdr:row>
      <xdr:rowOff>145472</xdr:rowOff>
    </xdr:to>
    <xdr:sp macro="" textlink="">
      <xdr:nvSpPr>
        <xdr:cNvPr id="8" name="Rectangle: Rounded Corners 7">
          <a:extLst>
            <a:ext uri="{FF2B5EF4-FFF2-40B4-BE49-F238E27FC236}">
              <a16:creationId xmlns:a16="http://schemas.microsoft.com/office/drawing/2014/main" id="{AEF3D9C5-715E-4750-A8B5-A3538BB3CA64}"/>
            </a:ext>
          </a:extLst>
        </xdr:cNvPr>
        <xdr:cNvSpPr/>
      </xdr:nvSpPr>
      <xdr:spPr>
        <a:xfrm>
          <a:off x="109104" y="4146839"/>
          <a:ext cx="4171951" cy="2302451"/>
        </a:xfrm>
        <a:prstGeom prst="roundRect">
          <a:avLst>
            <a:gd name="adj" fmla="val 3536"/>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7</xdr:col>
      <xdr:colOff>62346</xdr:colOff>
      <xdr:row>23</xdr:row>
      <xdr:rowOff>13855</xdr:rowOff>
    </xdr:from>
    <xdr:to>
      <xdr:col>14</xdr:col>
      <xdr:colOff>6928</xdr:colOff>
      <xdr:row>35</xdr:row>
      <xdr:rowOff>138545</xdr:rowOff>
    </xdr:to>
    <xdr:sp macro="" textlink="">
      <xdr:nvSpPr>
        <xdr:cNvPr id="9" name="Rectangle: Rounded Corners 8">
          <a:extLst>
            <a:ext uri="{FF2B5EF4-FFF2-40B4-BE49-F238E27FC236}">
              <a16:creationId xmlns:a16="http://schemas.microsoft.com/office/drawing/2014/main" id="{0DC6F551-16D4-457A-97D7-6A7872C9BC02}"/>
            </a:ext>
          </a:extLst>
        </xdr:cNvPr>
        <xdr:cNvSpPr/>
      </xdr:nvSpPr>
      <xdr:spPr>
        <a:xfrm>
          <a:off x="4329546" y="4156364"/>
          <a:ext cx="4211782" cy="2285999"/>
        </a:xfrm>
        <a:prstGeom prst="roundRect">
          <a:avLst>
            <a:gd name="adj" fmla="val 3536"/>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76200</xdr:colOff>
      <xdr:row>23</xdr:row>
      <xdr:rowOff>6928</xdr:rowOff>
    </xdr:from>
    <xdr:to>
      <xdr:col>20</xdr:col>
      <xdr:colOff>398072</xdr:colOff>
      <xdr:row>35</xdr:row>
      <xdr:rowOff>96983</xdr:rowOff>
    </xdr:to>
    <xdr:sp macro="" textlink="">
      <xdr:nvSpPr>
        <xdr:cNvPr id="10" name="Rectangle: Rounded Corners 9">
          <a:extLst>
            <a:ext uri="{FF2B5EF4-FFF2-40B4-BE49-F238E27FC236}">
              <a16:creationId xmlns:a16="http://schemas.microsoft.com/office/drawing/2014/main" id="{E78A8942-AA12-4A82-99D8-AC4C6BDD9A87}"/>
            </a:ext>
          </a:extLst>
        </xdr:cNvPr>
        <xdr:cNvSpPr/>
      </xdr:nvSpPr>
      <xdr:spPr>
        <a:xfrm>
          <a:off x="8610600" y="4149437"/>
          <a:ext cx="3979472" cy="2251364"/>
        </a:xfrm>
        <a:prstGeom prst="roundRect">
          <a:avLst>
            <a:gd name="adj" fmla="val 3536"/>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152398</xdr:colOff>
      <xdr:row>11</xdr:row>
      <xdr:rowOff>34635</xdr:rowOff>
    </xdr:from>
    <xdr:to>
      <xdr:col>6</xdr:col>
      <xdr:colOff>581890</xdr:colOff>
      <xdr:row>12</xdr:row>
      <xdr:rowOff>110836</xdr:rowOff>
    </xdr:to>
    <xdr:sp macro="" textlink="">
      <xdr:nvSpPr>
        <xdr:cNvPr id="12" name="Rectangle: Rounded Corners 11">
          <a:extLst>
            <a:ext uri="{FF2B5EF4-FFF2-40B4-BE49-F238E27FC236}">
              <a16:creationId xmlns:a16="http://schemas.microsoft.com/office/drawing/2014/main" id="{73227AAC-6A7B-11CD-AB10-899715233773}"/>
            </a:ext>
          </a:extLst>
        </xdr:cNvPr>
        <xdr:cNvSpPr/>
      </xdr:nvSpPr>
      <xdr:spPr>
        <a:xfrm>
          <a:off x="152398" y="2015835"/>
          <a:ext cx="4087092" cy="256310"/>
        </a:xfrm>
        <a:prstGeom prst="roundRect">
          <a:avLst/>
        </a:prstGeom>
        <a:gradFill>
          <a:gsLst>
            <a:gs pos="0">
              <a:schemeClr val="bg2">
                <a:lumMod val="25000"/>
                <a:alpha val="80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baseline="0"/>
            <a:t> </a:t>
          </a:r>
          <a:r>
            <a:rPr lang="en-IN" sz="1200" b="1"/>
            <a:t>SALES</a:t>
          </a:r>
          <a:r>
            <a:rPr lang="en-IN" sz="1200" b="1" baseline="0"/>
            <a:t> AND PROFIT  ANALYST</a:t>
          </a:r>
          <a:endParaRPr lang="en-IN" sz="1200" b="1"/>
        </a:p>
      </xdr:txBody>
    </xdr:sp>
    <xdr:clientData/>
  </xdr:twoCellAnchor>
  <xdr:twoCellAnchor>
    <xdr:from>
      <xdr:col>7</xdr:col>
      <xdr:colOff>159328</xdr:colOff>
      <xdr:row>11</xdr:row>
      <xdr:rowOff>48490</xdr:rowOff>
    </xdr:from>
    <xdr:to>
      <xdr:col>13</xdr:col>
      <xdr:colOff>561110</xdr:colOff>
      <xdr:row>12</xdr:row>
      <xdr:rowOff>138544</xdr:rowOff>
    </xdr:to>
    <xdr:sp macro="" textlink="">
      <xdr:nvSpPr>
        <xdr:cNvPr id="14" name="Rectangle: Rounded Corners 13">
          <a:extLst>
            <a:ext uri="{FF2B5EF4-FFF2-40B4-BE49-F238E27FC236}">
              <a16:creationId xmlns:a16="http://schemas.microsoft.com/office/drawing/2014/main" id="{7F2FAD9F-F1B3-4814-A548-25DCD9F76D7E}"/>
            </a:ext>
          </a:extLst>
        </xdr:cNvPr>
        <xdr:cNvSpPr/>
      </xdr:nvSpPr>
      <xdr:spPr>
        <a:xfrm>
          <a:off x="4426528" y="2029690"/>
          <a:ext cx="4059382" cy="270163"/>
        </a:xfrm>
        <a:prstGeom prst="roundRect">
          <a:avLst/>
        </a:prstGeom>
        <a:gradFill>
          <a:gsLst>
            <a:gs pos="0">
              <a:schemeClr val="bg2">
                <a:lumMod val="25000"/>
                <a:alpha val="80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a:solidFill>
                <a:schemeClr val="lt1"/>
              </a:solidFill>
              <a:latin typeface="+mn-lt"/>
              <a:ea typeface="+mn-ea"/>
              <a:cs typeface="+mn-cs"/>
            </a:rPr>
            <a:t>  CATEGORY</a:t>
          </a:r>
          <a:r>
            <a:rPr lang="en-IN" sz="1100" b="1" baseline="0">
              <a:solidFill>
                <a:schemeClr val="lt1"/>
              </a:solidFill>
              <a:latin typeface="+mn-lt"/>
              <a:ea typeface="+mn-ea"/>
              <a:cs typeface="+mn-cs"/>
            </a:rPr>
            <a:t> WISE PROFIT</a:t>
          </a:r>
          <a:endParaRPr lang="en-IN" sz="1100" b="1">
            <a:solidFill>
              <a:schemeClr val="lt1"/>
            </a:solidFill>
            <a:latin typeface="+mn-lt"/>
            <a:ea typeface="+mn-ea"/>
            <a:cs typeface="+mn-cs"/>
          </a:endParaRPr>
        </a:p>
      </xdr:txBody>
    </xdr:sp>
    <xdr:clientData/>
  </xdr:twoCellAnchor>
  <xdr:twoCellAnchor>
    <xdr:from>
      <xdr:col>14</xdr:col>
      <xdr:colOff>110835</xdr:colOff>
      <xdr:row>11</xdr:row>
      <xdr:rowOff>39957</xdr:rowOff>
    </xdr:from>
    <xdr:to>
      <xdr:col>20</xdr:col>
      <xdr:colOff>289709</xdr:colOff>
      <xdr:row>12</xdr:row>
      <xdr:rowOff>130011</xdr:rowOff>
    </xdr:to>
    <xdr:sp macro="" textlink="">
      <xdr:nvSpPr>
        <xdr:cNvPr id="15" name="Rectangle: Rounded Corners 14">
          <a:extLst>
            <a:ext uri="{FF2B5EF4-FFF2-40B4-BE49-F238E27FC236}">
              <a16:creationId xmlns:a16="http://schemas.microsoft.com/office/drawing/2014/main" id="{30258780-AE3B-41EF-91C5-A8BC2EDD1936}"/>
            </a:ext>
          </a:extLst>
        </xdr:cNvPr>
        <xdr:cNvSpPr/>
      </xdr:nvSpPr>
      <xdr:spPr>
        <a:xfrm>
          <a:off x="8645235" y="2021157"/>
          <a:ext cx="3836474" cy="270163"/>
        </a:xfrm>
        <a:prstGeom prst="roundRect">
          <a:avLst/>
        </a:prstGeom>
        <a:gradFill>
          <a:gsLst>
            <a:gs pos="0">
              <a:schemeClr val="bg2">
                <a:lumMod val="25000"/>
                <a:alpha val="80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a:solidFill>
                <a:schemeClr val="lt1"/>
              </a:solidFill>
              <a:latin typeface="+mn-lt"/>
              <a:ea typeface="+mn-ea"/>
              <a:cs typeface="+mn-cs"/>
            </a:rPr>
            <a:t> CATEGORY</a:t>
          </a:r>
          <a:r>
            <a:rPr lang="en-IN" sz="1100" b="1" baseline="0">
              <a:solidFill>
                <a:schemeClr val="lt1"/>
              </a:solidFill>
              <a:latin typeface="+mn-lt"/>
              <a:ea typeface="+mn-ea"/>
              <a:cs typeface="+mn-cs"/>
            </a:rPr>
            <a:t> WISE SALES %</a:t>
          </a:r>
          <a:endParaRPr lang="en-IN" sz="1100" b="1">
            <a:solidFill>
              <a:schemeClr val="lt1"/>
            </a:solidFill>
            <a:latin typeface="+mn-lt"/>
            <a:ea typeface="+mn-ea"/>
            <a:cs typeface="+mn-cs"/>
          </a:endParaRPr>
        </a:p>
      </xdr:txBody>
    </xdr:sp>
    <xdr:clientData/>
  </xdr:twoCellAnchor>
  <xdr:twoCellAnchor>
    <xdr:from>
      <xdr:col>0</xdr:col>
      <xdr:colOff>159328</xdr:colOff>
      <xdr:row>23</xdr:row>
      <xdr:rowOff>66677</xdr:rowOff>
    </xdr:from>
    <xdr:to>
      <xdr:col>6</xdr:col>
      <xdr:colOff>588818</xdr:colOff>
      <xdr:row>24</xdr:row>
      <xdr:rowOff>156731</xdr:rowOff>
    </xdr:to>
    <xdr:sp macro="" textlink="">
      <xdr:nvSpPr>
        <xdr:cNvPr id="16" name="Rectangle: Rounded Corners 15">
          <a:extLst>
            <a:ext uri="{FF2B5EF4-FFF2-40B4-BE49-F238E27FC236}">
              <a16:creationId xmlns:a16="http://schemas.microsoft.com/office/drawing/2014/main" id="{2B4020CF-EAC9-48D8-9325-DAB1C9E75494}"/>
            </a:ext>
          </a:extLst>
        </xdr:cNvPr>
        <xdr:cNvSpPr/>
      </xdr:nvSpPr>
      <xdr:spPr>
        <a:xfrm>
          <a:off x="159328" y="4209186"/>
          <a:ext cx="4087090" cy="270163"/>
        </a:xfrm>
        <a:prstGeom prst="roundRect">
          <a:avLst/>
        </a:prstGeom>
        <a:gradFill>
          <a:gsLst>
            <a:gs pos="0">
              <a:schemeClr val="bg2">
                <a:lumMod val="25000"/>
                <a:alpha val="80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a:solidFill>
                <a:schemeClr val="lt1"/>
              </a:solidFill>
              <a:latin typeface="+mn-lt"/>
              <a:ea typeface="+mn-ea"/>
              <a:cs typeface="+mn-cs"/>
            </a:rPr>
            <a:t> SALES BY STATE</a:t>
          </a:r>
        </a:p>
      </xdr:txBody>
    </xdr:sp>
    <xdr:clientData/>
  </xdr:twoCellAnchor>
  <xdr:twoCellAnchor>
    <xdr:from>
      <xdr:col>7</xdr:col>
      <xdr:colOff>131618</xdr:colOff>
      <xdr:row>23</xdr:row>
      <xdr:rowOff>45894</xdr:rowOff>
    </xdr:from>
    <xdr:to>
      <xdr:col>13</xdr:col>
      <xdr:colOff>581891</xdr:colOff>
      <xdr:row>24</xdr:row>
      <xdr:rowOff>135948</xdr:rowOff>
    </xdr:to>
    <xdr:sp macro="" textlink="">
      <xdr:nvSpPr>
        <xdr:cNvPr id="17" name="Rectangle: Rounded Corners 16">
          <a:extLst>
            <a:ext uri="{FF2B5EF4-FFF2-40B4-BE49-F238E27FC236}">
              <a16:creationId xmlns:a16="http://schemas.microsoft.com/office/drawing/2014/main" id="{A1EAE4FB-5B31-4CE5-A976-FE17C8E833C7}"/>
            </a:ext>
          </a:extLst>
        </xdr:cNvPr>
        <xdr:cNvSpPr/>
      </xdr:nvSpPr>
      <xdr:spPr>
        <a:xfrm>
          <a:off x="4398818" y="4188403"/>
          <a:ext cx="4107873" cy="270163"/>
        </a:xfrm>
        <a:prstGeom prst="roundRect">
          <a:avLst/>
        </a:prstGeom>
        <a:gradFill>
          <a:gsLst>
            <a:gs pos="0">
              <a:schemeClr val="bg2">
                <a:lumMod val="25000"/>
                <a:alpha val="80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a:solidFill>
                <a:schemeClr val="lt1"/>
              </a:solidFill>
              <a:latin typeface="+mn-lt"/>
              <a:ea typeface="+mn-ea"/>
              <a:cs typeface="+mn-cs"/>
            </a:rPr>
            <a:t>TOP 10 SUB CATEGORIES</a:t>
          </a:r>
        </a:p>
      </xdr:txBody>
    </xdr:sp>
    <xdr:clientData/>
  </xdr:twoCellAnchor>
  <xdr:twoCellAnchor>
    <xdr:from>
      <xdr:col>14</xdr:col>
      <xdr:colOff>131619</xdr:colOff>
      <xdr:row>23</xdr:row>
      <xdr:rowOff>59750</xdr:rowOff>
    </xdr:from>
    <xdr:to>
      <xdr:col>20</xdr:col>
      <xdr:colOff>353291</xdr:colOff>
      <xdr:row>24</xdr:row>
      <xdr:rowOff>149804</xdr:rowOff>
    </xdr:to>
    <xdr:sp macro="" textlink="">
      <xdr:nvSpPr>
        <xdr:cNvPr id="18" name="Rectangle: Rounded Corners 17">
          <a:extLst>
            <a:ext uri="{FF2B5EF4-FFF2-40B4-BE49-F238E27FC236}">
              <a16:creationId xmlns:a16="http://schemas.microsoft.com/office/drawing/2014/main" id="{48A0585C-AB27-49E1-B00C-AD8F1256B03E}"/>
            </a:ext>
          </a:extLst>
        </xdr:cNvPr>
        <xdr:cNvSpPr/>
      </xdr:nvSpPr>
      <xdr:spPr>
        <a:xfrm>
          <a:off x="8666019" y="4202259"/>
          <a:ext cx="3879272" cy="270163"/>
        </a:xfrm>
        <a:prstGeom prst="roundRect">
          <a:avLst/>
        </a:prstGeom>
        <a:gradFill>
          <a:gsLst>
            <a:gs pos="0">
              <a:schemeClr val="bg2">
                <a:lumMod val="25000"/>
                <a:alpha val="80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a:solidFill>
                <a:schemeClr val="lt1"/>
              </a:solidFill>
              <a:latin typeface="+mn-lt"/>
              <a:ea typeface="+mn-ea"/>
              <a:cs typeface="+mn-cs"/>
            </a:rPr>
            <a:t>FILTERS</a:t>
          </a:r>
        </a:p>
      </xdr:txBody>
    </xdr:sp>
    <xdr:clientData/>
  </xdr:twoCellAnchor>
  <xdr:twoCellAnchor>
    <xdr:from>
      <xdr:col>0</xdr:col>
      <xdr:colOff>103909</xdr:colOff>
      <xdr:row>13</xdr:row>
      <xdr:rowOff>76200</xdr:rowOff>
    </xdr:from>
    <xdr:to>
      <xdr:col>6</xdr:col>
      <xdr:colOff>588818</xdr:colOff>
      <xdr:row>22</xdr:row>
      <xdr:rowOff>152400</xdr:rowOff>
    </xdr:to>
    <xdr:graphicFrame macro="">
      <xdr:nvGraphicFramePr>
        <xdr:cNvPr id="21" name="Chart 20">
          <a:extLst>
            <a:ext uri="{FF2B5EF4-FFF2-40B4-BE49-F238E27FC236}">
              <a16:creationId xmlns:a16="http://schemas.microsoft.com/office/drawing/2014/main" id="{D52047B1-8204-40AF-8D2A-5F3DAD21F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103909</xdr:colOff>
      <xdr:row>13</xdr:row>
      <xdr:rowOff>103909</xdr:rowOff>
    </xdr:from>
    <xdr:to>
      <xdr:col>13</xdr:col>
      <xdr:colOff>540327</xdr:colOff>
      <xdr:row>22</xdr:row>
      <xdr:rowOff>138545</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C30A6160-483C-4A08-A2D8-0526404822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371109" y="2445327"/>
              <a:ext cx="4094018" cy="16556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48489</xdr:colOff>
      <xdr:row>13</xdr:row>
      <xdr:rowOff>117765</xdr:rowOff>
    </xdr:from>
    <xdr:to>
      <xdr:col>20</xdr:col>
      <xdr:colOff>284017</xdr:colOff>
      <xdr:row>22</xdr:row>
      <xdr:rowOff>152400</xdr:rowOff>
    </xdr:to>
    <xdr:graphicFrame macro="">
      <xdr:nvGraphicFramePr>
        <xdr:cNvPr id="23" name="Chart 22">
          <a:extLst>
            <a:ext uri="{FF2B5EF4-FFF2-40B4-BE49-F238E27FC236}">
              <a16:creationId xmlns:a16="http://schemas.microsoft.com/office/drawing/2014/main" id="{0FCB2B17-790C-4A7E-BFC0-7D6CA2017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171450</xdr:colOff>
      <xdr:row>25</xdr:row>
      <xdr:rowOff>66675</xdr:rowOff>
    </xdr:from>
    <xdr:to>
      <xdr:col>7</xdr:col>
      <xdr:colOff>0</xdr:colOff>
      <xdr:row>35</xdr:row>
      <xdr:rowOff>117764</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609AC52B-8B76-4005-BAAD-FCAB34BE3C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1450" y="4569402"/>
              <a:ext cx="4095750" cy="1852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159328</xdr:colOff>
      <xdr:row>25</xdr:row>
      <xdr:rowOff>48490</xdr:rowOff>
    </xdr:from>
    <xdr:to>
      <xdr:col>14</xdr:col>
      <xdr:colOff>6927</xdr:colOff>
      <xdr:row>35</xdr:row>
      <xdr:rowOff>20781</xdr:rowOff>
    </xdr:to>
    <xdr:graphicFrame macro="">
      <xdr:nvGraphicFramePr>
        <xdr:cNvPr id="25" name="Chart 24">
          <a:extLst>
            <a:ext uri="{FF2B5EF4-FFF2-40B4-BE49-F238E27FC236}">
              <a16:creationId xmlns:a16="http://schemas.microsoft.com/office/drawing/2014/main" id="{8A71D495-2B38-4D62-8214-1000CE289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152401</xdr:colOff>
      <xdr:row>25</xdr:row>
      <xdr:rowOff>3</xdr:rowOff>
    </xdr:from>
    <xdr:to>
      <xdr:col>20</xdr:col>
      <xdr:colOff>381000</xdr:colOff>
      <xdr:row>35</xdr:row>
      <xdr:rowOff>1</xdr:rowOff>
    </xdr:to>
    <xdr:grpSp>
      <xdr:nvGrpSpPr>
        <xdr:cNvPr id="29" name="Group 28">
          <a:extLst>
            <a:ext uri="{FF2B5EF4-FFF2-40B4-BE49-F238E27FC236}">
              <a16:creationId xmlns:a16="http://schemas.microsoft.com/office/drawing/2014/main" id="{33947E9A-A27F-D191-90B2-FC2E4B3A210F}"/>
            </a:ext>
          </a:extLst>
        </xdr:cNvPr>
        <xdr:cNvGrpSpPr/>
      </xdr:nvGrpSpPr>
      <xdr:grpSpPr>
        <a:xfrm>
          <a:off x="8686801" y="4502730"/>
          <a:ext cx="3886199" cy="1801089"/>
          <a:chOff x="8776856" y="4663702"/>
          <a:chExt cx="3886199" cy="1753513"/>
        </a:xfrm>
      </xdr:grpSpPr>
      <mc:AlternateContent xmlns:mc="http://schemas.openxmlformats.org/markup-compatibility/2006">
        <mc:Choice xmlns:a14="http://schemas.microsoft.com/office/drawing/2010/main" Requires="a14">
          <xdr:graphicFrame macro="">
            <xdr:nvGraphicFramePr>
              <xdr:cNvPr id="26" name="Year 1">
                <a:extLst>
                  <a:ext uri="{FF2B5EF4-FFF2-40B4-BE49-F238E27FC236}">
                    <a16:creationId xmlns:a16="http://schemas.microsoft.com/office/drawing/2014/main" id="{BFD626C2-0965-4646-AC62-FBCAA7483A2D}"/>
                  </a:ext>
                </a:extLst>
              </xdr:cNvPr>
              <xdr:cNvGraphicFramePr/>
            </xdr:nvGraphicFramePr>
            <xdr:xfrm>
              <a:off x="8776856" y="4670444"/>
              <a:ext cx="1323109" cy="1739846"/>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86801" y="4509655"/>
                <a:ext cx="1323109" cy="1787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7" name="Segment 1">
                <a:extLst>
                  <a:ext uri="{FF2B5EF4-FFF2-40B4-BE49-F238E27FC236}">
                    <a16:creationId xmlns:a16="http://schemas.microsoft.com/office/drawing/2014/main" id="{8AEC3F65-E848-432E-9100-CCF418A1CB11}"/>
                  </a:ext>
                </a:extLst>
              </xdr:cNvPr>
              <xdr:cNvGraphicFramePr/>
            </xdr:nvGraphicFramePr>
            <xdr:xfrm>
              <a:off x="11362807" y="4670628"/>
              <a:ext cx="1300248" cy="1746587"/>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272752" y="4509844"/>
                <a:ext cx="1300248" cy="179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8" name="Region 1">
                <a:extLst>
                  <a:ext uri="{FF2B5EF4-FFF2-40B4-BE49-F238E27FC236}">
                    <a16:creationId xmlns:a16="http://schemas.microsoft.com/office/drawing/2014/main" id="{9E5E1937-0529-4CE9-964C-6AB0A46E690D}"/>
                  </a:ext>
                </a:extLst>
              </xdr:cNvPr>
              <xdr:cNvGraphicFramePr/>
            </xdr:nvGraphicFramePr>
            <xdr:xfrm>
              <a:off x="10134596" y="4663702"/>
              <a:ext cx="1205347" cy="1753513"/>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044541" y="4502730"/>
                <a:ext cx="1205347" cy="18010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13.061641782406" createdVersion="8" refreshedVersion="8" minRefreshableVersion="3" recordCount="9994" xr:uid="{D61D7EF4-0074-40A4-820E-00E33D82E215}">
  <cacheSource type="worksheet">
    <worksheetSource name="Ecommerce_Sales_Analysis_xlsx___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127049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 phone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 8GB Mini TravelDrive USB 2.0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 8gb Micro Traveldrive Usb 2.0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 Phone Headset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Important Message”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Pillow Soft”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 6101 Series - Keyboard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x v="198"/>
    <x v="0"/>
    <x v="173"/>
    <d v="2013-04-22T00:00:00"/>
    <s v="Standard Class"/>
    <s v="RB-19795"/>
    <s v="Ross Baird"/>
    <x v="2"/>
    <s v="United States"/>
    <s v="Gastonia"/>
    <x v="3"/>
    <n v="28052"/>
    <x v="0"/>
    <s v="TEC-AC-10004659"/>
    <x v="2"/>
    <x v="11"/>
    <s v="Imation Secure+ Hardware Encrypted USB 2.0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 16GB Mini TravelDrive USB 2.0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 Office Telephone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 32GB Pocket Pro USB 3.0 Flash Drive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9"/>
  </r>
  <r>
    <n v="676"/>
    <x v="314"/>
    <x v="3"/>
    <x v="256"/>
    <d v="2014-12-09T00:00:00"/>
    <s v="First Class"/>
    <s v="RB-19570"/>
    <s v="Rob Beeghly"/>
    <x v="0"/>
    <s v="United States"/>
    <s v="Columbus"/>
    <x v="14"/>
    <n v="47201"/>
    <x v="2"/>
    <s v="TEC-AC-10003832"/>
    <x v="2"/>
    <x v="11"/>
    <s v="Imation 16GB Mini TravelDrive USB 2.0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 Flash Drive Imation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 8gb Micro Traveldrive Usb 2.0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 x 11”"/>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 Headset - headset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4"/>
    <n v="3"/>
    <n v="0.8"/>
    <n v="-4.7145000000000001"/>
  </r>
  <r>
    <n v="1104"/>
    <x v="531"/>
    <x v="3"/>
    <x v="81"/>
    <d v="2014-04-28T00:00:00"/>
    <s v="Standard Class"/>
    <s v="RP-19390"/>
    <s v="Resi Pö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Pillow Soft”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 x 11”"/>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Snap”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ö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Just In Time”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ö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 Flash Drive Imation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 Telephone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ö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 Clip USB flash drive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ésumé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 Flash Drive Imation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 x 11”"/>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ösisch"/>
    <x v="1"/>
    <s v="United States"/>
    <s v="Aurora"/>
    <x v="10"/>
    <n v="60505"/>
    <x v="2"/>
    <s v="FUR-FU-10004973"/>
    <x v="0"/>
    <x v="5"/>
    <s v="Flat Face Poster Frame"/>
    <n v="60.287999999999997"/>
    <n v="8"/>
    <n v="0.6"/>
    <n v="-27.1296"/>
  </r>
  <r>
    <n v="2373"/>
    <x v="1165"/>
    <x v="0"/>
    <x v="274"/>
    <d v="2013-07-12T00:00:00"/>
    <s v="Second Class"/>
    <s v="BF-11020"/>
    <s v="Barry Französisch"/>
    <x v="1"/>
    <s v="United States"/>
    <s v="Aurora"/>
    <x v="10"/>
    <n v="60505"/>
    <x v="2"/>
    <s v="OFF-FA-10000936"/>
    <x v="1"/>
    <x v="13"/>
    <s v="Acco Hot Clips Clips to Go"/>
    <n v="2.6320000000000001"/>
    <n v="1"/>
    <n v="0.2"/>
    <n v="0.82250000000000001"/>
  </r>
  <r>
    <n v="2374"/>
    <x v="1165"/>
    <x v="0"/>
    <x v="274"/>
    <d v="2013-07-12T00:00:00"/>
    <s v="Second Class"/>
    <s v="BF-11020"/>
    <s v="Barry Französisch"/>
    <x v="1"/>
    <s v="United States"/>
    <s v="Aurora"/>
    <x v="10"/>
    <n v="60505"/>
    <x v="2"/>
    <s v="OFF-PA-10001609"/>
    <x v="1"/>
    <x v="10"/>
    <s v="Tops Wirebound Message Log Books"/>
    <n v="23.687999999999999"/>
    <n v="9"/>
    <n v="0.2"/>
    <n v="7.6985999999999999"/>
  </r>
  <r>
    <n v="2375"/>
    <x v="1165"/>
    <x v="0"/>
    <x v="274"/>
    <d v="2013-07-12T00:00:00"/>
    <s v="Second Class"/>
    <s v="BF-11020"/>
    <s v="Barry Franzö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59999999999998"/>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Pillow Soft”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 Phone Headset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 16GB Mini TravelDrive USB 2.0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ö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 KT800P2 - Keyboard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Pillow Soft”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 Headset - headset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ésumé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 headset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 Telephone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 Headset - headset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ä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 KT400U2 - Keyboard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d v="2014-09-29T00:00:00"/>
    <s v="Standard Class"/>
    <s v="KB-16240"/>
    <s v="Karen Bern"/>
    <x v="1"/>
    <s v="United States"/>
    <s v="Saint Cloud"/>
    <x v="11"/>
    <n v="56301"/>
    <x v="2"/>
    <s v="TEC-AC-10002305"/>
    <x v="2"/>
    <x v="11"/>
    <s v="KeyTronic E03601U1 - Keyboard - Beige"/>
    <n v="72"/>
    <n v="4"/>
    <n v="0"/>
    <n v="12.96"/>
  </r>
  <r>
    <n v="3495"/>
    <x v="1735"/>
    <x v="3"/>
    <x v="241"/>
    <d v="2014-09-29T00:00:00"/>
    <s v="Standard Class"/>
    <s v="KB-16240"/>
    <s v="Karen Bern"/>
    <x v="1"/>
    <s v="United States"/>
    <s v="Saint Cloud"/>
    <x v="11"/>
    <n v="56301"/>
    <x v="2"/>
    <s v="TEC-AC-10000990"/>
    <x v="2"/>
    <x v="11"/>
    <s v="Imation Bio 2GB USB Flash Drive Imation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 x 11”"/>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ésumé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 Swivel Flash Drive USB flash drive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 6101 Series - Keyboard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äberlin"/>
    <x v="1"/>
    <s v="United States"/>
    <s v="Plantation"/>
    <x v="2"/>
    <n v="33317"/>
    <x v="0"/>
    <s v="OFF-AR-10001246"/>
    <x v="1"/>
    <x v="6"/>
    <s v="Newell 317"/>
    <n v="11.76"/>
    <n v="5"/>
    <n v="0.2"/>
    <n v="1.323"/>
  </r>
  <r>
    <n v="3808"/>
    <x v="1884"/>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äberlin"/>
    <x v="1"/>
    <s v="United States"/>
    <s v="Plantation"/>
    <x v="2"/>
    <n v="33317"/>
    <x v="0"/>
    <s v="OFF-BI-10002799"/>
    <x v="1"/>
    <x v="8"/>
    <s v="SlimView Poly Binder, 3/8&quot;"/>
    <n v="4.6619999999999999"/>
    <n v="3"/>
    <n v="0.7"/>
    <n v="-3.72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äberlin"/>
    <x v="1"/>
    <s v="United States"/>
    <s v="Plantation"/>
    <x v="2"/>
    <n v="33317"/>
    <x v="0"/>
    <s v="TEC-PH-10000441"/>
    <x v="2"/>
    <x v="7"/>
    <s v="VTech DS6151"/>
    <n v="100.792"/>
    <n v="1"/>
    <n v="0.2"/>
    <n v="10.0792"/>
  </r>
  <r>
    <n v="3812"/>
    <x v="1884"/>
    <x v="1"/>
    <x v="768"/>
    <d v="2012-11-19T00:00:00"/>
    <s v="Standard Class"/>
    <s v="AH-10690"/>
    <s v="Anna Hä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Pillow Soft”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 Phone 7961G VoIP phone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 Headset - headset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 8GB Mini TravelDrive USB 2.0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 x 11”"/>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ö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ä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 30456 USB Flash Drive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 32GB Pocket Pro USB 3.0 Flash Drive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à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äberlin"/>
    <x v="1"/>
    <s v="United States"/>
    <s v="Springfield"/>
    <x v="17"/>
    <n v="22153"/>
    <x v="0"/>
    <s v="FUR-TA-10002645"/>
    <x v="0"/>
    <x v="3"/>
    <s v="Hon Rectangular Conference Tables"/>
    <n v="2275.5"/>
    <n v="10"/>
    <n v="0"/>
    <n v="386.83499999999998"/>
  </r>
  <r>
    <n v="5302"/>
    <x v="2635"/>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ä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 Headset - headset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 x 11”"/>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 E03601U1 - Keyboard - Beige"/>
    <n v="36"/>
    <n v="2"/>
    <n v="0"/>
    <n v="6.48"/>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ösisch"/>
    <x v="1"/>
    <s v="United States"/>
    <s v="Jacksonville"/>
    <x v="2"/>
    <n v="32216"/>
    <x v="0"/>
    <s v="TEC-PH-10004897"/>
    <x v="2"/>
    <x v="7"/>
    <s v="Mediabridge Sport Armband iPhone 5s"/>
    <n v="23.975999999999999"/>
    <n v="3"/>
    <n v="0.2"/>
    <n v="-5.69430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
  </r>
  <r>
    <n v="5491"/>
    <x v="2737"/>
    <x v="3"/>
    <x v="719"/>
    <d v="2014-04-05T00:00:00"/>
    <s v="Second Class"/>
    <s v="BF-11020"/>
    <s v="Barry Franzö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 16GB Mini TravelDrive USB 2.0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 Telephones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 Flash Drive Imation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ä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 30456 USB Flash Drive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ö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ä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 x 11”"/>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 30456 USB Flash Drive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
    <n v="7"/>
    <n v="0.2"/>
    <n v="-1.2558"/>
  </r>
  <r>
    <n v="5856"/>
    <x v="2918"/>
    <x v="1"/>
    <x v="1077"/>
    <d v="2012-08-11T00:00:00"/>
    <s v="Standard Class"/>
    <s v="AH-10690"/>
    <s v="Anna Häberlin"/>
    <x v="1"/>
    <s v="United States"/>
    <s v="Dallas"/>
    <x v="5"/>
    <n v="75220"/>
    <x v="2"/>
    <s v="OFF-SU-10003567"/>
    <x v="1"/>
    <x v="14"/>
    <s v="Stiletto Hand Letter Openers"/>
    <n v="23.04"/>
    <n v="3"/>
    <n v="0.2"/>
    <n v="-4.8959999999999999"/>
  </r>
  <r>
    <n v="5857"/>
    <x v="2918"/>
    <x v="1"/>
    <x v="1077"/>
    <d v="2012-08-11T00:00:00"/>
    <s v="Standard Class"/>
    <s v="AH-10690"/>
    <s v="Anna Hä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ä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 KT800P2 - Keyboard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 x 11”"/>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
    <n v="3"/>
    <n v="0"/>
    <n v="28.3095"/>
  </r>
  <r>
    <n v="6104"/>
    <x v="3036"/>
    <x v="3"/>
    <x v="1088"/>
    <d v="2014-09-27T00:00:00"/>
    <s v="Standard Class"/>
    <s v="SV-20365"/>
    <s v="Seth Vernon"/>
    <x v="0"/>
    <s v="United States"/>
    <s v="New York City"/>
    <x v="15"/>
    <n v="10035"/>
    <x v="3"/>
    <s v="TEC-AC-10001998"/>
    <x v="2"/>
    <x v="11"/>
    <s v="Logitech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 Headset - headset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 Headset - headset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 headset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 8gb Micro Traveldrive Usb 2.0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 Flash Drive Imation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ölking"/>
    <x v="0"/>
    <s v="United States"/>
    <s v="New York City"/>
    <x v="15"/>
    <n v="10011"/>
    <x v="3"/>
    <s v="OFF-AR-10001573"/>
    <x v="1"/>
    <x v="6"/>
    <s v="American Pencil"/>
    <n v="6.99"/>
    <n v="3"/>
    <n v="0"/>
    <n v="2.0270999999999999"/>
  </r>
  <r>
    <n v="6639"/>
    <x v="3298"/>
    <x v="3"/>
    <x v="344"/>
    <d v="2014-12-01T00:00:00"/>
    <s v="Second Class"/>
    <s v="RP-19390"/>
    <s v="Resi Pö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ösisch"/>
    <x v="1"/>
    <s v="United States"/>
    <s v="Arlington"/>
    <x v="5"/>
    <n v="76017"/>
    <x v="2"/>
    <s v="OFF-BI-10002429"/>
    <x v="1"/>
    <x v="8"/>
    <s v="Premier Elliptical Ring Binder, Black"/>
    <n v="42.616"/>
    <n v="7"/>
    <n v="0.8"/>
    <n v="-68.185599999999994"/>
  </r>
  <r>
    <n v="6650"/>
    <x v="3303"/>
    <x v="3"/>
    <x v="565"/>
    <d v="2014-09-12T00:00:00"/>
    <s v="First Class"/>
    <s v="BF-11020"/>
    <s v="Barry Französisch"/>
    <x v="1"/>
    <s v="United States"/>
    <s v="Arlington"/>
    <x v="5"/>
    <n v="76017"/>
    <x v="2"/>
    <s v="TEC-CO-10001943"/>
    <x v="2"/>
    <x v="16"/>
    <s v="Canon PC-428 Personal Copier"/>
    <n v="319.98399999999998"/>
    <n v="2"/>
    <n v="0.2"/>
    <n v="107.99460000000001"/>
  </r>
  <r>
    <n v="6651"/>
    <x v="3303"/>
    <x v="3"/>
    <x v="565"/>
    <d v="2014-09-12T00:00:00"/>
    <s v="First Class"/>
    <s v="BF-11020"/>
    <s v="Barry Französisch"/>
    <x v="1"/>
    <s v="United States"/>
    <s v="Arlington"/>
    <x v="5"/>
    <n v="76017"/>
    <x v="2"/>
    <s v="OFF-FA-10004854"/>
    <x v="1"/>
    <x v="13"/>
    <s v="Vinyl Coated Wire Paper Clips in Organizer Box, 800/Box"/>
    <n v="45.92"/>
    <n v="5"/>
    <n v="0.2"/>
    <n v="15.497999999999999"/>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1"/>
    <n v="4"/>
    <n v="0.2"/>
    <n v="7.2576000000000001"/>
  </r>
  <r>
    <n v="6654"/>
    <x v="3303"/>
    <x v="3"/>
    <x v="565"/>
    <d v="2014-09-12T00:00:00"/>
    <s v="First Class"/>
    <s v="BF-11020"/>
    <s v="Barry Franzö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 Flash Drive Imation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 headset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 30456 USB Flash Drive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Important Message”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 E03601U1 - Keyboard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ühler"/>
    <x v="0"/>
    <s v="United States"/>
    <s v="Smyrna"/>
    <x v="32"/>
    <n v="30080"/>
    <x v="0"/>
    <s v="OFF-PA-10004255"/>
    <x v="1"/>
    <x v="10"/>
    <s v="Xerox 219"/>
    <n v="12.96"/>
    <n v="2"/>
    <n v="0"/>
    <n v="6.2207999999999997"/>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ölking"/>
    <x v="0"/>
    <s v="United States"/>
    <s v="New York City"/>
    <x v="15"/>
    <n v="10009"/>
    <x v="3"/>
    <s v="OFF-BI-10000666"/>
    <x v="1"/>
    <x v="8"/>
    <s v="Surelock Post Binders"/>
    <n v="146.68799999999999"/>
    <n v="6"/>
    <n v="0.2"/>
    <n v="55.008000000000003"/>
  </r>
  <r>
    <n v="7097"/>
    <x v="3521"/>
    <x v="0"/>
    <x v="1146"/>
    <d v="2013-08-21T00:00:00"/>
    <s v="First Class"/>
    <s v="RP-19390"/>
    <s v="Resi Pö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ö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 16GB Mini TravelDrive USB 2.0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 30456 USB Flash Drive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 E03601U1 - Keyboard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ä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 x 11”"/>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Snap” Scratch Pad Binder Tool for Ring Binders"/>
    <n v="5.8"/>
    <n v="5"/>
    <n v="0.8"/>
    <n v="-10.15"/>
  </r>
  <r>
    <n v="7453"/>
    <x v="3703"/>
    <x v="3"/>
    <x v="697"/>
    <d v="2014-09-23T00:00:00"/>
    <s v="Second Class"/>
    <s v="SJ-20125"/>
    <s v="Sanjit Jacobs"/>
    <x v="2"/>
    <s v="United States"/>
    <s v="Houston"/>
    <x v="5"/>
    <n v="77036"/>
    <x v="2"/>
    <s v="TEC-PH-10002415"/>
    <x v="2"/>
    <x v="7"/>
    <s v="Polycom VoiceStation 500 Conference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399999999999"/>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Snap”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 Phone 7961G VoIP phone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 8gb Micro Traveldrive Usb 2.0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ä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Pillow Soft”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 Headset - headset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 Clip USB flash drive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ölking"/>
    <x v="0"/>
    <s v="United States"/>
    <s v="Seattle"/>
    <x v="4"/>
    <n v="98103"/>
    <x v="1"/>
    <s v="OFF-FA-10000840"/>
    <x v="1"/>
    <x v="13"/>
    <s v="OIC Thumb-Tacks"/>
    <n v="5.7"/>
    <n v="5"/>
    <n v="0"/>
    <n v="2.6789999999999998"/>
  </r>
  <r>
    <n v="8652"/>
    <x v="4311"/>
    <x v="2"/>
    <x v="103"/>
    <d v="2011-09-13T00:00:00"/>
    <s v="Same Day"/>
    <s v="RP-19390"/>
    <s v="Resi Pölking"/>
    <x v="0"/>
    <s v="United States"/>
    <s v="Seattle"/>
    <x v="4"/>
    <n v="98103"/>
    <x v="1"/>
    <s v="FUR-FU-10001918"/>
    <x v="0"/>
    <x v="5"/>
    <s v="C-Line Cubicle Keepers Polyproplyene Holder With Velcro Backings"/>
    <n v="14.19"/>
    <n v="3"/>
    <n v="0"/>
    <n v="5.5340999999999996"/>
  </r>
  <r>
    <n v="8653"/>
    <x v="4311"/>
    <x v="2"/>
    <x v="103"/>
    <d v="2011-09-13T00:00:00"/>
    <s v="Same Day"/>
    <s v="RP-19390"/>
    <s v="Resi Pölking"/>
    <x v="0"/>
    <s v="United States"/>
    <s v="Seattle"/>
    <x v="4"/>
    <n v="98103"/>
    <x v="1"/>
    <s v="OFF-SU-10001574"/>
    <x v="1"/>
    <x v="14"/>
    <s v="Acme Value Line Scissors"/>
    <n v="7.3"/>
    <n v="2"/>
    <n v="0"/>
    <n v="2.19"/>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99"/>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 USB 2.0 Swivel Flash Drive USB flash drive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 KT400U2 - Keyboard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ä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8"/>
    <n v="3"/>
    <n v="0.2"/>
    <n v="19.754999999999999"/>
  </r>
  <r>
    <n v="8923"/>
    <x v="4448"/>
    <x v="0"/>
    <x v="964"/>
    <d v="2013-10-09T00:00:00"/>
    <s v="Standard Class"/>
    <s v="AH-10690"/>
    <s v="Anna Hä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Just In Time”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ölking"/>
    <x v="0"/>
    <s v="United States"/>
    <s v="New York City"/>
    <x v="15"/>
    <n v="10035"/>
    <x v="3"/>
    <s v="OFF-PA-10002262"/>
    <x v="1"/>
    <x v="10"/>
    <s v="Xerox 192"/>
    <n v="25.92"/>
    <n v="4"/>
    <n v="0"/>
    <n v="12.441599999999999"/>
  </r>
  <r>
    <n v="9038"/>
    <x v="4512"/>
    <x v="1"/>
    <x v="1003"/>
    <d v="2012-04-10T00:00:00"/>
    <s v="First Class"/>
    <s v="RP-19390"/>
    <s v="Resi Pö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 Secure Drive + Hardware Encrypted USB flash drive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ésumé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ö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ö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
    <n v="577.58399999999995"/>
    <n v="6"/>
    <n v="0.2"/>
    <n v="43.31880000000000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 16GB Mini TravelDrive USB 2.0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ésumé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 Phone 7961G VoIP phone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 x 11”"/>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ö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 LTO Ultrium - 800 GB"/>
    <n v="83.97"/>
    <n v="3"/>
    <n v="0"/>
    <n v="15.954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 E03601U1 - Keyboard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1603A7-FF6F-4179-A3D3-335132F0C3F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FAC036-5D51-46FA-95D5-6B08BB84E518}"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32F577-1915-474D-B2CB-60A515BE461A}"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F6B79E-495A-4EC4-97D1-1FF5F377BAE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14"/>
    </i>
    <i>
      <x v="16"/>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C64327-7DC6-44F6-B8AD-1CEB126C146B}"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A1BDC2-1388-40A5-A155-415AEC3BAF2D}"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9BA28C-3FFE-4998-B89D-33181818785F}"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8EC871-9793-4A72-8DBB-B0642267A4DF}"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6" format="3"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02B519-40C7-494D-A3E9-343AD828915B}"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A1DE0F-7AE1-4AE4-8A12-B22EEC2ECE0A}"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C03848-54EC-47FA-9387-0136DD9BE5F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96">
      <pivotArea collapsedLevelsAreSubtotals="1" fieldPosition="0">
        <references count="1">
          <reference field="22" count="1">
            <x v="1"/>
          </reference>
        </references>
      </pivotArea>
    </format>
    <format dxfId="97">
      <pivotArea collapsedLevelsAreSubtotals="1" fieldPosition="0">
        <references count="1">
          <reference field="22" count="1">
            <x v="2"/>
          </reference>
        </references>
      </pivotArea>
    </format>
    <format dxfId="98">
      <pivotArea collapsedLevelsAreSubtotals="1" fieldPosition="0">
        <references count="1">
          <reference field="22" count="1">
            <x v="3"/>
          </reference>
        </references>
      </pivotArea>
    </format>
    <format dxfId="99">
      <pivotArea collapsedLevelsAreSubtotals="1" fieldPosition="0">
        <references count="1">
          <reference field="22" count="1">
            <x v="4"/>
          </reference>
        </references>
      </pivotArea>
    </format>
    <format dxfId="100">
      <pivotArea collapsedLevelsAreSubtotals="1" fieldPosition="0">
        <references count="1">
          <reference field="22" count="1">
            <x v="5"/>
          </reference>
        </references>
      </pivotArea>
    </format>
    <format dxfId="101">
      <pivotArea collapsedLevelsAreSubtotals="1" fieldPosition="0">
        <references count="1">
          <reference field="22" count="1">
            <x v="6"/>
          </reference>
        </references>
      </pivotArea>
    </format>
    <format dxfId="102">
      <pivotArea collapsedLevelsAreSubtotals="1" fieldPosition="0">
        <references count="1">
          <reference field="22" count="1">
            <x v="7"/>
          </reference>
        </references>
      </pivotArea>
    </format>
    <format dxfId="103">
      <pivotArea collapsedLevelsAreSubtotals="1" fieldPosition="0">
        <references count="1">
          <reference field="22" count="1">
            <x v="8"/>
          </reference>
        </references>
      </pivotArea>
    </format>
    <format dxfId="104">
      <pivotArea collapsedLevelsAreSubtotals="1" fieldPosition="0">
        <references count="1">
          <reference field="22" count="1">
            <x v="9"/>
          </reference>
        </references>
      </pivotArea>
    </format>
    <format dxfId="105">
      <pivotArea collapsedLevelsAreSubtotals="1" fieldPosition="0">
        <references count="1">
          <reference field="22" count="1">
            <x v="10"/>
          </reference>
        </references>
      </pivotArea>
    </format>
    <format dxfId="106">
      <pivotArea collapsedLevelsAreSubtotals="1" fieldPosition="0">
        <references count="1">
          <reference field="22" count="1">
            <x v="11"/>
          </reference>
        </references>
      </pivotArea>
    </format>
    <format dxfId="107">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63848D-DE35-4F89-A85C-C68163FD35D3}"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4AC67AE-44DD-47C0-96AB-63AE0C8CFA01}"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9" name="PivotTable11"/>
    <pivotTable tabId="7" name="PivotTable5"/>
  </pivotTables>
  <data>
    <tabular pivotCacheId="121270494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1B651EC-A914-4979-9373-CDF3491E6A71}" sourceName="Segment">
  <pivotTables>
    <pivotTable tabId="4" name="PivotTable2"/>
    <pivotTable tabId="3" name="PivotTable1"/>
    <pivotTable tabId="8" name="PivotTable10"/>
    <pivotTable tabId="8" name="PivotTable6"/>
    <pivotTable tabId="8" name="PivotTable8"/>
    <pivotTable tabId="8" name="PivotTable9"/>
    <pivotTable tabId="6" name="PivotTable4"/>
    <pivotTable tabId="9" name="PivotTable11"/>
    <pivotTable tabId="7" name="PivotTable5"/>
    <pivotTable tabId="5" name="PivotTable3"/>
    <pivotTable tabId="8" name="PivotTable7"/>
  </pivotTables>
  <data>
    <tabular pivotCacheId="121270494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0C270A-02A0-46FF-85FF-4AB6199BA6F5}"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9" name="PivotTable11"/>
    <pivotTable tabId="7" name="PivotTable5"/>
  </pivotTables>
  <data>
    <tabular pivotCacheId="1212704941">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CD40AD-17E0-4262-B99D-3A797D3F610E}" cache="Slicer_Year" caption="Year" style="Slicer Style 1" rowHeight="234950"/>
  <slicer name="Segment 1" xr10:uid="{B5A6E0BD-2FAF-4763-9FDF-8B3487DD8E70}" cache="Slicer_Segment" caption="Segment" style="Slicer Style 1" rowHeight="234950"/>
  <slicer name="Region 1" xr10:uid="{4FEB4B50-7215-46C6-B48F-6E2DECFB0156}" cache="Slicer_Region" caption="Region"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F32780-FED5-46B1-83AE-EC0DFCBE5108}" name="Ecommerce_Sales_Analysis_xlsx___Data" displayName="Ecommerce_Sales_Analysis_xlsx___Data" ref="A1:V9995" tableType="queryTable" totalsRowShown="0">
  <autoFilter ref="A1:V9995" xr:uid="{DFF32780-FED5-46B1-83AE-EC0DFCBE5108}"/>
  <tableColumns count="22">
    <tableColumn id="1" xr3:uid="{E9444887-BF72-439C-8D6B-E8BCC28DF8AA}" uniqueName="1" name="Row ID" queryTableFieldId="1"/>
    <tableColumn id="2" xr3:uid="{54511218-D79B-4E65-A3EC-ED771099D5EF}" uniqueName="2" name="Order ID" queryTableFieldId="2" dataDxfId="126"/>
    <tableColumn id="3" xr3:uid="{20170508-89FE-43EF-A800-DC35499E6456}" uniqueName="3" name="Year" queryTableFieldId="3"/>
    <tableColumn id="4" xr3:uid="{8F3F0196-9EE4-479F-848C-DEE0987549F0}" uniqueName="4" name="Order Date" queryTableFieldId="4" dataDxfId="125"/>
    <tableColumn id="5" xr3:uid="{51DAB900-00C3-4279-8494-C984AB8BFD14}" uniqueName="5" name="Ship Date" queryTableFieldId="5" dataDxfId="124"/>
    <tableColumn id="6" xr3:uid="{925859CA-1206-41E8-A7A2-EBA6FE78E856}" uniqueName="6" name="Ship Mode" queryTableFieldId="6" dataDxfId="123"/>
    <tableColumn id="7" xr3:uid="{3434507C-AD62-4C35-9967-66445FF23628}" uniqueName="7" name="Customer ID" queryTableFieldId="7" dataDxfId="122"/>
    <tableColumn id="8" xr3:uid="{74CBF077-2634-4315-A271-B3B77ED62CC4}" uniqueName="8" name="Customer Name" queryTableFieldId="8" dataDxfId="121"/>
    <tableColumn id="9" xr3:uid="{E66F51DE-6B33-45E5-878D-80EF94A17BB2}" uniqueName="9" name="Segment" queryTableFieldId="9" dataDxfId="120"/>
    <tableColumn id="10" xr3:uid="{BC58D830-6141-4C7D-B6E3-B47E6CD50223}" uniqueName="10" name="Country" queryTableFieldId="10" dataDxfId="119"/>
    <tableColumn id="11" xr3:uid="{FCF91CBB-E234-4311-AC81-606643F8B86E}" uniqueName="11" name="City" queryTableFieldId="11" dataDxfId="118"/>
    <tableColumn id="12" xr3:uid="{BA97F445-C11D-4649-8443-053C2258FD59}" uniqueName="12" name="State" queryTableFieldId="12" dataDxfId="117"/>
    <tableColumn id="13" xr3:uid="{6ADE2DAD-F125-4AEA-9183-81DB38C37416}" uniqueName="13" name="Postal Code" queryTableFieldId="13"/>
    <tableColumn id="14" xr3:uid="{4216F217-03BB-42C6-B25F-D016103FA4A5}" uniqueName="14" name="Region" queryTableFieldId="14" dataDxfId="116"/>
    <tableColumn id="15" xr3:uid="{2717FEB0-74DD-4BB9-9845-7976AAFF0041}" uniqueName="15" name="Product ID" queryTableFieldId="15" dataDxfId="115"/>
    <tableColumn id="16" xr3:uid="{06956B97-060C-4155-A3CE-15140CD99F48}" uniqueName="16" name="Category" queryTableFieldId="16" dataDxfId="114"/>
    <tableColumn id="17" xr3:uid="{71998BED-860C-4527-9CF3-61CE4C523D0E}" uniqueName="17" name="Sub-Category" queryTableFieldId="17" dataDxfId="113"/>
    <tableColumn id="18" xr3:uid="{0E491AE1-4EBF-4E25-81A6-183FCEC52A73}" uniqueName="18" name="Product Name" queryTableFieldId="18" dataDxfId="112"/>
    <tableColumn id="19" xr3:uid="{1A6CE0F3-DA29-4FEC-ACC6-7AD94FD37D3D}" uniqueName="19" name="Sales" queryTableFieldId="19"/>
    <tableColumn id="20" xr3:uid="{A1F3ED9A-FA99-41B1-8E76-4C19124694B3}" uniqueName="20" name="Quantity" queryTableFieldId="20"/>
    <tableColumn id="21" xr3:uid="{42EB2E13-64AB-44FC-B278-C6DE92756571}" uniqueName="21" name="Discount" queryTableFieldId="21"/>
    <tableColumn id="22" xr3:uid="{77EBDCFA-383D-4F16-9C2C-648F43DF2FAA}" uniqueName="22" name="Profit" queryTableField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85F4D-D1A5-4498-8E9F-7E2DC0B5DB4E}">
  <dimension ref="A3:E8"/>
  <sheetViews>
    <sheetView workbookViewId="0">
      <selection activeCell="F3" sqref="F3:F4"/>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2" t="s">
        <v>10931</v>
      </c>
      <c r="B3" t="s">
        <v>10950</v>
      </c>
      <c r="D3" t="s">
        <v>15</v>
      </c>
      <c r="E3" t="s">
        <v>21</v>
      </c>
    </row>
    <row r="4" spans="1:5" x14ac:dyDescent="0.3">
      <c r="A4" s="3" t="s">
        <v>46</v>
      </c>
      <c r="B4" s="10">
        <v>8747.7802999999913</v>
      </c>
      <c r="D4" t="str">
        <f>A4</f>
        <v>Office Supplies</v>
      </c>
      <c r="E4" s="4">
        <f>GETPIVOTDATA("Profit",$A$3,"Category",A4)</f>
        <v>8747.7802999999913</v>
      </c>
    </row>
    <row r="5" spans="1:5" x14ac:dyDescent="0.3">
      <c r="A5" s="3" t="s">
        <v>71</v>
      </c>
      <c r="B5" s="10">
        <v>4577.0182999999997</v>
      </c>
      <c r="D5" t="str">
        <f t="shared" ref="D5:D7" si="0">A5</f>
        <v>Technology</v>
      </c>
      <c r="E5" s="4">
        <f t="shared" ref="E5:E6" si="1">GETPIVOTDATA("Profit",$A$3,"Category",A5)</f>
        <v>4577.0182999999997</v>
      </c>
    </row>
    <row r="6" spans="1:5" x14ac:dyDescent="0.3">
      <c r="A6" s="3" t="s">
        <v>32</v>
      </c>
      <c r="B6" s="10">
        <v>3205.6164000000022</v>
      </c>
      <c r="D6" t="str">
        <f t="shared" si="0"/>
        <v>Furniture</v>
      </c>
      <c r="E6" s="4">
        <f t="shared" si="1"/>
        <v>3205.6164000000022</v>
      </c>
    </row>
    <row r="7" spans="1:5" x14ac:dyDescent="0.3">
      <c r="A7" s="3" t="s">
        <v>10932</v>
      </c>
      <c r="B7" s="10">
        <v>16530.414999999994</v>
      </c>
      <c r="D7" t="str">
        <f t="shared" si="0"/>
        <v>Grand Total</v>
      </c>
      <c r="E7" s="4">
        <f>GETPIVOTDATA("Profit",$A$3)</f>
        <v>16530.414999999994</v>
      </c>
    </row>
    <row r="8" spans="1:5" x14ac:dyDescent="0.3">
      <c r="E8" s="4"/>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ACE4D-8A0C-42A8-A6AF-1AA0200AC42B}">
  <dimension ref="A3:B7"/>
  <sheetViews>
    <sheetView workbookViewId="0">
      <selection activeCell="B5" sqref="B5"/>
    </sheetView>
  </sheetViews>
  <sheetFormatPr defaultRowHeight="14.4" x14ac:dyDescent="0.3"/>
  <cols>
    <col min="1" max="1" width="13.109375" bestFit="1" customWidth="1"/>
    <col min="2" max="2" width="11.6640625" bestFit="1" customWidth="1"/>
  </cols>
  <sheetData>
    <row r="3" spans="1:2" x14ac:dyDescent="0.3">
      <c r="A3" s="2" t="s">
        <v>10931</v>
      </c>
      <c r="B3" t="s">
        <v>10949</v>
      </c>
    </row>
    <row r="4" spans="1:2" x14ac:dyDescent="0.3">
      <c r="A4" s="3" t="s">
        <v>32</v>
      </c>
      <c r="B4" s="5">
        <v>0.36369151345948347</v>
      </c>
    </row>
    <row r="5" spans="1:2" x14ac:dyDescent="0.3">
      <c r="A5" s="3" t="s">
        <v>46</v>
      </c>
      <c r="B5" s="5">
        <v>0.24603580891140706</v>
      </c>
    </row>
    <row r="6" spans="1:2" x14ac:dyDescent="0.3">
      <c r="A6" s="3" t="s">
        <v>71</v>
      </c>
      <c r="B6" s="5">
        <v>0.39027267762910955</v>
      </c>
    </row>
    <row r="7" spans="1:2" x14ac:dyDescent="0.3">
      <c r="A7" s="3" t="s">
        <v>10932</v>
      </c>
      <c r="B7" s="5">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3D93A-9861-477C-8245-55A49C7EA325}">
  <dimension ref="A3:E52"/>
  <sheetViews>
    <sheetView workbookViewId="0">
      <selection activeCell="P10" sqref="P10"/>
    </sheetView>
  </sheetViews>
  <sheetFormatPr defaultRowHeight="14.4" x14ac:dyDescent="0.3"/>
  <cols>
    <col min="1" max="1" width="12.5546875" bestFit="1" customWidth="1"/>
    <col min="2" max="2" width="11.6640625" bestFit="1" customWidth="1"/>
    <col min="4" max="4" width="17.33203125" bestFit="1" customWidth="1"/>
  </cols>
  <sheetData>
    <row r="3" spans="1:5" x14ac:dyDescent="0.3">
      <c r="A3" s="2" t="s">
        <v>10931</v>
      </c>
      <c r="B3" t="s">
        <v>10949</v>
      </c>
      <c r="D3" t="s">
        <v>10951</v>
      </c>
      <c r="E3" t="s">
        <v>10952</v>
      </c>
    </row>
    <row r="4" spans="1:5" x14ac:dyDescent="0.3">
      <c r="A4" s="3" t="s">
        <v>310</v>
      </c>
      <c r="B4" s="10">
        <v>7121.2570000000014</v>
      </c>
      <c r="D4" t="str">
        <f>A4</f>
        <v>Arizona</v>
      </c>
      <c r="E4" s="4">
        <f>GETPIVOTDATA("Sales",$A$3,"State",A4)</f>
        <v>7121.2570000000014</v>
      </c>
    </row>
    <row r="5" spans="1:5" x14ac:dyDescent="0.3">
      <c r="A5" s="3" t="s">
        <v>43</v>
      </c>
      <c r="B5" s="10">
        <v>80876.824999999953</v>
      </c>
      <c r="D5" t="str">
        <f t="shared" ref="D5:D52" si="0">A5</f>
        <v>California</v>
      </c>
      <c r="E5" s="4">
        <f t="shared" ref="E5:E52" si="1">GETPIVOTDATA("Sales",$A$3,"State",A5)</f>
        <v>80876.824999999953</v>
      </c>
    </row>
    <row r="6" spans="1:5" x14ac:dyDescent="0.3">
      <c r="A6" s="3" t="s">
        <v>457</v>
      </c>
      <c r="B6" s="10">
        <v>6367.7139999999999</v>
      </c>
      <c r="D6" t="str">
        <f t="shared" si="0"/>
        <v>Colorado</v>
      </c>
      <c r="E6" s="4">
        <f t="shared" si="1"/>
        <v>6367.7139999999999</v>
      </c>
    </row>
    <row r="7" spans="1:5" x14ac:dyDescent="0.3">
      <c r="A7" s="3" t="s">
        <v>6259</v>
      </c>
      <c r="B7" s="10">
        <v>307.73999999999995</v>
      </c>
      <c r="D7" t="str">
        <f t="shared" si="0"/>
        <v>Idaho</v>
      </c>
      <c r="E7" s="4">
        <f t="shared" si="1"/>
        <v>307.73999999999995</v>
      </c>
    </row>
    <row r="8" spans="1:5" x14ac:dyDescent="0.3">
      <c r="A8" s="3" t="s">
        <v>1762</v>
      </c>
      <c r="B8" s="10">
        <v>4643.0759999999991</v>
      </c>
      <c r="D8" t="str">
        <f t="shared" si="0"/>
        <v>Montana</v>
      </c>
      <c r="E8" s="4">
        <f t="shared" si="1"/>
        <v>4643.0759999999991</v>
      </c>
    </row>
    <row r="9" spans="1:5" x14ac:dyDescent="0.3">
      <c r="A9" s="3" t="s">
        <v>1392</v>
      </c>
      <c r="B9" s="10">
        <v>5342.2820000000002</v>
      </c>
      <c r="D9" t="str">
        <f t="shared" si="0"/>
        <v>Nevada</v>
      </c>
      <c r="E9" s="4">
        <f t="shared" si="1"/>
        <v>5342.2820000000002</v>
      </c>
    </row>
    <row r="10" spans="1:5" x14ac:dyDescent="0.3">
      <c r="A10" s="3" t="s">
        <v>668</v>
      </c>
      <c r="B10" s="10">
        <v>1327.4220000000003</v>
      </c>
      <c r="D10" t="str">
        <f t="shared" si="0"/>
        <v>New Mexico</v>
      </c>
      <c r="E10" s="4">
        <f t="shared" si="1"/>
        <v>1327.4220000000003</v>
      </c>
    </row>
    <row r="11" spans="1:5" x14ac:dyDescent="0.3">
      <c r="A11" s="3" t="s">
        <v>420</v>
      </c>
      <c r="B11" s="10">
        <v>1973.2470000000003</v>
      </c>
      <c r="D11" t="str">
        <f t="shared" si="0"/>
        <v>Oregon</v>
      </c>
      <c r="E11" s="4">
        <f t="shared" si="1"/>
        <v>1973.2470000000003</v>
      </c>
    </row>
    <row r="12" spans="1:5" x14ac:dyDescent="0.3">
      <c r="A12" s="3" t="s">
        <v>121</v>
      </c>
      <c r="B12" s="10">
        <v>2111.4380000000001</v>
      </c>
      <c r="D12" t="str">
        <f t="shared" si="0"/>
        <v>Utah</v>
      </c>
      <c r="E12" s="4">
        <f t="shared" si="1"/>
        <v>2111.4380000000001</v>
      </c>
    </row>
    <row r="13" spans="1:5" x14ac:dyDescent="0.3">
      <c r="A13" s="3" t="s">
        <v>96</v>
      </c>
      <c r="B13" s="10">
        <v>25047.640000000003</v>
      </c>
      <c r="D13" t="str">
        <f t="shared" si="0"/>
        <v>Washington</v>
      </c>
      <c r="E13" s="4">
        <f t="shared" si="1"/>
        <v>25047.640000000003</v>
      </c>
    </row>
    <row r="14" spans="1:5" x14ac:dyDescent="0.3">
      <c r="A14" s="3" t="s">
        <v>8541</v>
      </c>
      <c r="B14" s="10">
        <v>1603.136</v>
      </c>
      <c r="D14" t="str">
        <f t="shared" si="0"/>
        <v>Wyoming</v>
      </c>
      <c r="E14" s="4">
        <f t="shared" si="1"/>
        <v>1603.136</v>
      </c>
    </row>
    <row r="15" spans="1:5" x14ac:dyDescent="0.3">
      <c r="A15" s="3" t="s">
        <v>10932</v>
      </c>
      <c r="B15" s="10">
        <v>136721.77699999997</v>
      </c>
      <c r="D15" t="str">
        <f t="shared" si="0"/>
        <v>Grand Total</v>
      </c>
      <c r="E15" s="4" t="e">
        <f t="shared" si="1"/>
        <v>#REF!</v>
      </c>
    </row>
    <row r="16" spans="1:5" x14ac:dyDescent="0.3">
      <c r="D16">
        <f t="shared" si="0"/>
        <v>0</v>
      </c>
      <c r="E16" s="4" t="e">
        <f t="shared" si="1"/>
        <v>#REF!</v>
      </c>
    </row>
    <row r="17" spans="4:5" x14ac:dyDescent="0.3">
      <c r="D17">
        <f t="shared" si="0"/>
        <v>0</v>
      </c>
      <c r="E17" s="4" t="e">
        <f t="shared" si="1"/>
        <v>#REF!</v>
      </c>
    </row>
    <row r="18" spans="4:5" x14ac:dyDescent="0.3">
      <c r="D18">
        <f t="shared" si="0"/>
        <v>0</v>
      </c>
      <c r="E18" s="4" t="e">
        <f t="shared" si="1"/>
        <v>#REF!</v>
      </c>
    </row>
    <row r="19" spans="4:5" x14ac:dyDescent="0.3">
      <c r="D19">
        <f t="shared" si="0"/>
        <v>0</v>
      </c>
      <c r="E19" s="4" t="e">
        <f t="shared" si="1"/>
        <v>#REF!</v>
      </c>
    </row>
    <row r="20" spans="4:5" x14ac:dyDescent="0.3">
      <c r="D20">
        <f t="shared" si="0"/>
        <v>0</v>
      </c>
      <c r="E20" s="4" t="e">
        <f t="shared" si="1"/>
        <v>#REF!</v>
      </c>
    </row>
    <row r="21" spans="4:5" x14ac:dyDescent="0.3">
      <c r="D21">
        <f t="shared" si="0"/>
        <v>0</v>
      </c>
      <c r="E21" s="4" t="e">
        <f t="shared" si="1"/>
        <v>#REF!</v>
      </c>
    </row>
    <row r="22" spans="4:5" x14ac:dyDescent="0.3">
      <c r="D22">
        <f t="shared" si="0"/>
        <v>0</v>
      </c>
      <c r="E22" s="4" t="e">
        <f t="shared" si="1"/>
        <v>#REF!</v>
      </c>
    </row>
    <row r="23" spans="4:5" x14ac:dyDescent="0.3">
      <c r="D23">
        <f t="shared" si="0"/>
        <v>0</v>
      </c>
      <c r="E23" s="4" t="e">
        <f t="shared" si="1"/>
        <v>#REF!</v>
      </c>
    </row>
    <row r="24" spans="4:5" x14ac:dyDescent="0.3">
      <c r="D24">
        <f t="shared" si="0"/>
        <v>0</v>
      </c>
      <c r="E24" s="4" t="e">
        <f t="shared" si="1"/>
        <v>#REF!</v>
      </c>
    </row>
    <row r="25" spans="4:5" x14ac:dyDescent="0.3">
      <c r="D25">
        <f t="shared" si="0"/>
        <v>0</v>
      </c>
      <c r="E25" s="4" t="e">
        <f t="shared" si="1"/>
        <v>#REF!</v>
      </c>
    </row>
    <row r="26" spans="4:5" x14ac:dyDescent="0.3">
      <c r="D26">
        <f t="shared" si="0"/>
        <v>0</v>
      </c>
      <c r="E26" s="4" t="e">
        <f t="shared" si="1"/>
        <v>#REF!</v>
      </c>
    </row>
    <row r="27" spans="4:5" x14ac:dyDescent="0.3">
      <c r="D27">
        <f t="shared" si="0"/>
        <v>0</v>
      </c>
      <c r="E27" s="4" t="e">
        <f t="shared" si="1"/>
        <v>#REF!</v>
      </c>
    </row>
    <row r="28" spans="4:5" x14ac:dyDescent="0.3">
      <c r="D28">
        <f t="shared" si="0"/>
        <v>0</v>
      </c>
      <c r="E28" s="4" t="e">
        <f t="shared" si="1"/>
        <v>#REF!</v>
      </c>
    </row>
    <row r="29" spans="4:5" x14ac:dyDescent="0.3">
      <c r="D29">
        <f t="shared" si="0"/>
        <v>0</v>
      </c>
      <c r="E29" s="4" t="e">
        <f t="shared" si="1"/>
        <v>#REF!</v>
      </c>
    </row>
    <row r="30" spans="4:5" x14ac:dyDescent="0.3">
      <c r="D30">
        <f t="shared" si="0"/>
        <v>0</v>
      </c>
      <c r="E30" s="4" t="e">
        <f t="shared" si="1"/>
        <v>#REF!</v>
      </c>
    </row>
    <row r="31" spans="4:5" x14ac:dyDescent="0.3">
      <c r="D31">
        <f t="shared" si="0"/>
        <v>0</v>
      </c>
      <c r="E31" s="4" t="e">
        <f t="shared" si="1"/>
        <v>#REF!</v>
      </c>
    </row>
    <row r="32" spans="4:5" x14ac:dyDescent="0.3">
      <c r="D32">
        <f t="shared" si="0"/>
        <v>0</v>
      </c>
      <c r="E32" s="4" t="e">
        <f t="shared" si="1"/>
        <v>#REF!</v>
      </c>
    </row>
    <row r="33" spans="4:5" x14ac:dyDescent="0.3">
      <c r="D33">
        <f t="shared" si="0"/>
        <v>0</v>
      </c>
      <c r="E33" s="4" t="e">
        <f t="shared" si="1"/>
        <v>#REF!</v>
      </c>
    </row>
    <row r="34" spans="4:5" x14ac:dyDescent="0.3">
      <c r="D34">
        <f t="shared" si="0"/>
        <v>0</v>
      </c>
      <c r="E34" s="4" t="e">
        <f t="shared" si="1"/>
        <v>#REF!</v>
      </c>
    </row>
    <row r="35" spans="4:5" x14ac:dyDescent="0.3">
      <c r="D35">
        <f t="shared" si="0"/>
        <v>0</v>
      </c>
      <c r="E35" s="4" t="e">
        <f t="shared" si="1"/>
        <v>#REF!</v>
      </c>
    </row>
    <row r="36" spans="4:5" x14ac:dyDescent="0.3">
      <c r="D36">
        <f t="shared" si="0"/>
        <v>0</v>
      </c>
      <c r="E36" s="4" t="e">
        <f t="shared" si="1"/>
        <v>#REF!</v>
      </c>
    </row>
    <row r="37" spans="4:5" x14ac:dyDescent="0.3">
      <c r="D37">
        <f t="shared" si="0"/>
        <v>0</v>
      </c>
      <c r="E37" s="4" t="e">
        <f t="shared" si="1"/>
        <v>#REF!</v>
      </c>
    </row>
    <row r="38" spans="4:5" x14ac:dyDescent="0.3">
      <c r="D38">
        <f t="shared" si="0"/>
        <v>0</v>
      </c>
      <c r="E38" s="4" t="e">
        <f t="shared" si="1"/>
        <v>#REF!</v>
      </c>
    </row>
    <row r="39" spans="4:5" x14ac:dyDescent="0.3">
      <c r="D39">
        <f t="shared" si="0"/>
        <v>0</v>
      </c>
      <c r="E39" s="4" t="e">
        <f t="shared" si="1"/>
        <v>#REF!</v>
      </c>
    </row>
    <row r="40" spans="4:5" x14ac:dyDescent="0.3">
      <c r="D40">
        <f t="shared" si="0"/>
        <v>0</v>
      </c>
      <c r="E40" s="4" t="e">
        <f t="shared" si="1"/>
        <v>#REF!</v>
      </c>
    </row>
    <row r="41" spans="4:5" x14ac:dyDescent="0.3">
      <c r="D41">
        <f t="shared" si="0"/>
        <v>0</v>
      </c>
      <c r="E41" s="4" t="e">
        <f t="shared" si="1"/>
        <v>#REF!</v>
      </c>
    </row>
    <row r="42" spans="4:5" x14ac:dyDescent="0.3">
      <c r="D42">
        <f t="shared" si="0"/>
        <v>0</v>
      </c>
      <c r="E42" s="4" t="e">
        <f t="shared" si="1"/>
        <v>#REF!</v>
      </c>
    </row>
    <row r="43" spans="4:5" x14ac:dyDescent="0.3">
      <c r="D43">
        <f t="shared" si="0"/>
        <v>0</v>
      </c>
      <c r="E43" s="4" t="e">
        <f t="shared" si="1"/>
        <v>#REF!</v>
      </c>
    </row>
    <row r="44" spans="4:5" x14ac:dyDescent="0.3">
      <c r="D44">
        <f t="shared" si="0"/>
        <v>0</v>
      </c>
      <c r="E44" s="4" t="e">
        <f t="shared" si="1"/>
        <v>#REF!</v>
      </c>
    </row>
    <row r="45" spans="4:5" x14ac:dyDescent="0.3">
      <c r="D45">
        <f t="shared" si="0"/>
        <v>0</v>
      </c>
      <c r="E45" s="4" t="e">
        <f t="shared" si="1"/>
        <v>#REF!</v>
      </c>
    </row>
    <row r="46" spans="4:5" x14ac:dyDescent="0.3">
      <c r="D46">
        <f t="shared" si="0"/>
        <v>0</v>
      </c>
      <c r="E46" s="4" t="e">
        <f t="shared" si="1"/>
        <v>#REF!</v>
      </c>
    </row>
    <row r="47" spans="4:5" x14ac:dyDescent="0.3">
      <c r="D47">
        <f t="shared" si="0"/>
        <v>0</v>
      </c>
      <c r="E47" s="4" t="e">
        <f t="shared" si="1"/>
        <v>#REF!</v>
      </c>
    </row>
    <row r="48" spans="4:5" x14ac:dyDescent="0.3">
      <c r="D48">
        <f t="shared" si="0"/>
        <v>0</v>
      </c>
      <c r="E48" s="4" t="e">
        <f t="shared" si="1"/>
        <v>#REF!</v>
      </c>
    </row>
    <row r="49" spans="4:5" x14ac:dyDescent="0.3">
      <c r="D49">
        <f t="shared" si="0"/>
        <v>0</v>
      </c>
      <c r="E49" s="4" t="e">
        <f t="shared" si="1"/>
        <v>#REF!</v>
      </c>
    </row>
    <row r="50" spans="4:5" x14ac:dyDescent="0.3">
      <c r="D50">
        <f t="shared" si="0"/>
        <v>0</v>
      </c>
      <c r="E50" s="4" t="e">
        <f t="shared" si="1"/>
        <v>#REF!</v>
      </c>
    </row>
    <row r="51" spans="4:5" x14ac:dyDescent="0.3">
      <c r="D51">
        <f t="shared" si="0"/>
        <v>0</v>
      </c>
      <c r="E51" s="4" t="e">
        <f t="shared" si="1"/>
        <v>#REF!</v>
      </c>
    </row>
    <row r="52" spans="4:5" x14ac:dyDescent="0.3">
      <c r="D52">
        <f t="shared" si="0"/>
        <v>0</v>
      </c>
      <c r="E52" s="4" t="e">
        <f t="shared" si="1"/>
        <v>#REF!</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918E-5635-453E-B94C-6832CE6499CD}">
  <dimension ref="A3:B9"/>
  <sheetViews>
    <sheetView workbookViewId="0">
      <selection activeCell="M12" sqref="M12"/>
    </sheetView>
  </sheetViews>
  <sheetFormatPr defaultRowHeight="14.4" x14ac:dyDescent="0.3"/>
  <cols>
    <col min="1" max="1" width="12.5546875" bestFit="1" customWidth="1"/>
    <col min="2" max="2" width="11.6640625" bestFit="1" customWidth="1"/>
  </cols>
  <sheetData>
    <row r="3" spans="1:2" x14ac:dyDescent="0.3">
      <c r="A3" s="2" t="s">
        <v>10931</v>
      </c>
      <c r="B3" t="s">
        <v>10949</v>
      </c>
    </row>
    <row r="4" spans="1:2" x14ac:dyDescent="0.3">
      <c r="A4" s="3" t="s">
        <v>682</v>
      </c>
      <c r="B4" s="10">
        <v>11241.207999999999</v>
      </c>
    </row>
    <row r="5" spans="1:2" x14ac:dyDescent="0.3">
      <c r="A5" s="3" t="s">
        <v>59</v>
      </c>
      <c r="B5" s="10">
        <v>11784.698</v>
      </c>
    </row>
    <row r="6" spans="1:2" x14ac:dyDescent="0.3">
      <c r="A6" s="3" t="s">
        <v>56</v>
      </c>
      <c r="B6" s="10">
        <v>16009.184999999999</v>
      </c>
    </row>
    <row r="7" spans="1:2" x14ac:dyDescent="0.3">
      <c r="A7" s="3" t="s">
        <v>36</v>
      </c>
      <c r="B7" s="10">
        <v>22022.096000000001</v>
      </c>
    </row>
    <row r="8" spans="1:2" x14ac:dyDescent="0.3">
      <c r="A8" s="3" t="s">
        <v>72</v>
      </c>
      <c r="B8" s="10">
        <v>23385.848000000005</v>
      </c>
    </row>
    <row r="9" spans="1:2" x14ac:dyDescent="0.3">
      <c r="A9" s="3" t="s">
        <v>10932</v>
      </c>
      <c r="B9" s="10">
        <v>84443.035000000003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1D359-E0E9-451F-82E1-99CD192B8D80}">
  <dimension ref="A3:N23"/>
  <sheetViews>
    <sheetView topLeftCell="A7" workbookViewId="0">
      <selection activeCell="B24" sqref="B24"/>
    </sheetView>
  </sheetViews>
  <sheetFormatPr defaultRowHeight="14.4" x14ac:dyDescent="0.3"/>
  <cols>
    <col min="1" max="1" width="12.5546875" bestFit="1" customWidth="1"/>
    <col min="2" max="2" width="11.6640625" bestFit="1" customWidth="1"/>
    <col min="4" max="4" width="12.5546875" bestFit="1" customWidth="1"/>
    <col min="5" max="5" width="12.109375" bestFit="1" customWidth="1"/>
    <col min="7" max="7" width="12.5546875" bestFit="1" customWidth="1"/>
    <col min="8" max="9"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2" t="s">
        <v>10931</v>
      </c>
      <c r="B3" t="s">
        <v>10949</v>
      </c>
      <c r="D3" s="2" t="s">
        <v>10931</v>
      </c>
      <c r="E3" t="s">
        <v>10950</v>
      </c>
      <c r="G3" s="2" t="s">
        <v>10931</v>
      </c>
      <c r="H3" t="s">
        <v>10953</v>
      </c>
      <c r="J3" s="2" t="s">
        <v>10931</v>
      </c>
      <c r="K3" t="s">
        <v>10954</v>
      </c>
      <c r="M3" s="2" t="s">
        <v>10931</v>
      </c>
      <c r="N3" t="s">
        <v>10955</v>
      </c>
    </row>
    <row r="4" spans="1:14" x14ac:dyDescent="0.3">
      <c r="A4" s="3" t="s">
        <v>10937</v>
      </c>
      <c r="B4" s="10">
        <v>6440.4019999999982</v>
      </c>
      <c r="D4" s="3" t="s">
        <v>10937</v>
      </c>
      <c r="E4" s="10">
        <v>1829.8424</v>
      </c>
      <c r="G4" s="3" t="s">
        <v>10937</v>
      </c>
      <c r="H4" s="10">
        <v>90</v>
      </c>
      <c r="J4" s="3" t="s">
        <v>10937</v>
      </c>
      <c r="K4" s="10">
        <v>27</v>
      </c>
      <c r="M4" s="3" t="s">
        <v>10937</v>
      </c>
      <c r="N4" s="10">
        <v>0.28411928323728869</v>
      </c>
    </row>
    <row r="5" spans="1:14" x14ac:dyDescent="0.3">
      <c r="A5" s="3" t="s">
        <v>10938</v>
      </c>
      <c r="B5" s="10">
        <v>3588.9290000000001</v>
      </c>
      <c r="D5" s="3" t="s">
        <v>10938</v>
      </c>
      <c r="E5" s="10">
        <v>338.83979999999997</v>
      </c>
      <c r="G5" s="3" t="s">
        <v>10938</v>
      </c>
      <c r="H5" s="10">
        <v>77</v>
      </c>
      <c r="J5" s="3" t="s">
        <v>10938</v>
      </c>
      <c r="K5" s="10">
        <v>21</v>
      </c>
      <c r="M5" s="3" t="s">
        <v>10938</v>
      </c>
      <c r="N5" s="10">
        <v>9.4412511364811047E-2</v>
      </c>
    </row>
    <row r="6" spans="1:14" x14ac:dyDescent="0.3">
      <c r="A6" s="3" t="s">
        <v>10939</v>
      </c>
      <c r="B6" s="10">
        <v>17750.881999999998</v>
      </c>
      <c r="D6" s="3" t="s">
        <v>10939</v>
      </c>
      <c r="E6" s="10">
        <v>2846.2375000000002</v>
      </c>
      <c r="G6" s="3" t="s">
        <v>10939</v>
      </c>
      <c r="H6" s="10">
        <v>188</v>
      </c>
      <c r="J6" s="3" t="s">
        <v>10939</v>
      </c>
      <c r="K6" s="10">
        <v>41</v>
      </c>
      <c r="M6" s="3" t="s">
        <v>10939</v>
      </c>
      <c r="N6" s="10">
        <v>0.16034344096253925</v>
      </c>
    </row>
    <row r="7" spans="1:14" x14ac:dyDescent="0.3">
      <c r="A7" s="3" t="s">
        <v>10940</v>
      </c>
      <c r="B7" s="10">
        <v>10529.918000000005</v>
      </c>
      <c r="D7" s="3" t="s">
        <v>10940</v>
      </c>
      <c r="E7" s="10">
        <v>-3125.1963999999998</v>
      </c>
      <c r="G7" s="3" t="s">
        <v>10940</v>
      </c>
      <c r="H7" s="10">
        <v>160</v>
      </c>
      <c r="J7" s="3" t="s">
        <v>10940</v>
      </c>
      <c r="K7" s="10">
        <v>41</v>
      </c>
      <c r="M7" s="3" t="s">
        <v>10940</v>
      </c>
      <c r="N7" s="10">
        <v>-0.29679209277793028</v>
      </c>
    </row>
    <row r="8" spans="1:14" x14ac:dyDescent="0.3">
      <c r="A8" s="3" t="s">
        <v>10941</v>
      </c>
      <c r="B8" s="10">
        <v>8929.2950000000001</v>
      </c>
      <c r="D8" s="3" t="s">
        <v>10941</v>
      </c>
      <c r="E8" s="10">
        <v>1979.8503999999998</v>
      </c>
      <c r="G8" s="3" t="s">
        <v>10941</v>
      </c>
      <c r="H8" s="10">
        <v>150</v>
      </c>
      <c r="J8" s="3" t="s">
        <v>10941</v>
      </c>
      <c r="K8" s="10">
        <v>38</v>
      </c>
      <c r="M8" s="3" t="s">
        <v>10941</v>
      </c>
      <c r="N8" s="10">
        <v>0.22172527618361806</v>
      </c>
    </row>
    <row r="9" spans="1:14" x14ac:dyDescent="0.3">
      <c r="A9" s="3" t="s">
        <v>10942</v>
      </c>
      <c r="B9" s="10">
        <v>8341.0780000000013</v>
      </c>
      <c r="D9" s="3" t="s">
        <v>10942</v>
      </c>
      <c r="E9" s="10">
        <v>825.24929999999972</v>
      </c>
      <c r="G9" s="3" t="s">
        <v>10942</v>
      </c>
      <c r="H9" s="10">
        <v>141</v>
      </c>
      <c r="J9" s="3" t="s">
        <v>10942</v>
      </c>
      <c r="K9" s="10">
        <v>39</v>
      </c>
      <c r="M9" s="3" t="s">
        <v>10942</v>
      </c>
      <c r="N9" s="10">
        <v>9.8937967010978622E-2</v>
      </c>
    </row>
    <row r="10" spans="1:14" x14ac:dyDescent="0.3">
      <c r="A10" s="3" t="s">
        <v>10943</v>
      </c>
      <c r="B10" s="10">
        <v>9190.5529999999999</v>
      </c>
      <c r="D10" s="3" t="s">
        <v>10943</v>
      </c>
      <c r="E10" s="10">
        <v>2104.2723999999998</v>
      </c>
      <c r="G10" s="3" t="s">
        <v>10943</v>
      </c>
      <c r="H10" s="10">
        <v>154</v>
      </c>
      <c r="J10" s="3" t="s">
        <v>10943</v>
      </c>
      <c r="K10" s="10">
        <v>40</v>
      </c>
      <c r="M10" s="3" t="s">
        <v>10943</v>
      </c>
      <c r="N10" s="10">
        <v>0.22896036832604086</v>
      </c>
    </row>
    <row r="11" spans="1:14" x14ac:dyDescent="0.3">
      <c r="A11" s="3" t="s">
        <v>10944</v>
      </c>
      <c r="B11" s="10">
        <v>6687.6139999999987</v>
      </c>
      <c r="D11" s="3" t="s">
        <v>10944</v>
      </c>
      <c r="E11" s="10">
        <v>606.43460000000005</v>
      </c>
      <c r="G11" s="3" t="s">
        <v>10944</v>
      </c>
      <c r="H11" s="10">
        <v>94</v>
      </c>
      <c r="J11" s="3" t="s">
        <v>10944</v>
      </c>
      <c r="K11" s="10">
        <v>25</v>
      </c>
      <c r="M11" s="3" t="s">
        <v>10944</v>
      </c>
      <c r="N11" s="10">
        <v>9.0680263543918685E-2</v>
      </c>
    </row>
    <row r="12" spans="1:14" x14ac:dyDescent="0.3">
      <c r="A12" s="3" t="s">
        <v>10945</v>
      </c>
      <c r="B12" s="10">
        <v>11616.378999999999</v>
      </c>
      <c r="D12" s="3" t="s">
        <v>10945</v>
      </c>
      <c r="E12" s="10">
        <v>1708.249</v>
      </c>
      <c r="G12" s="3" t="s">
        <v>10945</v>
      </c>
      <c r="H12" s="10">
        <v>225</v>
      </c>
      <c r="J12" s="3" t="s">
        <v>10945</v>
      </c>
      <c r="K12" s="10">
        <v>73</v>
      </c>
      <c r="M12" s="3" t="s">
        <v>10945</v>
      </c>
      <c r="N12" s="10">
        <v>0.14705520541297767</v>
      </c>
    </row>
    <row r="13" spans="1:14" x14ac:dyDescent="0.3">
      <c r="A13" s="3" t="s">
        <v>10946</v>
      </c>
      <c r="B13" s="10">
        <v>14580.155000000001</v>
      </c>
      <c r="D13" s="3" t="s">
        <v>10946</v>
      </c>
      <c r="E13" s="10">
        <v>1944.1813999999997</v>
      </c>
      <c r="G13" s="3" t="s">
        <v>10946</v>
      </c>
      <c r="H13" s="10">
        <v>217</v>
      </c>
      <c r="J13" s="3" t="s">
        <v>10946</v>
      </c>
      <c r="K13" s="10">
        <v>52</v>
      </c>
      <c r="M13" s="3" t="s">
        <v>10946</v>
      </c>
      <c r="N13" s="10">
        <v>0.13334435745024656</v>
      </c>
    </row>
    <row r="14" spans="1:14" x14ac:dyDescent="0.3">
      <c r="A14" s="3" t="s">
        <v>10947</v>
      </c>
      <c r="B14" s="10">
        <v>16381.467999999995</v>
      </c>
      <c r="D14" s="3" t="s">
        <v>10947</v>
      </c>
      <c r="E14" s="10">
        <v>2109.6276000000003</v>
      </c>
      <c r="G14" s="3" t="s">
        <v>10947</v>
      </c>
      <c r="H14" s="10">
        <v>313</v>
      </c>
      <c r="J14" s="3" t="s">
        <v>10947</v>
      </c>
      <c r="K14" s="10">
        <v>90</v>
      </c>
      <c r="M14" s="3" t="s">
        <v>10947</v>
      </c>
      <c r="N14" s="10">
        <v>0.12878135219627451</v>
      </c>
    </row>
    <row r="15" spans="1:14" x14ac:dyDescent="0.3">
      <c r="A15" s="3" t="s">
        <v>10948</v>
      </c>
      <c r="B15" s="10">
        <v>22685.104000000003</v>
      </c>
      <c r="D15" s="3" t="s">
        <v>10948</v>
      </c>
      <c r="E15" s="10">
        <v>3362.8269999999989</v>
      </c>
      <c r="G15" s="3" t="s">
        <v>10948</v>
      </c>
      <c r="H15" s="10">
        <v>350</v>
      </c>
      <c r="J15" s="3" t="s">
        <v>10948</v>
      </c>
      <c r="K15" s="10">
        <v>84</v>
      </c>
      <c r="M15" s="3" t="s">
        <v>10948</v>
      </c>
      <c r="N15" s="10">
        <v>0.1482394350054555</v>
      </c>
    </row>
    <row r="16" spans="1:14" x14ac:dyDescent="0.3">
      <c r="A16" s="3" t="s">
        <v>10932</v>
      </c>
      <c r="B16" s="10">
        <v>136721.777</v>
      </c>
      <c r="D16" s="3" t="s">
        <v>10932</v>
      </c>
      <c r="E16" s="10">
        <v>16530.414999999997</v>
      </c>
      <c r="G16" s="3" t="s">
        <v>10932</v>
      </c>
      <c r="H16" s="10">
        <v>2159</v>
      </c>
      <c r="J16" s="3" t="s">
        <v>10932</v>
      </c>
      <c r="K16" s="10">
        <v>571</v>
      </c>
      <c r="M16" s="3" t="s">
        <v>10932</v>
      </c>
      <c r="N16" s="10">
        <v>0.12090550139646003</v>
      </c>
    </row>
    <row r="17" spans="2:14" x14ac:dyDescent="0.3">
      <c r="B17" s="6">
        <f>GETPIVOTDATA("Sales",$A$3)</f>
        <v>136721.777</v>
      </c>
      <c r="E17" s="6">
        <f>GETPIVOTDATA("Profit",$D$3)</f>
        <v>16530.414999999997</v>
      </c>
      <c r="H17" s="7">
        <f>GETPIVOTDATA("Quantity",$G$3)</f>
        <v>2159</v>
      </c>
      <c r="K17" s="7">
        <f>GETPIVOTDATA("Order ID",$J$3)</f>
        <v>571</v>
      </c>
      <c r="N17" s="8">
        <f>GETPIVOTDATA("Profit Margin",$M$3)</f>
        <v>0.12090550139646003</v>
      </c>
    </row>
    <row r="23" spans="2:14" x14ac:dyDescent="0.3">
      <c r="B23" s="6">
        <f>B17</f>
        <v>136721.777</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382AB-870A-4981-9817-717B7411B530}">
  <dimension ref="A3:L8"/>
  <sheetViews>
    <sheetView topLeftCell="A3" workbookViewId="0">
      <selection activeCell="H8" sqref="H8"/>
    </sheetView>
  </sheetViews>
  <sheetFormatPr defaultRowHeight="14.4" x14ac:dyDescent="0.3"/>
  <cols>
    <col min="1" max="1" width="5" bestFit="1" customWidth="1"/>
    <col min="2" max="2" width="11.6640625" bestFit="1" customWidth="1"/>
    <col min="3" max="3" width="12.109375" bestFit="1" customWidth="1"/>
    <col min="4" max="4" width="14.88671875" bestFit="1" customWidth="1"/>
    <col min="5" max="5" width="15.88671875" bestFit="1" customWidth="1"/>
    <col min="6" max="6" width="18.77734375" bestFit="1" customWidth="1"/>
    <col min="8" max="12" width="7" bestFit="1" customWidth="1"/>
  </cols>
  <sheetData>
    <row r="3" spans="1:12" x14ac:dyDescent="0.3">
      <c r="A3" s="2" t="s">
        <v>10956</v>
      </c>
      <c r="B3" t="s">
        <v>10949</v>
      </c>
      <c r="C3" t="s">
        <v>10950</v>
      </c>
      <c r="D3" t="s">
        <v>10953</v>
      </c>
      <c r="E3" t="s">
        <v>10954</v>
      </c>
      <c r="F3" t="s">
        <v>10955</v>
      </c>
    </row>
    <row r="4" spans="1:12" x14ac:dyDescent="0.3">
      <c r="A4" s="3" t="s">
        <v>10933</v>
      </c>
      <c r="B4" s="10">
        <v>21708.923000000013</v>
      </c>
      <c r="C4" s="10">
        <v>3690.4242000000008</v>
      </c>
      <c r="D4" s="10">
        <v>411</v>
      </c>
      <c r="E4" s="10">
        <v>104</v>
      </c>
      <c r="F4" s="10">
        <v>0.16999572940582997</v>
      </c>
    </row>
    <row r="5" spans="1:12" x14ac:dyDescent="0.3">
      <c r="A5" s="3" t="s">
        <v>10934</v>
      </c>
      <c r="B5" s="10">
        <v>20478.851999999995</v>
      </c>
      <c r="C5" s="10">
        <v>2774.0686000000014</v>
      </c>
      <c r="D5" s="10">
        <v>338</v>
      </c>
      <c r="E5" s="10">
        <v>87</v>
      </c>
      <c r="F5" s="10">
        <v>0.13546016153639873</v>
      </c>
    </row>
    <row r="6" spans="1:12" x14ac:dyDescent="0.3">
      <c r="A6" s="3" t="s">
        <v>10935</v>
      </c>
      <c r="B6" s="10">
        <v>37943.41399999999</v>
      </c>
      <c r="C6" s="10">
        <v>3696.9703</v>
      </c>
      <c r="D6" s="10">
        <v>551</v>
      </c>
      <c r="E6" s="10">
        <v>147</v>
      </c>
      <c r="F6" s="10">
        <v>9.7433781261749425E-2</v>
      </c>
    </row>
    <row r="7" spans="1:12" x14ac:dyDescent="0.3">
      <c r="A7" s="3" t="s">
        <v>10936</v>
      </c>
      <c r="B7" s="10">
        <v>56590.587999999967</v>
      </c>
      <c r="C7" s="10">
        <v>6368.9518999999991</v>
      </c>
      <c r="D7" s="10">
        <v>859</v>
      </c>
      <c r="E7" s="10">
        <v>233</v>
      </c>
      <c r="F7" s="10">
        <v>0.11254436691839997</v>
      </c>
    </row>
    <row r="8" spans="1:12" x14ac:dyDescent="0.3">
      <c r="H8" s="9">
        <f>(GETPIVOTDATA("Sum of Sales",$A$3,"Years (Order Date)",2014)/GETPIVOTDATA("Sum of Sales",$A$3,"Years (Order Date)",2013))-1</f>
        <v>0.49144692146046687</v>
      </c>
      <c r="I8" s="9">
        <f>(GETPIVOTDATA("Sum of Profit",$A$3,"Years (Order Date)",2014)/GETPIVOTDATA("Sum of Profit",$A$3,"Years (Order Date)",2013))-1</f>
        <v>0.72274900342044912</v>
      </c>
      <c r="J8" s="9">
        <f>(GETPIVOTDATA("Sum of Quantity",$A$3,"Years (Order Date)",2014)/GETPIVOTDATA("Sum of Quantity",$A$3,"Years (Order Date)",2013))-1</f>
        <v>0.55898366606170602</v>
      </c>
      <c r="K8" s="9">
        <f>(GETPIVOTDATA("Count of Order ID",$A$3,"Years (Order Date)",2014)/GETPIVOTDATA("Count of Order ID",$A$3,"Years (Order Date)",2013))-1</f>
        <v>0.58503401360544216</v>
      </c>
      <c r="L8" s="9">
        <f>(GETPIVOTDATA("Sum of Profit Margin",$A$3,"Years (Order Date)",2014)/GETPIVOTDATA("Sum of Profit Margin",$A$3,"Years (Order Date)",2013))-1</f>
        <v>0.15508569472488154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FBA0D-7A10-4E1E-8448-EE99DF2E69F6}">
  <dimension ref="A1:V9995"/>
  <sheetViews>
    <sheetView topLeftCell="A2" workbookViewId="0">
      <selection activeCell="E7" sqref="E7"/>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3E869-19E4-4BAC-9A2C-9FA2BF660A2F}">
  <dimension ref="A3:C16"/>
  <sheetViews>
    <sheetView workbookViewId="0">
      <selection activeCell="L5" sqref="L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10949</v>
      </c>
      <c r="C3" t="s">
        <v>10950</v>
      </c>
    </row>
    <row r="4" spans="1:3" x14ac:dyDescent="0.3">
      <c r="A4" s="3" t="s">
        <v>10937</v>
      </c>
      <c r="B4" s="4">
        <v>6440.4019999999982</v>
      </c>
      <c r="C4" s="4">
        <v>1829.8424</v>
      </c>
    </row>
    <row r="5" spans="1:3" x14ac:dyDescent="0.3">
      <c r="A5" s="3" t="s">
        <v>10938</v>
      </c>
      <c r="B5" s="4">
        <v>3588.9290000000001</v>
      </c>
      <c r="C5" s="4">
        <v>338.83979999999997</v>
      </c>
    </row>
    <row r="6" spans="1:3" x14ac:dyDescent="0.3">
      <c r="A6" s="3" t="s">
        <v>10939</v>
      </c>
      <c r="B6" s="4">
        <v>17750.881999999998</v>
      </c>
      <c r="C6" s="4">
        <v>2846.2375000000002</v>
      </c>
    </row>
    <row r="7" spans="1:3" x14ac:dyDescent="0.3">
      <c r="A7" s="3" t="s">
        <v>10940</v>
      </c>
      <c r="B7" s="4">
        <v>10529.918000000005</v>
      </c>
      <c r="C7" s="4">
        <v>-3125.1963999999998</v>
      </c>
    </row>
    <row r="8" spans="1:3" x14ac:dyDescent="0.3">
      <c r="A8" s="3" t="s">
        <v>10941</v>
      </c>
      <c r="B8" s="4">
        <v>8929.2950000000001</v>
      </c>
      <c r="C8" s="4">
        <v>1979.8503999999998</v>
      </c>
    </row>
    <row r="9" spans="1:3" x14ac:dyDescent="0.3">
      <c r="A9" s="3" t="s">
        <v>10942</v>
      </c>
      <c r="B9" s="4">
        <v>8341.0780000000013</v>
      </c>
      <c r="C9" s="4">
        <v>825.24929999999972</v>
      </c>
    </row>
    <row r="10" spans="1:3" x14ac:dyDescent="0.3">
      <c r="A10" s="3" t="s">
        <v>10943</v>
      </c>
      <c r="B10" s="4">
        <v>9190.5529999999999</v>
      </c>
      <c r="C10" s="4">
        <v>2104.2723999999998</v>
      </c>
    </row>
    <row r="11" spans="1:3" x14ac:dyDescent="0.3">
      <c r="A11" s="3" t="s">
        <v>10944</v>
      </c>
      <c r="B11" s="4">
        <v>6687.6139999999987</v>
      </c>
      <c r="C11" s="4">
        <v>606.43460000000005</v>
      </c>
    </row>
    <row r="12" spans="1:3" x14ac:dyDescent="0.3">
      <c r="A12" s="3" t="s">
        <v>10945</v>
      </c>
      <c r="B12" s="4">
        <v>11616.378999999999</v>
      </c>
      <c r="C12" s="4">
        <v>1708.249</v>
      </c>
    </row>
    <row r="13" spans="1:3" x14ac:dyDescent="0.3">
      <c r="A13" s="3" t="s">
        <v>10946</v>
      </c>
      <c r="B13" s="4">
        <v>14580.155000000001</v>
      </c>
      <c r="C13" s="4">
        <v>1944.1813999999997</v>
      </c>
    </row>
    <row r="14" spans="1:3" x14ac:dyDescent="0.3">
      <c r="A14" s="3" t="s">
        <v>10947</v>
      </c>
      <c r="B14" s="4">
        <v>16381.467999999995</v>
      </c>
      <c r="C14" s="4">
        <v>2109.6276000000003</v>
      </c>
    </row>
    <row r="15" spans="1:3" x14ac:dyDescent="0.3">
      <c r="A15" s="3" t="s">
        <v>10948</v>
      </c>
      <c r="B15" s="4">
        <v>22685.104000000003</v>
      </c>
      <c r="C15" s="4">
        <v>3362.8269999999989</v>
      </c>
    </row>
    <row r="16" spans="1:3" x14ac:dyDescent="0.3">
      <c r="A16" s="3" t="s">
        <v>10932</v>
      </c>
      <c r="B16" s="10">
        <v>136721.777</v>
      </c>
      <c r="C16" s="10">
        <v>16530.414999999997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E4FD7-3E66-4B5E-9228-F64AC4711C8A}">
  <dimension ref="A1"/>
  <sheetViews>
    <sheetView showGridLines="0" tabSelected="1" zoomScale="110" zoomScaleNormal="110" workbookViewId="0">
      <selection activeCell="U14" sqref="U14"/>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5C85FA-F7E8-4D9E-9F79-FF5345A429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Waterfall chart</vt:lpstr>
      <vt:lpstr>pie chart</vt:lpstr>
      <vt:lpstr>Map Chart</vt:lpstr>
      <vt:lpstr>Top 5</vt:lpstr>
      <vt:lpstr>Kpi</vt:lpstr>
      <vt:lpstr>Sheet8</vt:lpstr>
      <vt:lpstr>Data</vt:lpstr>
      <vt:lpstr>Combo 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janak ram</dc:creator>
  <cp:lastModifiedBy>janak ram</cp:lastModifiedBy>
  <dcterms:created xsi:type="dcterms:W3CDTF">2024-04-30T19:48:18Z</dcterms:created>
  <dcterms:modified xsi:type="dcterms:W3CDTF">2024-05-03T20:06:25Z</dcterms:modified>
</cp:coreProperties>
</file>