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8980be614dead1/Documents/School/Moreno Valley College/Courses/CIS-17C/Midterm/Midterm_Problem3/"/>
    </mc:Choice>
  </mc:AlternateContent>
  <xr:revisionPtr revIDLastSave="363" documentId="8_{5D101583-F9BC-40E4-8AF5-2CA0E579E1B0}" xr6:coauthVersionLast="47" xr6:coauthVersionMax="47" xr10:uidLastSave="{68C41683-EAEB-422F-8AF1-2000313B3B2F}"/>
  <bookViews>
    <workbookView xWindow="-110" yWindow="-110" windowWidth="19420" windowHeight="10300" activeTab="1" xr2:uid="{54292D83-AE1E-4884-B236-FE57351F5611}"/>
  </bookViews>
  <sheets>
    <sheet name="OperationalAnalysis" sheetId="2" r:id="rId1"/>
    <sheet name="Timing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3" l="1"/>
  <c r="AA27" i="3"/>
  <c r="AA28" i="3"/>
  <c r="AA29" i="3"/>
  <c r="AA30" i="3"/>
  <c r="AA31" i="3"/>
  <c r="AA32" i="3"/>
  <c r="AA33" i="3"/>
  <c r="AA34" i="3"/>
  <c r="AA35" i="3"/>
  <c r="AA36" i="3"/>
  <c r="AA25" i="3"/>
  <c r="Z26" i="3"/>
  <c r="Z27" i="3"/>
  <c r="Z28" i="3"/>
  <c r="Z29" i="3"/>
  <c r="Z30" i="3"/>
  <c r="Z31" i="3"/>
  <c r="Z32" i="3"/>
  <c r="Z33" i="3"/>
  <c r="Z34" i="3"/>
  <c r="Z35" i="3"/>
  <c r="Z36" i="3"/>
  <c r="Z25" i="3"/>
  <c r="Y26" i="3"/>
  <c r="Y27" i="3"/>
  <c r="Y28" i="3"/>
  <c r="Y29" i="3"/>
  <c r="Y30" i="3"/>
  <c r="Y31" i="3"/>
  <c r="Y32" i="3"/>
  <c r="Y33" i="3"/>
  <c r="Y34" i="3"/>
  <c r="Y35" i="3"/>
  <c r="Y36" i="3"/>
  <c r="Y25" i="3"/>
  <c r="Q26" i="3"/>
  <c r="Q27" i="3"/>
  <c r="Q28" i="3"/>
  <c r="Q29" i="3"/>
  <c r="Q30" i="3"/>
  <c r="Q31" i="3"/>
  <c r="Q32" i="3"/>
  <c r="Q33" i="3"/>
  <c r="Q34" i="3"/>
  <c r="Q35" i="3"/>
  <c r="Q36" i="3"/>
  <c r="Q25" i="3"/>
  <c r="X36" i="3"/>
  <c r="V36" i="3"/>
  <c r="X35" i="3"/>
  <c r="V35" i="3"/>
  <c r="X34" i="3"/>
  <c r="V34" i="3"/>
  <c r="X33" i="3"/>
  <c r="V33" i="3"/>
  <c r="X32" i="3"/>
  <c r="V32" i="3"/>
  <c r="X31" i="3"/>
  <c r="V31" i="3"/>
  <c r="X30" i="3"/>
  <c r="V30" i="3"/>
  <c r="X29" i="3"/>
  <c r="V29" i="3"/>
  <c r="X28" i="3"/>
  <c r="V28" i="3"/>
  <c r="W27" i="3"/>
  <c r="X27" i="3" s="1"/>
  <c r="V27" i="3"/>
  <c r="W26" i="3"/>
  <c r="V26" i="3" s="1"/>
  <c r="X25" i="3"/>
  <c r="V25" i="3"/>
  <c r="X20" i="3"/>
  <c r="X19" i="3"/>
  <c r="X18" i="3"/>
  <c r="X17" i="3"/>
  <c r="X16" i="3"/>
  <c r="X15" i="3"/>
  <c r="X14" i="3"/>
  <c r="W13" i="3"/>
  <c r="X13" i="3" s="1"/>
  <c r="X12" i="3"/>
  <c r="W12" i="3"/>
  <c r="X11" i="3"/>
  <c r="AA26" i="2"/>
  <c r="AA27" i="2"/>
  <c r="AA28" i="2"/>
  <c r="AA29" i="2"/>
  <c r="AA30" i="2"/>
  <c r="AA31" i="2"/>
  <c r="AA32" i="2"/>
  <c r="AA33" i="2"/>
  <c r="AA34" i="2"/>
  <c r="AA35" i="2"/>
  <c r="AA36" i="2"/>
  <c r="AA25" i="2"/>
  <c r="Z26" i="2"/>
  <c r="Z27" i="2"/>
  <c r="Z28" i="2"/>
  <c r="Z29" i="2"/>
  <c r="Z30" i="2"/>
  <c r="Z31" i="2"/>
  <c r="Z32" i="2"/>
  <c r="Z33" i="2"/>
  <c r="Z34" i="2"/>
  <c r="Z35" i="2"/>
  <c r="Z36" i="2"/>
  <c r="Z25" i="2"/>
  <c r="Y26" i="2"/>
  <c r="Y25" i="2"/>
  <c r="Q26" i="2"/>
  <c r="Q27" i="2"/>
  <c r="Q28" i="2"/>
  <c r="Q29" i="2"/>
  <c r="Q30" i="2"/>
  <c r="Q31" i="2"/>
  <c r="Q32" i="2"/>
  <c r="Q33" i="2"/>
  <c r="Q34" i="2"/>
  <c r="Q35" i="2"/>
  <c r="Q36" i="2"/>
  <c r="Q25" i="2"/>
  <c r="Y36" i="2"/>
  <c r="Y28" i="2"/>
  <c r="Y27" i="2"/>
  <c r="Y29" i="2"/>
  <c r="Y30" i="2"/>
  <c r="Y31" i="2"/>
  <c r="Y32" i="2"/>
  <c r="Y33" i="2"/>
  <c r="Y34" i="2"/>
  <c r="Y35" i="2"/>
  <c r="X25" i="2"/>
  <c r="X36" i="2"/>
  <c r="V36" i="2"/>
  <c r="X35" i="2"/>
  <c r="V35" i="2"/>
  <c r="X34" i="2"/>
  <c r="V34" i="2"/>
  <c r="X33" i="2"/>
  <c r="V33" i="2"/>
  <c r="X32" i="2"/>
  <c r="V32" i="2"/>
  <c r="X31" i="2"/>
  <c r="V31" i="2"/>
  <c r="X30" i="2"/>
  <c r="V30" i="2"/>
  <c r="X29" i="2"/>
  <c r="V29" i="2"/>
  <c r="X28" i="2"/>
  <c r="V28" i="2"/>
  <c r="W27" i="2"/>
  <c r="X27" i="2" s="1"/>
  <c r="V27" i="2"/>
  <c r="W26" i="2"/>
  <c r="X26" i="2" s="1"/>
  <c r="V26" i="2"/>
  <c r="V25" i="2"/>
  <c r="X20" i="2"/>
  <c r="X19" i="2"/>
  <c r="X18" i="2"/>
  <c r="X17" i="2"/>
  <c r="X16" i="2"/>
  <c r="X15" i="2"/>
  <c r="X14" i="2"/>
  <c r="X13" i="2"/>
  <c r="X12" i="2"/>
  <c r="X11" i="2"/>
  <c r="C27" i="2"/>
  <c r="C26" i="2"/>
  <c r="M27" i="2"/>
  <c r="M26" i="2"/>
  <c r="M27" i="3"/>
  <c r="L27" i="3" s="1"/>
  <c r="M26" i="3"/>
  <c r="C27" i="3"/>
  <c r="C26" i="3"/>
  <c r="B26" i="3" s="1"/>
  <c r="M13" i="3"/>
  <c r="M12" i="3"/>
  <c r="D16" i="3"/>
  <c r="D19" i="3"/>
  <c r="D20" i="3"/>
  <c r="C13" i="3"/>
  <c r="C12" i="3"/>
  <c r="N36" i="3"/>
  <c r="P36" i="3" s="1"/>
  <c r="L36" i="3"/>
  <c r="D36" i="3"/>
  <c r="F36" i="3" s="1"/>
  <c r="B36" i="3"/>
  <c r="N35" i="3"/>
  <c r="O35" i="3" s="1"/>
  <c r="L35" i="3"/>
  <c r="D35" i="3"/>
  <c r="F35" i="3" s="1"/>
  <c r="B35" i="3"/>
  <c r="N34" i="3"/>
  <c r="P34" i="3" s="1"/>
  <c r="L34" i="3"/>
  <c r="D34" i="3"/>
  <c r="F34" i="3" s="1"/>
  <c r="B34" i="3"/>
  <c r="N33" i="3"/>
  <c r="O33" i="3" s="1"/>
  <c r="L33" i="3"/>
  <c r="D33" i="3"/>
  <c r="F33" i="3" s="1"/>
  <c r="B33" i="3"/>
  <c r="N32" i="3"/>
  <c r="P32" i="3" s="1"/>
  <c r="L32" i="3"/>
  <c r="D32" i="3"/>
  <c r="F32" i="3" s="1"/>
  <c r="B32" i="3"/>
  <c r="N31" i="3"/>
  <c r="P31" i="3" s="1"/>
  <c r="L31" i="3"/>
  <c r="D31" i="3"/>
  <c r="F31" i="3" s="1"/>
  <c r="B31" i="3"/>
  <c r="N30" i="3"/>
  <c r="P30" i="3" s="1"/>
  <c r="L30" i="3"/>
  <c r="D30" i="3"/>
  <c r="E30" i="3" s="1"/>
  <c r="B30" i="3"/>
  <c r="N29" i="3"/>
  <c r="O29" i="3" s="1"/>
  <c r="L29" i="3"/>
  <c r="D29" i="3"/>
  <c r="F29" i="3" s="1"/>
  <c r="B29" i="3"/>
  <c r="N28" i="3"/>
  <c r="P28" i="3" s="1"/>
  <c r="L28" i="3"/>
  <c r="F28" i="3"/>
  <c r="D28" i="3"/>
  <c r="E28" i="3" s="1"/>
  <c r="B28" i="3"/>
  <c r="N27" i="3"/>
  <c r="O27" i="3" s="1"/>
  <c r="D27" i="3"/>
  <c r="F27" i="3" s="1"/>
  <c r="B27" i="3"/>
  <c r="N26" i="3"/>
  <c r="P26" i="3" s="1"/>
  <c r="L26" i="3"/>
  <c r="D26" i="3"/>
  <c r="F26" i="3" s="1"/>
  <c r="N25" i="3"/>
  <c r="P25" i="3" s="1"/>
  <c r="L25" i="3"/>
  <c r="D25" i="3"/>
  <c r="F25" i="3" s="1"/>
  <c r="B25" i="3"/>
  <c r="N20" i="3"/>
  <c r="N19" i="3"/>
  <c r="N18" i="3"/>
  <c r="D18" i="3"/>
  <c r="N17" i="3"/>
  <c r="D17" i="3"/>
  <c r="N16" i="3"/>
  <c r="N15" i="3"/>
  <c r="D15" i="3"/>
  <c r="N14" i="3"/>
  <c r="D14" i="3"/>
  <c r="N13" i="3"/>
  <c r="D13" i="3"/>
  <c r="N12" i="3"/>
  <c r="D12" i="3"/>
  <c r="N11" i="3"/>
  <c r="D11" i="3"/>
  <c r="N36" i="2"/>
  <c r="P36" i="2" s="1"/>
  <c r="L36" i="2"/>
  <c r="D36" i="2"/>
  <c r="F36" i="2" s="1"/>
  <c r="B36" i="2"/>
  <c r="N35" i="2"/>
  <c r="P35" i="2" s="1"/>
  <c r="L35" i="2"/>
  <c r="D35" i="2"/>
  <c r="E35" i="2" s="1"/>
  <c r="B35" i="2"/>
  <c r="N34" i="2"/>
  <c r="P34" i="2" s="1"/>
  <c r="L34" i="2"/>
  <c r="D34" i="2"/>
  <c r="F34" i="2" s="1"/>
  <c r="B34" i="2"/>
  <c r="N33" i="2"/>
  <c r="O33" i="2" s="1"/>
  <c r="L33" i="2"/>
  <c r="D33" i="2"/>
  <c r="F33" i="2" s="1"/>
  <c r="B33" i="2"/>
  <c r="N32" i="2"/>
  <c r="P32" i="2" s="1"/>
  <c r="L32" i="2"/>
  <c r="D32" i="2"/>
  <c r="F32" i="2" s="1"/>
  <c r="B32" i="2"/>
  <c r="N31" i="2"/>
  <c r="P31" i="2" s="1"/>
  <c r="L31" i="2"/>
  <c r="D31" i="2"/>
  <c r="E31" i="2" s="1"/>
  <c r="B31" i="2"/>
  <c r="N30" i="2"/>
  <c r="P30" i="2" s="1"/>
  <c r="L30" i="2"/>
  <c r="D30" i="2"/>
  <c r="F30" i="2" s="1"/>
  <c r="B30" i="2"/>
  <c r="N29" i="2"/>
  <c r="P29" i="2" s="1"/>
  <c r="L29" i="2"/>
  <c r="D29" i="2"/>
  <c r="F29" i="2" s="1"/>
  <c r="B29" i="2"/>
  <c r="N28" i="2"/>
  <c r="P28" i="2" s="1"/>
  <c r="L28" i="2"/>
  <c r="D28" i="2"/>
  <c r="F28" i="2" s="1"/>
  <c r="B28" i="2"/>
  <c r="N27" i="2"/>
  <c r="P27" i="2" s="1"/>
  <c r="L27" i="2"/>
  <c r="D27" i="2"/>
  <c r="E27" i="2" s="1"/>
  <c r="B27" i="2"/>
  <c r="N26" i="2"/>
  <c r="P26" i="2" s="1"/>
  <c r="L26" i="2"/>
  <c r="D26" i="2"/>
  <c r="F26" i="2" s="1"/>
  <c r="B26" i="2"/>
  <c r="N25" i="2"/>
  <c r="O25" i="2" s="1"/>
  <c r="L25" i="2"/>
  <c r="D25" i="2"/>
  <c r="F25" i="2" s="1"/>
  <c r="B25" i="2"/>
  <c r="N20" i="2"/>
  <c r="D20" i="2"/>
  <c r="N19" i="2"/>
  <c r="D19" i="2"/>
  <c r="N18" i="2"/>
  <c r="D18" i="2"/>
  <c r="N17" i="2"/>
  <c r="D17" i="2"/>
  <c r="N16" i="2"/>
  <c r="D16" i="2"/>
  <c r="N15" i="2"/>
  <c r="D15" i="2"/>
  <c r="N14" i="2"/>
  <c r="D14" i="2"/>
  <c r="N13" i="2"/>
  <c r="D13" i="2"/>
  <c r="N12" i="2"/>
  <c r="D12" i="2"/>
  <c r="N11" i="2"/>
  <c r="D11" i="2"/>
  <c r="X26" i="3" l="1"/>
  <c r="G28" i="3"/>
  <c r="P29" i="3"/>
  <c r="P33" i="3"/>
  <c r="O25" i="3"/>
  <c r="E36" i="3"/>
  <c r="G36" i="3" s="1"/>
  <c r="E32" i="3"/>
  <c r="G32" i="3" s="1"/>
  <c r="O30" i="3"/>
  <c r="O34" i="3"/>
  <c r="E33" i="3"/>
  <c r="G33" i="3" s="1"/>
  <c r="E26" i="3"/>
  <c r="G26" i="3" s="1"/>
  <c r="P27" i="3"/>
  <c r="E34" i="3"/>
  <c r="G34" i="3" s="1"/>
  <c r="P35" i="3"/>
  <c r="O28" i="3"/>
  <c r="F30" i="3"/>
  <c r="G30" i="3" s="1"/>
  <c r="O32" i="3"/>
  <c r="O36" i="3"/>
  <c r="E27" i="3"/>
  <c r="G27" i="3" s="1"/>
  <c r="E31" i="3"/>
  <c r="G31" i="3" s="1"/>
  <c r="E35" i="3"/>
  <c r="G35" i="3" s="1"/>
  <c r="O26" i="3"/>
  <c r="E25" i="3"/>
  <c r="G25" i="3" s="1"/>
  <c r="E29" i="3"/>
  <c r="G29" i="3" s="1"/>
  <c r="O31" i="3"/>
  <c r="P25" i="2"/>
  <c r="P33" i="2"/>
  <c r="F35" i="2"/>
  <c r="G35" i="2" s="1"/>
  <c r="F27" i="2"/>
  <c r="G27" i="2" s="1"/>
  <c r="O30" i="2"/>
  <c r="O29" i="2"/>
  <c r="F31" i="2"/>
  <c r="G31" i="2" s="1"/>
  <c r="O26" i="2"/>
  <c r="O34" i="2"/>
  <c r="E28" i="2"/>
  <c r="G28" i="2" s="1"/>
  <c r="E32" i="2"/>
  <c r="G32" i="2" s="1"/>
  <c r="E36" i="2"/>
  <c r="G36" i="2" s="1"/>
  <c r="E25" i="2"/>
  <c r="G25" i="2" s="1"/>
  <c r="E29" i="2"/>
  <c r="G29" i="2" s="1"/>
  <c r="E33" i="2"/>
  <c r="G33" i="2" s="1"/>
  <c r="O27" i="2"/>
  <c r="O31" i="2"/>
  <c r="O35" i="2"/>
  <c r="E26" i="2"/>
  <c r="G26" i="2" s="1"/>
  <c r="E30" i="2"/>
  <c r="G30" i="2" s="1"/>
  <c r="E34" i="2"/>
  <c r="G34" i="2" s="1"/>
  <c r="O28" i="2"/>
  <c r="O32" i="2"/>
  <c r="O36" i="2"/>
</calcChain>
</file>

<file path=xl/sharedStrings.xml><?xml version="1.0" encoding="utf-8"?>
<sst xmlns="http://schemas.openxmlformats.org/spreadsheetml/2006/main" count="119" uniqueCount="23">
  <si>
    <t>Data X or r</t>
  </si>
  <si>
    <t>Data f</t>
  </si>
  <si>
    <t>Curve Fit</t>
  </si>
  <si>
    <t>Computation</t>
  </si>
  <si>
    <t xml:space="preserve"> = C0</t>
  </si>
  <si>
    <t>N^0</t>
  </si>
  <si>
    <t>N^1</t>
  </si>
  <si>
    <t>N^2</t>
  </si>
  <si>
    <t xml:space="preserve"> = C1</t>
  </si>
  <si>
    <t xml:space="preserve"> = C2</t>
  </si>
  <si>
    <t>Simulate to find the C''' with N^2 to show O(N^2)</t>
  </si>
  <si>
    <t>N^0 Simulated</t>
  </si>
  <si>
    <t>N Simulated</t>
  </si>
  <si>
    <t>N^2 Simulated</t>
  </si>
  <si>
    <t>C'''*g(N^2)</t>
  </si>
  <si>
    <t>Difference</t>
  </si>
  <si>
    <t>Operations Simulated</t>
  </si>
  <si>
    <t>Operations</t>
  </si>
  <si>
    <t>Time</t>
  </si>
  <si>
    <t>Time Simulated</t>
  </si>
  <si>
    <t>Simple Vector Array</t>
  </si>
  <si>
    <t>Optimized Simple Vector Array</t>
  </si>
  <si>
    <t>Simple Vector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</si>
</sst>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 Simple Vector array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OperationalAnalysis!$E$24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OperationalAnalysis!$C$25:$C$36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OperationalAnalysis!$E$25:$E$36</c:f>
              <c:numCache>
                <c:formatCode>0.00E+000</c:formatCode>
                <c:ptCount val="12"/>
                <c:pt idx="0" formatCode="0.00E+00">
                  <c:v>26450.005400000002</c:v>
                </c:pt>
                <c:pt idx="1">
                  <c:v>102899.9954</c:v>
                </c:pt>
                <c:pt idx="2" formatCode="0.00E+00">
                  <c:v>229349.98540000001</c:v>
                </c:pt>
                <c:pt idx="3" formatCode="0.00E+00">
                  <c:v>405799.9754</c:v>
                </c:pt>
                <c:pt idx="4" formatCode="0.00E+00">
                  <c:v>632249.96539999999</c:v>
                </c:pt>
                <c:pt idx="5" formatCode="General">
                  <c:v>908699.95539999998</c:v>
                </c:pt>
                <c:pt idx="6" formatCode="General">
                  <c:v>1235149.9453999999</c:v>
                </c:pt>
                <c:pt idx="7" formatCode="General">
                  <c:v>1611599.9353999998</c:v>
                </c:pt>
                <c:pt idx="8" formatCode="General">
                  <c:v>2038049.9253999998</c:v>
                </c:pt>
                <c:pt idx="9" formatCode="General">
                  <c:v>2514499.9153999998</c:v>
                </c:pt>
                <c:pt idx="10" formatCode="General">
                  <c:v>10028999.815400001</c:v>
                </c:pt>
                <c:pt idx="11" formatCode="General">
                  <c:v>22543499.715399999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3-4E58-B0D8-3B1E68FD27E2}"/>
            </c:ext>
          </c:extLst>
        </c:ser>
        <c:ser>
          <c:idx val="5"/>
          <c:order val="1"/>
          <c:tx>
            <c:strRef>
              <c:f>OperationalAnalysis!$F$24</c:f>
              <c:strCache>
                <c:ptCount val="1"/>
                <c:pt idx="0">
                  <c:v>C'''*g(N^2)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OperationalAnalysis!$C$25:$C$36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OperationalAnalysis!$F$25:$F$36</c:f>
              <c:numCache>
                <c:formatCode>0.00E+000</c:formatCode>
                <c:ptCount val="12"/>
                <c:pt idx="0">
                  <c:v>25000</c:v>
                </c:pt>
                <c:pt idx="1">
                  <c:v>100000</c:v>
                </c:pt>
                <c:pt idx="2">
                  <c:v>225000</c:v>
                </c:pt>
                <c:pt idx="3">
                  <c:v>400000</c:v>
                </c:pt>
                <c:pt idx="4">
                  <c:v>625000</c:v>
                </c:pt>
                <c:pt idx="5">
                  <c:v>900000</c:v>
                </c:pt>
                <c:pt idx="6">
                  <c:v>1225000</c:v>
                </c:pt>
                <c:pt idx="7">
                  <c:v>1600000</c:v>
                </c:pt>
                <c:pt idx="8">
                  <c:v>2025000</c:v>
                </c:pt>
                <c:pt idx="9">
                  <c:v>2500000</c:v>
                </c:pt>
                <c:pt idx="10">
                  <c:v>10000000</c:v>
                </c:pt>
                <c:pt idx="11">
                  <c:v>22500000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3-4E58-B0D8-3B1E68FD27E2}"/>
            </c:ext>
          </c:extLst>
        </c:ser>
        <c:ser>
          <c:idx val="6"/>
          <c:order val="2"/>
          <c:tx>
            <c:strRef>
              <c:f>OperationalAnalysis!$G$24</c:f>
              <c:strCache>
                <c:ptCount val="1"/>
                <c:pt idx="0">
                  <c:v>Difference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OperationalAnalysis!$C$25:$C$36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OperationalAnalysis!$G$25:$G$36</c:f>
              <c:numCache>
                <c:formatCode>0.00E+000</c:formatCode>
                <c:ptCount val="12"/>
                <c:pt idx="0">
                  <c:v>1450.0054000000018</c:v>
                </c:pt>
                <c:pt idx="1">
                  <c:v>2899.9953999999998</c:v>
                </c:pt>
                <c:pt idx="2">
                  <c:v>4349.985400000005</c:v>
                </c:pt>
                <c:pt idx="3">
                  <c:v>5799.9753999999957</c:v>
                </c:pt>
                <c:pt idx="4">
                  <c:v>7249.9653999999864</c:v>
                </c:pt>
                <c:pt idx="5">
                  <c:v>8699.9553999999771</c:v>
                </c:pt>
                <c:pt idx="6">
                  <c:v>10149.945399999851</c:v>
                </c:pt>
                <c:pt idx="7">
                  <c:v>11599.935399999842</c:v>
                </c:pt>
                <c:pt idx="8">
                  <c:v>13049.925399999833</c:v>
                </c:pt>
                <c:pt idx="9">
                  <c:v>14499.915399999823</c:v>
                </c:pt>
                <c:pt idx="10">
                  <c:v>28999.815400000662</c:v>
                </c:pt>
                <c:pt idx="11">
                  <c:v>43499.715399999171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3-4E58-B0D8-3B1E68FD27E2}"/>
            </c:ext>
          </c:extLst>
        </c:ser>
        <c:ser>
          <c:idx val="7"/>
          <c:order val="3"/>
          <c:tx>
            <c:strRef>
              <c:f>OperationalAnalysis!$E$8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OperationalAnalysis!$C$11:$C$20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OperationalAnalysis!$F$11:$F$20</c:f>
              <c:numCache>
                <c:formatCode>0.00E+00</c:formatCode>
                <c:ptCount val="10"/>
                <c:pt idx="0">
                  <c:v>26450</c:v>
                </c:pt>
                <c:pt idx="1">
                  <c:v>102900</c:v>
                </c:pt>
                <c:pt idx="2">
                  <c:v>229350</c:v>
                </c:pt>
                <c:pt idx="3">
                  <c:v>405800</c:v>
                </c:pt>
                <c:pt idx="4">
                  <c:v>632250</c:v>
                </c:pt>
                <c:pt idx="5">
                  <c:v>908700</c:v>
                </c:pt>
                <c:pt idx="6">
                  <c:v>1235150</c:v>
                </c:pt>
                <c:pt idx="7">
                  <c:v>1611600</c:v>
                </c:pt>
                <c:pt idx="8">
                  <c:v>2038050</c:v>
                </c:pt>
                <c:pt idx="9">
                  <c:v>2514500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3-4E58-B0D8-3B1E68FD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Optimized Simple Vector array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OperationalAnalysis!$O$24</c:f>
              <c:strCache>
                <c:ptCount val="1"/>
                <c:pt idx="0">
                  <c:v>Operations Simulated</c:v>
                </c:pt>
              </c:strCache>
            </c:strRef>
          </c:tx>
          <c:marker>
            <c:symbol val="none"/>
          </c:marker>
          <c:xVal>
            <c:numRef>
              <c:f>OperationalAnalysis!$M$25:$M$36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OperationalAnalysis!$O$25:$O$36</c:f>
              <c:numCache>
                <c:formatCode>0.00E+00</c:formatCode>
                <c:ptCount val="12"/>
                <c:pt idx="0">
                  <c:v>793.11119999999994</c:v>
                </c:pt>
                <c:pt idx="1">
                  <c:v>2074.6907999999999</c:v>
                </c:pt>
                <c:pt idx="2">
                  <c:v>3248.4367999999995</c:v>
                </c:pt>
                <c:pt idx="3">
                  <c:v>4314.3491999999997</c:v>
                </c:pt>
                <c:pt idx="4">
                  <c:v>5272.4279999999999</c:v>
                </c:pt>
                <c:pt idx="5">
                  <c:v>6122.6731999999993</c:v>
                </c:pt>
                <c:pt idx="6">
                  <c:v>6865.0847999999996</c:v>
                </c:pt>
                <c:pt idx="7">
                  <c:v>7499.6628000000001</c:v>
                </c:pt>
                <c:pt idx="8">
                  <c:v>8026.4071999999996</c:v>
                </c:pt>
                <c:pt idx="9">
                  <c:v>8445.3179999999993</c:v>
                </c:pt>
                <c:pt idx="10">
                  <c:v>6703.5779999999977</c:v>
                </c:pt>
                <c:pt idx="11">
                  <c:v>-5821.5220000000081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3-4D8E-B538-D9C94C8D51E5}"/>
            </c:ext>
          </c:extLst>
        </c:ser>
        <c:ser>
          <c:idx val="5"/>
          <c:order val="1"/>
          <c:tx>
            <c:strRef>
              <c:f>OperationalAnalysis!$P$24</c:f>
              <c:strCache>
                <c:ptCount val="1"/>
                <c:pt idx="0">
                  <c:v>C'''*g(N^2)</c:v>
                </c:pt>
              </c:strCache>
            </c:strRef>
          </c:tx>
          <c:marker>
            <c:symbol val="none"/>
          </c:marker>
          <c:xVal>
            <c:numRef>
              <c:f>OperationalAnalysis!$M$25:$M$36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OperationalAnalysis!$P$25:$P$36</c:f>
              <c:numCache>
                <c:formatCode>0.00E+000</c:formatCode>
                <c:ptCount val="12"/>
                <c:pt idx="0">
                  <c:v>-53.916800000000002</c:v>
                </c:pt>
                <c:pt idx="1">
                  <c:v>-215.66720000000001</c:v>
                </c:pt>
                <c:pt idx="2">
                  <c:v>-485.25120000000004</c:v>
                </c:pt>
                <c:pt idx="3">
                  <c:v>-862.66880000000003</c:v>
                </c:pt>
                <c:pt idx="4">
                  <c:v>-1347.92</c:v>
                </c:pt>
                <c:pt idx="5">
                  <c:v>-1941.0048000000002</c:v>
                </c:pt>
                <c:pt idx="6">
                  <c:v>-2641.9232000000002</c:v>
                </c:pt>
                <c:pt idx="7">
                  <c:v>-3450.6752000000001</c:v>
                </c:pt>
                <c:pt idx="8">
                  <c:v>-4367.2608</c:v>
                </c:pt>
                <c:pt idx="9">
                  <c:v>-5391.68</c:v>
                </c:pt>
                <c:pt idx="10">
                  <c:v>-21566.720000000001</c:v>
                </c:pt>
                <c:pt idx="11">
                  <c:v>-48525.120000000003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3-4D8E-B538-D9C94C8D51E5}"/>
            </c:ext>
          </c:extLst>
        </c:ser>
        <c:ser>
          <c:idx val="6"/>
          <c:order val="2"/>
          <c:tx>
            <c:strRef>
              <c:f>OperationalAnalysis!$Q$24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OperationalAnalysis!$M$25:$M$36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OperationalAnalysis!$P$25:$P$36</c:f>
              <c:numCache>
                <c:formatCode>0.00E+000</c:formatCode>
                <c:ptCount val="12"/>
                <c:pt idx="0">
                  <c:v>-53.916800000000002</c:v>
                </c:pt>
                <c:pt idx="1">
                  <c:v>-215.66720000000001</c:v>
                </c:pt>
                <c:pt idx="2">
                  <c:v>-485.25120000000004</c:v>
                </c:pt>
                <c:pt idx="3">
                  <c:v>-862.66880000000003</c:v>
                </c:pt>
                <c:pt idx="4">
                  <c:v>-1347.92</c:v>
                </c:pt>
                <c:pt idx="5">
                  <c:v>-1941.0048000000002</c:v>
                </c:pt>
                <c:pt idx="6">
                  <c:v>-2641.9232000000002</c:v>
                </c:pt>
                <c:pt idx="7">
                  <c:v>-3450.6752000000001</c:v>
                </c:pt>
                <c:pt idx="8">
                  <c:v>-4367.2608</c:v>
                </c:pt>
                <c:pt idx="9">
                  <c:v>-5391.68</c:v>
                </c:pt>
                <c:pt idx="10">
                  <c:v>-21566.720000000001</c:v>
                </c:pt>
                <c:pt idx="11">
                  <c:v>-48525.120000000003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3-4D8E-B538-D9C94C8D51E5}"/>
            </c:ext>
          </c:extLst>
        </c:ser>
        <c:ser>
          <c:idx val="7"/>
          <c:order val="3"/>
          <c:tx>
            <c:strRef>
              <c:f>OperationalAnalysis!$O$8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OperationalAnalysis!$M$11:$M$20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OperationalAnalysis!$P$11:$P$20</c:f>
              <c:numCache>
                <c:formatCode>General</c:formatCode>
                <c:ptCount val="10"/>
                <c:pt idx="0">
                  <c:v>1012</c:v>
                </c:pt>
                <c:pt idx="1">
                  <c:v>1963</c:v>
                </c:pt>
                <c:pt idx="2">
                  <c:v>3554</c:v>
                </c:pt>
                <c:pt idx="3">
                  <c:v>3854</c:v>
                </c:pt>
                <c:pt idx="4">
                  <c:v>4154</c:v>
                </c:pt>
                <c:pt idx="5">
                  <c:v>7025</c:v>
                </c:pt>
                <c:pt idx="6">
                  <c:v>7325</c:v>
                </c:pt>
                <c:pt idx="7">
                  <c:v>7625</c:v>
                </c:pt>
                <c:pt idx="8">
                  <c:v>7925</c:v>
                </c:pt>
                <c:pt idx="9">
                  <c:v>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E3-4D8E-B538-D9C94C8D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Simple Vector Linked 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OperationalAnalysis!$Y$24</c:f>
              <c:strCache>
                <c:ptCount val="1"/>
                <c:pt idx="0">
                  <c:v>Operations Simulated</c:v>
                </c:pt>
              </c:strCache>
            </c:strRef>
          </c:tx>
          <c:marker>
            <c:symbol val="none"/>
          </c:marker>
          <c:xVal>
            <c:numRef>
              <c:f>OperationalAnalysis!$W$25:$W$36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OperationalAnalysis!$Y$25:$Y$36</c:f>
              <c:numCache>
                <c:formatCode>0.00E+00</c:formatCode>
                <c:ptCount val="12"/>
                <c:pt idx="0">
                  <c:v>15850.004266670001</c:v>
                </c:pt>
                <c:pt idx="1">
                  <c:v>61699.999266669998</c:v>
                </c:pt>
                <c:pt idx="2">
                  <c:v>137549.99426666999</c:v>
                </c:pt>
                <c:pt idx="3">
                  <c:v>243399.98926667002</c:v>
                </c:pt>
                <c:pt idx="4">
                  <c:v>379249.98426666996</c:v>
                </c:pt>
                <c:pt idx="5">
                  <c:v>545099.97926666995</c:v>
                </c:pt>
                <c:pt idx="6">
                  <c:v>740949.97426666995</c:v>
                </c:pt>
                <c:pt idx="7">
                  <c:v>966799.96926666994</c:v>
                </c:pt>
                <c:pt idx="8">
                  <c:v>1222649.9642666702</c:v>
                </c:pt>
                <c:pt idx="9">
                  <c:v>1508499.95926667</c:v>
                </c:pt>
                <c:pt idx="10">
                  <c:v>6016999.9092666702</c:v>
                </c:pt>
                <c:pt idx="11">
                  <c:v>13525499.85926667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1-4F23-AC99-F4FBF4E509BA}"/>
            </c:ext>
          </c:extLst>
        </c:ser>
        <c:ser>
          <c:idx val="5"/>
          <c:order val="1"/>
          <c:tx>
            <c:strRef>
              <c:f>OperationalAnalysis!$Z$24</c:f>
              <c:strCache>
                <c:ptCount val="1"/>
                <c:pt idx="0">
                  <c:v>C'''*g(N^2)</c:v>
                </c:pt>
              </c:strCache>
            </c:strRef>
          </c:tx>
          <c:marker>
            <c:symbol val="none"/>
          </c:marker>
          <c:xVal>
            <c:numRef>
              <c:f>OperationalAnalysis!$W$25:$W$36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OperationalAnalysis!$Z$25:$Z$36</c:f>
              <c:numCache>
                <c:formatCode>0.00E+000</c:formatCode>
                <c:ptCount val="12"/>
                <c:pt idx="0">
                  <c:v>15000</c:v>
                </c:pt>
                <c:pt idx="1">
                  <c:v>60000</c:v>
                </c:pt>
                <c:pt idx="2">
                  <c:v>135000</c:v>
                </c:pt>
                <c:pt idx="3">
                  <c:v>240000</c:v>
                </c:pt>
                <c:pt idx="4">
                  <c:v>375000</c:v>
                </c:pt>
                <c:pt idx="5">
                  <c:v>540000</c:v>
                </c:pt>
                <c:pt idx="6">
                  <c:v>735000</c:v>
                </c:pt>
                <c:pt idx="7">
                  <c:v>960000</c:v>
                </c:pt>
                <c:pt idx="8">
                  <c:v>1215000</c:v>
                </c:pt>
                <c:pt idx="9">
                  <c:v>1500000</c:v>
                </c:pt>
                <c:pt idx="10">
                  <c:v>6000000</c:v>
                </c:pt>
                <c:pt idx="11">
                  <c:v>13500000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1-4F23-AC99-F4FBF4E509BA}"/>
            </c:ext>
          </c:extLst>
        </c:ser>
        <c:ser>
          <c:idx val="6"/>
          <c:order val="2"/>
          <c:tx>
            <c:strRef>
              <c:f>OperationalAnalysis!$AA$24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OperationalAnalysis!$W$25:$W$36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OperationalAnalysis!$AA$25:$AA$36</c:f>
              <c:numCache>
                <c:formatCode>0.00E+000</c:formatCode>
                <c:ptCount val="12"/>
                <c:pt idx="0">
                  <c:v>-850.00426667000102</c:v>
                </c:pt>
                <c:pt idx="1">
                  <c:v>-1699.9992666699982</c:v>
                </c:pt>
                <c:pt idx="2">
                  <c:v>-2549.9942666699935</c:v>
                </c:pt>
                <c:pt idx="3">
                  <c:v>-3399.989266670018</c:v>
                </c:pt>
                <c:pt idx="4">
                  <c:v>-4249.9842666699551</c:v>
                </c:pt>
                <c:pt idx="5">
                  <c:v>-5099.9792666699504</c:v>
                </c:pt>
                <c:pt idx="6">
                  <c:v>-5949.9742666699458</c:v>
                </c:pt>
                <c:pt idx="7">
                  <c:v>-6799.9692666699411</c:v>
                </c:pt>
                <c:pt idx="8">
                  <c:v>-7649.9642666701693</c:v>
                </c:pt>
                <c:pt idx="9">
                  <c:v>-8499.9592666700482</c:v>
                </c:pt>
                <c:pt idx="10">
                  <c:v>-16999.909266670235</c:v>
                </c:pt>
                <c:pt idx="11">
                  <c:v>-25499.859266670421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1-4F23-AC99-F4FBF4E509BA}"/>
            </c:ext>
          </c:extLst>
        </c:ser>
        <c:ser>
          <c:idx val="7"/>
          <c:order val="3"/>
          <c:tx>
            <c:strRef>
              <c:f>OperationalAnalysis!$Y$8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OperationalAnalysis!$W$11:$W$20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OperationalAnalysis!$Y$11:$Y$20</c:f>
              <c:numCache>
                <c:formatCode>General</c:formatCode>
                <c:ptCount val="10"/>
                <c:pt idx="0">
                  <c:v>15850</c:v>
                </c:pt>
                <c:pt idx="1">
                  <c:v>61700</c:v>
                </c:pt>
                <c:pt idx="2">
                  <c:v>137550</c:v>
                </c:pt>
                <c:pt idx="3">
                  <c:v>243400</c:v>
                </c:pt>
                <c:pt idx="4">
                  <c:v>379250</c:v>
                </c:pt>
                <c:pt idx="5">
                  <c:v>545100</c:v>
                </c:pt>
                <c:pt idx="6">
                  <c:v>740950</c:v>
                </c:pt>
                <c:pt idx="7">
                  <c:v>966800</c:v>
                </c:pt>
                <c:pt idx="8">
                  <c:v>1222650</c:v>
                </c:pt>
                <c:pt idx="9">
                  <c:v>1508500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C1-4F23-AC99-F4FBF4E5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Operations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 Simple Vector Array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TimingAnalysis!$E$24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TimingAnalysis!$E$25:$E$36</c:f>
              <c:numCache>
                <c:formatCode>0.00E+000</c:formatCode>
                <c:ptCount val="12"/>
                <c:pt idx="0" formatCode="0.00E+00">
                  <c:v>9.7807400000000015</c:v>
                </c:pt>
                <c:pt idx="1">
                  <c:v>31.436140000000002</c:v>
                </c:pt>
                <c:pt idx="2" formatCode="0.00E+00">
                  <c:v>69.408240000000006</c:v>
                </c:pt>
                <c:pt idx="3" formatCode="0.00E+00">
                  <c:v>123.69704000000002</c:v>
                </c:pt>
                <c:pt idx="4" formatCode="0.00E+00">
                  <c:v>194.30253999999999</c:v>
                </c:pt>
                <c:pt idx="5" formatCode="General">
                  <c:v>281.22474000000005</c:v>
                </c:pt>
                <c:pt idx="6" formatCode="General">
                  <c:v>384.46364</c:v>
                </c:pt>
                <c:pt idx="7" formatCode="General">
                  <c:v>504.01924000000002</c:v>
                </c:pt>
                <c:pt idx="8" formatCode="General">
                  <c:v>639.89154000000008</c:v>
                </c:pt>
                <c:pt idx="9" formatCode="General">
                  <c:v>792.08054000000004</c:v>
                </c:pt>
                <c:pt idx="10" formatCode="General">
                  <c:v>3211.38904</c:v>
                </c:pt>
                <c:pt idx="11" formatCode="General">
                  <c:v>7262.3675400000002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F-4380-A8B3-C64422C9BF16}"/>
            </c:ext>
          </c:extLst>
        </c:ser>
        <c:ser>
          <c:idx val="5"/>
          <c:order val="1"/>
          <c:tx>
            <c:strRef>
              <c:f>TimingAnalysis!$F$24</c:f>
              <c:strCache>
                <c:ptCount val="1"/>
                <c:pt idx="0">
                  <c:v>C'''*g(N^2)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TimingAnalysis!$F$25:$F$36</c:f>
              <c:numCache>
                <c:formatCode>0.00E+000</c:formatCode>
                <c:ptCount val="12"/>
                <c:pt idx="0">
                  <c:v>8.1583500000000004</c:v>
                </c:pt>
                <c:pt idx="1">
                  <c:v>32.633400000000002</c:v>
                </c:pt>
                <c:pt idx="2">
                  <c:v>73.425150000000002</c:v>
                </c:pt>
                <c:pt idx="3">
                  <c:v>130.53360000000001</c:v>
                </c:pt>
                <c:pt idx="4">
                  <c:v>203.95875000000001</c:v>
                </c:pt>
                <c:pt idx="5">
                  <c:v>293.70060000000001</c:v>
                </c:pt>
                <c:pt idx="6">
                  <c:v>399.75914999999998</c:v>
                </c:pt>
                <c:pt idx="7">
                  <c:v>522.13440000000003</c:v>
                </c:pt>
                <c:pt idx="8">
                  <c:v>660.82635000000005</c:v>
                </c:pt>
                <c:pt idx="9">
                  <c:v>815.83500000000004</c:v>
                </c:pt>
                <c:pt idx="10">
                  <c:v>3263.34</c:v>
                </c:pt>
                <c:pt idx="11">
                  <c:v>7342.5150000000003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F-4380-A8B3-C64422C9BF16}"/>
            </c:ext>
          </c:extLst>
        </c:ser>
        <c:ser>
          <c:idx val="6"/>
          <c:order val="2"/>
          <c:tx>
            <c:strRef>
              <c:f>TimingAnalysis!$G$24</c:f>
              <c:strCache>
                <c:ptCount val="1"/>
                <c:pt idx="0">
                  <c:v>Difference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TimingAnalysis!$C$25:$C$36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TimingAnalysis!$G$25:$G$36</c:f>
              <c:numCache>
                <c:formatCode>0.00E+000</c:formatCode>
                <c:ptCount val="12"/>
                <c:pt idx="0">
                  <c:v>-1.6223900000000011</c:v>
                </c:pt>
                <c:pt idx="1">
                  <c:v>1.19726</c:v>
                </c:pt>
                <c:pt idx="2">
                  <c:v>4.0169099999999958</c:v>
                </c:pt>
                <c:pt idx="3">
                  <c:v>6.8365599999999915</c:v>
                </c:pt>
                <c:pt idx="4">
                  <c:v>9.6562100000000157</c:v>
                </c:pt>
                <c:pt idx="5">
                  <c:v>12.475859999999955</c:v>
                </c:pt>
                <c:pt idx="6">
                  <c:v>15.295509999999979</c:v>
                </c:pt>
                <c:pt idx="7">
                  <c:v>18.115160000000003</c:v>
                </c:pt>
                <c:pt idx="8">
                  <c:v>20.93480999999997</c:v>
                </c:pt>
                <c:pt idx="9">
                  <c:v>23.754459999999995</c:v>
                </c:pt>
                <c:pt idx="10">
                  <c:v>51.950960000000123</c:v>
                </c:pt>
                <c:pt idx="11">
                  <c:v>80.147460000000137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F-4380-A8B3-C64422C9BF16}"/>
            </c:ext>
          </c:extLst>
        </c:ser>
        <c:ser>
          <c:idx val="7"/>
          <c:order val="3"/>
          <c:tx>
            <c:strRef>
              <c:f>TimingAnalysis!$E$8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TimingAnalysis!$C$11:$C$20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TimingAnalysis!$F$11:$F$20</c:f>
              <c:numCache>
                <c:formatCode>0.00E+00</c:formatCode>
                <c:ptCount val="10"/>
                <c:pt idx="0">
                  <c:v>8.8216999999999999</c:v>
                </c:pt>
                <c:pt idx="1">
                  <c:v>36.150700000000001</c:v>
                </c:pt>
                <c:pt idx="2">
                  <c:v>71.628100000000003</c:v>
                </c:pt>
                <c:pt idx="3">
                  <c:v>127.28700000000001</c:v>
                </c:pt>
                <c:pt idx="4">
                  <c:v>184.05699999999999</c:v>
                </c:pt>
                <c:pt idx="5">
                  <c:v>276.64600000000002</c:v>
                </c:pt>
                <c:pt idx="6">
                  <c:v>340.05599999999998</c:v>
                </c:pt>
                <c:pt idx="7">
                  <c:v>569.21900000000005</c:v>
                </c:pt>
                <c:pt idx="8">
                  <c:v>646.09199999999998</c:v>
                </c:pt>
                <c:pt idx="9">
                  <c:v>770.346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F-4380-A8B3-C64422C9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Optimized Simple Vector Array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TimingAnalysis!$O$24</c:f>
              <c:strCache>
                <c:ptCount val="1"/>
                <c:pt idx="0">
                  <c:v>Time Simulated</c:v>
                </c:pt>
              </c:strCache>
            </c:strRef>
          </c:tx>
          <c:marker>
            <c:symbol val="none"/>
          </c:marker>
          <c:xVal>
            <c:numRef>
              <c:f>TimingAnalysis!$M$25:$M$36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TimingAnalysis!$O$25:$O$36</c:f>
              <c:numCache>
                <c:formatCode>0.00E+00</c:formatCode>
                <c:ptCount val="12"/>
                <c:pt idx="0">
                  <c:v>0.17193889999999995</c:v>
                </c:pt>
                <c:pt idx="1">
                  <c:v>0.70452559999999997</c:v>
                </c:pt>
                <c:pt idx="2">
                  <c:v>1.2032840999999999</c:v>
                </c:pt>
                <c:pt idx="3">
                  <c:v>1.6682144000000001</c:v>
                </c:pt>
                <c:pt idx="4">
                  <c:v>2.0993165</c:v>
                </c:pt>
                <c:pt idx="5">
                  <c:v>2.4965903999999997</c:v>
                </c:pt>
                <c:pt idx="6">
                  <c:v>2.8600360999999999</c:v>
                </c:pt>
                <c:pt idx="7">
                  <c:v>3.1896535999999998</c:v>
                </c:pt>
                <c:pt idx="8">
                  <c:v>3.4854428999999998</c:v>
                </c:pt>
                <c:pt idx="9">
                  <c:v>3.7474039999999995</c:v>
                </c:pt>
                <c:pt idx="10">
                  <c:v>4.5064639999999994</c:v>
                </c:pt>
                <c:pt idx="11">
                  <c:v>1.8827039999999977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0-4A52-BAAA-1566313178CF}"/>
            </c:ext>
          </c:extLst>
        </c:ser>
        <c:ser>
          <c:idx val="5"/>
          <c:order val="1"/>
          <c:tx>
            <c:strRef>
              <c:f>TimingAnalysis!$P$24</c:f>
              <c:strCache>
                <c:ptCount val="1"/>
                <c:pt idx="0">
                  <c:v>C'''*g(N^2)</c:v>
                </c:pt>
              </c:strCache>
            </c:strRef>
          </c:tx>
          <c:marker>
            <c:symbol val="none"/>
          </c:marker>
          <c:xVal>
            <c:numRef>
              <c:f>TimingAnalysis!$M$25:$M$36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TimingAnalysis!$P$25:$P$36</c:f>
              <c:numCache>
                <c:formatCode>0.00E+000</c:formatCode>
                <c:ptCount val="12"/>
                <c:pt idx="0">
                  <c:v>-1.6914100000000001E-2</c:v>
                </c:pt>
                <c:pt idx="1">
                  <c:v>-6.7656400000000005E-2</c:v>
                </c:pt>
                <c:pt idx="2">
                  <c:v>-0.1522269</c:v>
                </c:pt>
                <c:pt idx="3">
                  <c:v>-0.27062560000000002</c:v>
                </c:pt>
                <c:pt idx="4">
                  <c:v>-0.42285250000000002</c:v>
                </c:pt>
                <c:pt idx="5">
                  <c:v>-0.60890759999999999</c:v>
                </c:pt>
                <c:pt idx="6">
                  <c:v>-0.8287909</c:v>
                </c:pt>
                <c:pt idx="7">
                  <c:v>-1.0825024000000001</c:v>
                </c:pt>
                <c:pt idx="8">
                  <c:v>-1.3700421</c:v>
                </c:pt>
                <c:pt idx="9">
                  <c:v>-1.6914100000000001</c:v>
                </c:pt>
                <c:pt idx="10">
                  <c:v>-6.7656400000000003</c:v>
                </c:pt>
                <c:pt idx="11">
                  <c:v>-15.22269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0-4A52-BAAA-1566313178CF}"/>
            </c:ext>
          </c:extLst>
        </c:ser>
        <c:ser>
          <c:idx val="6"/>
          <c:order val="2"/>
          <c:tx>
            <c:strRef>
              <c:f>TimingAnalysis!$Q$24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TimingAnalysis!$M$25:$M$36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TimingAnalysis!$P$25:$P$36</c:f>
              <c:numCache>
                <c:formatCode>0.00E+000</c:formatCode>
                <c:ptCount val="12"/>
                <c:pt idx="0">
                  <c:v>-1.6914100000000001E-2</c:v>
                </c:pt>
                <c:pt idx="1">
                  <c:v>-6.7656400000000005E-2</c:v>
                </c:pt>
                <c:pt idx="2">
                  <c:v>-0.1522269</c:v>
                </c:pt>
                <c:pt idx="3">
                  <c:v>-0.27062560000000002</c:v>
                </c:pt>
                <c:pt idx="4">
                  <c:v>-0.42285250000000002</c:v>
                </c:pt>
                <c:pt idx="5">
                  <c:v>-0.60890759999999999</c:v>
                </c:pt>
                <c:pt idx="6">
                  <c:v>-0.8287909</c:v>
                </c:pt>
                <c:pt idx="7">
                  <c:v>-1.0825024000000001</c:v>
                </c:pt>
                <c:pt idx="8">
                  <c:v>-1.3700421</c:v>
                </c:pt>
                <c:pt idx="9">
                  <c:v>-1.6914100000000001</c:v>
                </c:pt>
                <c:pt idx="10">
                  <c:v>-6.7656400000000003</c:v>
                </c:pt>
                <c:pt idx="11">
                  <c:v>-15.22269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0-4A52-BAAA-1566313178CF}"/>
            </c:ext>
          </c:extLst>
        </c:ser>
        <c:ser>
          <c:idx val="7"/>
          <c:order val="3"/>
          <c:tx>
            <c:strRef>
              <c:f>TimingAnalysis!$O$8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TimingAnalysis!$M$11:$M$20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TimingAnalysis!$P$11:$P$20</c:f>
              <c:numCache>
                <c:formatCode>0.00E+00</c:formatCode>
                <c:ptCount val="10"/>
                <c:pt idx="0">
                  <c:v>0.4849</c:v>
                </c:pt>
                <c:pt idx="1">
                  <c:v>0.76480000000000004</c:v>
                </c:pt>
                <c:pt idx="2">
                  <c:v>1.1728000000000001</c:v>
                </c:pt>
                <c:pt idx="3">
                  <c:v>1.3157000000000001</c:v>
                </c:pt>
                <c:pt idx="4">
                  <c:v>1.4131</c:v>
                </c:pt>
                <c:pt idx="5">
                  <c:v>2.2765</c:v>
                </c:pt>
                <c:pt idx="6">
                  <c:v>2.4780000000000002</c:v>
                </c:pt>
                <c:pt idx="7">
                  <c:v>5.492</c:v>
                </c:pt>
                <c:pt idx="8">
                  <c:v>3.3679000000000001</c:v>
                </c:pt>
                <c:pt idx="9">
                  <c:v>2.8607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0-4A52-BAAA-15663131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baseline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Simple Vector Linked List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TimingAnalysis!$Y$24</c:f>
              <c:strCache>
                <c:ptCount val="1"/>
                <c:pt idx="0">
                  <c:v>Time Simulated</c:v>
                </c:pt>
              </c:strCache>
            </c:strRef>
          </c:tx>
          <c:marker>
            <c:symbol val="none"/>
          </c:marker>
          <c:xVal>
            <c:numRef>
              <c:f>TimingAnalysis!$W$25:$W$36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TimingAnalysis!$Y$25:$Y$36</c:f>
              <c:numCache>
                <c:formatCode>0.00E+00</c:formatCode>
                <c:ptCount val="12"/>
                <c:pt idx="0">
                  <c:v>0.11810869999999998</c:v>
                </c:pt>
                <c:pt idx="1">
                  <c:v>0.38446379999999991</c:v>
                </c:pt>
                <c:pt idx="2">
                  <c:v>0.68223029999999985</c:v>
                </c:pt>
                <c:pt idx="3">
                  <c:v>1.0114082</c:v>
                </c:pt>
                <c:pt idx="4">
                  <c:v>1.3719975</c:v>
                </c:pt>
                <c:pt idx="5">
                  <c:v>1.7639981999999998</c:v>
                </c:pt>
                <c:pt idx="6">
                  <c:v>2.1874102999999998</c:v>
                </c:pt>
                <c:pt idx="7">
                  <c:v>2.6422337999999996</c:v>
                </c:pt>
                <c:pt idx="8">
                  <c:v>3.1284687</c:v>
                </c:pt>
                <c:pt idx="9">
                  <c:v>3.646115</c:v>
                </c:pt>
                <c:pt idx="10">
                  <c:v>10.550205</c:v>
                </c:pt>
                <c:pt idx="11">
                  <c:v>20.595435000000002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3-46C1-AAD1-E284A2280923}"/>
            </c:ext>
          </c:extLst>
        </c:ser>
        <c:ser>
          <c:idx val="5"/>
          <c:order val="1"/>
          <c:tx>
            <c:strRef>
              <c:f>TimingAnalysis!$Z$24</c:f>
              <c:strCache>
                <c:ptCount val="1"/>
                <c:pt idx="0">
                  <c:v>C'''*g(N^2)</c:v>
                </c:pt>
              </c:strCache>
            </c:strRef>
          </c:tx>
          <c:marker>
            <c:symbol val="none"/>
          </c:marker>
          <c:xVal>
            <c:numRef>
              <c:f>TimingAnalysis!$W$25:$W$36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TimingAnalysis!$Z$25:$Z$36</c:f>
              <c:numCache>
                <c:formatCode>0.00E+000</c:formatCode>
                <c:ptCount val="12"/>
                <c:pt idx="0">
                  <c:v>1.57057E-2</c:v>
                </c:pt>
                <c:pt idx="1">
                  <c:v>6.2822799999999998E-2</c:v>
                </c:pt>
                <c:pt idx="2">
                  <c:v>0.14135130000000001</c:v>
                </c:pt>
                <c:pt idx="3">
                  <c:v>0.25129119999999999</c:v>
                </c:pt>
                <c:pt idx="4">
                  <c:v>0.39264250000000001</c:v>
                </c:pt>
                <c:pt idx="5">
                  <c:v>0.56540520000000005</c:v>
                </c:pt>
                <c:pt idx="6">
                  <c:v>0.76957930000000008</c:v>
                </c:pt>
                <c:pt idx="7">
                  <c:v>1.0051648</c:v>
                </c:pt>
                <c:pt idx="8">
                  <c:v>1.2721617000000001</c:v>
                </c:pt>
                <c:pt idx="9">
                  <c:v>1.57057</c:v>
                </c:pt>
                <c:pt idx="10">
                  <c:v>6.2822800000000001</c:v>
                </c:pt>
                <c:pt idx="11">
                  <c:v>14.13513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3-46C1-AAD1-E284A2280923}"/>
            </c:ext>
          </c:extLst>
        </c:ser>
        <c:ser>
          <c:idx val="6"/>
          <c:order val="2"/>
          <c:tx>
            <c:strRef>
              <c:f>TimingAnalysis!$AA$24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TimingAnalysis!$W$25:$W$36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xVal>
          <c:yVal>
            <c:numRef>
              <c:f>TimingAnalysis!$AA$25:$AA$36</c:f>
              <c:numCache>
                <c:formatCode>0.00E+000</c:formatCode>
                <c:ptCount val="12"/>
                <c:pt idx="0">
                  <c:v>0.10240299999999998</c:v>
                </c:pt>
                <c:pt idx="1">
                  <c:v>0.3216409999999999</c:v>
                </c:pt>
                <c:pt idx="2">
                  <c:v>0.54087899999999989</c:v>
                </c:pt>
                <c:pt idx="3">
                  <c:v>0.76011699999999993</c:v>
                </c:pt>
                <c:pt idx="4">
                  <c:v>0.97935499999999998</c:v>
                </c:pt>
                <c:pt idx="5">
                  <c:v>1.1985929999999998</c:v>
                </c:pt>
                <c:pt idx="6">
                  <c:v>1.4178309999999996</c:v>
                </c:pt>
                <c:pt idx="7">
                  <c:v>1.6370689999999997</c:v>
                </c:pt>
                <c:pt idx="8">
                  <c:v>1.8563069999999999</c:v>
                </c:pt>
                <c:pt idx="9">
                  <c:v>2.075545</c:v>
                </c:pt>
                <c:pt idx="10">
                  <c:v>4.267925</c:v>
                </c:pt>
                <c:pt idx="11">
                  <c:v>6.4603050000000017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3-46C1-AAD1-E284A2280923}"/>
            </c:ext>
          </c:extLst>
        </c:ser>
        <c:ser>
          <c:idx val="7"/>
          <c:order val="3"/>
          <c:tx>
            <c:strRef>
              <c:f>TimingAnalysis!$Y$8</c:f>
              <c:strCache>
                <c:ptCount val="1"/>
                <c:pt idx="0">
                  <c:v>Data f</c:v>
                </c:pt>
              </c:strCache>
            </c:strRef>
          </c:tx>
          <c:marker>
            <c:symbol val="none"/>
          </c:marker>
          <c:xVal>
            <c:numRef>
              <c:f>TimingAnalysis!$W$11:$W$20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TimingAnalysis!$Y$11:$Y$20</c:f>
              <c:numCache>
                <c:formatCode>General</c:formatCode>
                <c:ptCount val="10"/>
                <c:pt idx="0">
                  <c:v>0.3301</c:v>
                </c:pt>
                <c:pt idx="1">
                  <c:v>0.43830000000000002</c:v>
                </c:pt>
                <c:pt idx="2">
                  <c:v>0.59599999999999997</c:v>
                </c:pt>
                <c:pt idx="3">
                  <c:v>0.84150000000000003</c:v>
                </c:pt>
                <c:pt idx="4">
                  <c:v>1.0680000000000001</c:v>
                </c:pt>
                <c:pt idx="5">
                  <c:v>1.3049999999999999</c:v>
                </c:pt>
                <c:pt idx="6">
                  <c:v>1.7703</c:v>
                </c:pt>
                <c:pt idx="7">
                  <c:v>4.9077000000000002</c:v>
                </c:pt>
                <c:pt idx="8">
                  <c:v>2.4891999999999999</c:v>
                </c:pt>
                <c:pt idx="9">
                  <c:v>3.1903000000000001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E3-46C1-AAD1-E284A228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46639"/>
        <c:axId val="1577749039"/>
      </c:scatterChart>
      <c:valAx>
        <c:axId val="157774903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6639"/>
        <c:crossesAt val="0"/>
        <c:crossBetween val="midCat"/>
      </c:valAx>
      <c:valAx>
        <c:axId val="1577746639"/>
        <c:scaling>
          <c:orientation val="minMax"/>
        </c:scaling>
        <c:delete val="0"/>
        <c:axPos val="b"/>
        <c:majorGridlines>
          <c:spPr>
            <a:ln w="6480"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/>
                  <a:t>Size of 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spPr>
          <a:ln w="6480">
            <a:solidFill>
              <a:srgbClr val="B3B3B3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77749039"/>
        <c:crossesAt val="0"/>
        <c:crossBetween val="midCat"/>
      </c:valAx>
      <c:spPr>
        <a:noFill/>
        <a:ln w="9360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37</xdr:row>
      <xdr:rowOff>38100</xdr:rowOff>
    </xdr:from>
    <xdr:ext cx="5759622" cy="3239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00BC9-F5A7-46B0-97C3-EF23B6691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254000</xdr:colOff>
      <xdr:row>38</xdr:row>
      <xdr:rowOff>44450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97163-FED8-41EB-85DC-E3E17436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40</xdr:row>
      <xdr:rowOff>0</xdr:rowOff>
    </xdr:from>
    <xdr:ext cx="5759622" cy="3239627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C765D6-6809-4B0A-8607-F1D160767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37</xdr:row>
      <xdr:rowOff>38100</xdr:rowOff>
    </xdr:from>
    <xdr:ext cx="5759622" cy="3239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E8935-F8E0-45ED-8E7E-461C6ADA9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254000</xdr:colOff>
      <xdr:row>38</xdr:row>
      <xdr:rowOff>44450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61D184-17B3-4E17-86DE-A86D50BF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95250</xdr:colOff>
      <xdr:row>38</xdr:row>
      <xdr:rowOff>50800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A98F2A-7FD7-49A0-8278-3226E709F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FD39-8DA4-4394-A471-1FCCFB245E89}">
  <dimension ref="B3:AC36"/>
  <sheetViews>
    <sheetView topLeftCell="O40" workbookViewId="0">
      <selection activeCell="X3" sqref="X3:Z4"/>
    </sheetView>
  </sheetViews>
  <sheetFormatPr defaultRowHeight="14.5" x14ac:dyDescent="0.35"/>
  <cols>
    <col min="1" max="1" width="9.7265625" customWidth="1"/>
    <col min="2" max="2" width="15.08984375" customWidth="1"/>
    <col min="3" max="3" width="11.36328125" customWidth="1"/>
    <col min="4" max="4" width="13.08984375" customWidth="1"/>
    <col min="5" max="5" width="17.81640625" customWidth="1"/>
    <col min="6" max="6" width="13.08984375" customWidth="1"/>
    <col min="7" max="7" width="11.26953125" customWidth="1"/>
    <col min="8" max="8" width="12.453125" bestFit="1" customWidth="1"/>
    <col min="12" max="12" width="13.36328125" customWidth="1"/>
    <col min="13" max="13" width="13.7265625" customWidth="1"/>
    <col min="14" max="14" width="16.54296875" customWidth="1"/>
    <col min="15" max="15" width="18.81640625" customWidth="1"/>
    <col min="16" max="16" width="15.6328125" customWidth="1"/>
    <col min="17" max="17" width="12.90625" customWidth="1"/>
    <col min="18" max="18" width="12.453125" bestFit="1" customWidth="1"/>
    <col min="22" max="22" width="16.90625" customWidth="1"/>
    <col min="23" max="23" width="15.54296875" customWidth="1"/>
    <col min="24" max="24" width="19.08984375" customWidth="1"/>
    <col min="25" max="25" width="20.36328125" customWidth="1"/>
    <col min="26" max="26" width="14.26953125" customWidth="1"/>
    <col min="27" max="27" width="14.453125" customWidth="1"/>
  </cols>
  <sheetData>
    <row r="3" spans="2:29" x14ac:dyDescent="0.35">
      <c r="C3" s="5" t="s">
        <v>20</v>
      </c>
      <c r="D3" s="4"/>
      <c r="E3" s="4"/>
      <c r="N3" s="5" t="s">
        <v>21</v>
      </c>
      <c r="O3" s="4"/>
      <c r="P3" s="4"/>
      <c r="X3" s="5" t="s">
        <v>22</v>
      </c>
      <c r="Y3" s="4"/>
      <c r="Z3" s="4"/>
    </row>
    <row r="4" spans="2:29" x14ac:dyDescent="0.35">
      <c r="C4" s="4"/>
      <c r="D4" s="4"/>
      <c r="E4" s="4"/>
      <c r="N4" s="4"/>
      <c r="O4" s="4"/>
      <c r="P4" s="4"/>
      <c r="X4" s="4"/>
      <c r="Y4" s="4"/>
      <c r="Z4" s="4"/>
    </row>
    <row r="8" spans="2:29" x14ac:dyDescent="0.35">
      <c r="C8" t="s">
        <v>0</v>
      </c>
      <c r="E8" t="s">
        <v>1</v>
      </c>
      <c r="F8" t="s">
        <v>2</v>
      </c>
      <c r="M8" t="s">
        <v>0</v>
      </c>
      <c r="O8" t="s">
        <v>1</v>
      </c>
      <c r="P8" t="s">
        <v>2</v>
      </c>
      <c r="W8" t="s">
        <v>0</v>
      </c>
      <c r="Y8" t="s">
        <v>1</v>
      </c>
      <c r="Z8" t="s">
        <v>2</v>
      </c>
    </row>
    <row r="9" spans="2:29" x14ac:dyDescent="0.35">
      <c r="F9" t="s">
        <v>3</v>
      </c>
      <c r="H9" s="3">
        <v>1.54E-2</v>
      </c>
      <c r="I9" t="s">
        <v>4</v>
      </c>
      <c r="P9" t="s">
        <v>3</v>
      </c>
      <c r="R9">
        <v>-596.30200000000002</v>
      </c>
      <c r="S9" t="s">
        <v>4</v>
      </c>
      <c r="Z9" t="s">
        <v>3</v>
      </c>
      <c r="AB9">
        <v>9.2666699999999994E-3</v>
      </c>
      <c r="AC9" t="s">
        <v>4</v>
      </c>
    </row>
    <row r="10" spans="2:29" x14ac:dyDescent="0.35">
      <c r="B10" t="s">
        <v>5</v>
      </c>
      <c r="C10" t="s">
        <v>6</v>
      </c>
      <c r="D10" t="s">
        <v>7</v>
      </c>
      <c r="E10" t="s">
        <v>17</v>
      </c>
      <c r="F10" t="s">
        <v>17</v>
      </c>
      <c r="H10">
        <v>14.4999</v>
      </c>
      <c r="I10" t="s">
        <v>8</v>
      </c>
      <c r="L10" t="s">
        <v>5</v>
      </c>
      <c r="M10" t="s">
        <v>6</v>
      </c>
      <c r="N10" t="s">
        <v>7</v>
      </c>
      <c r="O10" t="s">
        <v>17</v>
      </c>
      <c r="P10" t="s">
        <v>17</v>
      </c>
      <c r="R10">
        <v>14.433299999999999</v>
      </c>
      <c r="S10" t="s">
        <v>8</v>
      </c>
      <c r="V10" t="s">
        <v>5</v>
      </c>
      <c r="W10" t="s">
        <v>6</v>
      </c>
      <c r="X10" t="s">
        <v>7</v>
      </c>
      <c r="Y10" t="s">
        <v>17</v>
      </c>
      <c r="Z10" t="s">
        <v>17</v>
      </c>
      <c r="AB10">
        <v>8.4999500000000001</v>
      </c>
      <c r="AC10" t="s">
        <v>8</v>
      </c>
    </row>
    <row r="11" spans="2:29" x14ac:dyDescent="0.35">
      <c r="B11">
        <v>1</v>
      </c>
      <c r="C11">
        <v>100</v>
      </c>
      <c r="D11">
        <f>C11*C11</f>
        <v>10000</v>
      </c>
      <c r="E11">
        <v>26450</v>
      </c>
      <c r="F11" s="3">
        <v>26450</v>
      </c>
      <c r="H11">
        <v>2.5</v>
      </c>
      <c r="I11" t="s">
        <v>9</v>
      </c>
      <c r="L11">
        <v>1</v>
      </c>
      <c r="M11">
        <v>100</v>
      </c>
      <c r="N11">
        <f>M11*M11</f>
        <v>10000</v>
      </c>
      <c r="O11">
        <v>1012</v>
      </c>
      <c r="P11">
        <v>1012</v>
      </c>
      <c r="R11">
        <v>-5.3916800000000003E-3</v>
      </c>
      <c r="S11" t="s">
        <v>9</v>
      </c>
      <c r="V11">
        <v>1</v>
      </c>
      <c r="W11">
        <v>100</v>
      </c>
      <c r="X11">
        <f>W11*W11</f>
        <v>10000</v>
      </c>
      <c r="Y11">
        <v>15850</v>
      </c>
      <c r="Z11" s="3">
        <v>15850</v>
      </c>
      <c r="AB11">
        <v>1.5</v>
      </c>
      <c r="AC11" t="s">
        <v>9</v>
      </c>
    </row>
    <row r="12" spans="2:29" x14ac:dyDescent="0.35">
      <c r="B12">
        <v>1</v>
      </c>
      <c r="C12">
        <v>200</v>
      </c>
      <c r="D12">
        <f t="shared" ref="D12:D20" si="0">C12*C12</f>
        <v>40000</v>
      </c>
      <c r="E12">
        <v>102900</v>
      </c>
      <c r="F12" s="3">
        <v>102900</v>
      </c>
      <c r="L12">
        <v>1</v>
      </c>
      <c r="M12">
        <v>200</v>
      </c>
      <c r="N12">
        <f t="shared" ref="N12:N20" si="1">M12*M12</f>
        <v>40000</v>
      </c>
      <c r="O12">
        <v>1963</v>
      </c>
      <c r="P12">
        <v>1963</v>
      </c>
      <c r="V12">
        <v>1</v>
      </c>
      <c r="W12">
        <v>200</v>
      </c>
      <c r="X12">
        <f t="shared" ref="X12:X20" si="2">W12*W12</f>
        <v>40000</v>
      </c>
      <c r="Y12">
        <v>61700</v>
      </c>
      <c r="Z12" s="3">
        <v>61700</v>
      </c>
    </row>
    <row r="13" spans="2:29" x14ac:dyDescent="0.35">
      <c r="B13">
        <v>1</v>
      </c>
      <c r="C13">
        <v>300</v>
      </c>
      <c r="D13">
        <f t="shared" si="0"/>
        <v>90000</v>
      </c>
      <c r="E13">
        <v>229350</v>
      </c>
      <c r="F13" s="3">
        <v>229350</v>
      </c>
      <c r="L13">
        <v>1</v>
      </c>
      <c r="M13">
        <v>300</v>
      </c>
      <c r="N13">
        <f t="shared" si="1"/>
        <v>90000</v>
      </c>
      <c r="O13">
        <v>3554</v>
      </c>
      <c r="P13">
        <v>3554</v>
      </c>
      <c r="V13">
        <v>1</v>
      </c>
      <c r="W13">
        <v>300</v>
      </c>
      <c r="X13">
        <f t="shared" si="2"/>
        <v>90000</v>
      </c>
      <c r="Y13">
        <v>137550</v>
      </c>
      <c r="Z13" s="3">
        <v>137550</v>
      </c>
    </row>
    <row r="14" spans="2:29" x14ac:dyDescent="0.35">
      <c r="B14">
        <v>1</v>
      </c>
      <c r="C14">
        <v>400</v>
      </c>
      <c r="D14">
        <f t="shared" si="0"/>
        <v>160000</v>
      </c>
      <c r="E14">
        <v>405800</v>
      </c>
      <c r="F14" s="3">
        <v>405800</v>
      </c>
      <c r="L14">
        <v>1</v>
      </c>
      <c r="M14">
        <v>400</v>
      </c>
      <c r="N14">
        <f t="shared" si="1"/>
        <v>160000</v>
      </c>
      <c r="O14">
        <v>3854</v>
      </c>
      <c r="P14">
        <v>3854</v>
      </c>
      <c r="V14">
        <v>1</v>
      </c>
      <c r="W14">
        <v>400</v>
      </c>
      <c r="X14">
        <f t="shared" si="2"/>
        <v>160000</v>
      </c>
      <c r="Y14">
        <v>243400</v>
      </c>
      <c r="Z14" s="3">
        <v>243400</v>
      </c>
    </row>
    <row r="15" spans="2:29" x14ac:dyDescent="0.35">
      <c r="B15">
        <v>1</v>
      </c>
      <c r="C15">
        <v>500</v>
      </c>
      <c r="D15">
        <f t="shared" si="0"/>
        <v>250000</v>
      </c>
      <c r="E15">
        <v>632250</v>
      </c>
      <c r="F15" s="3">
        <v>632250</v>
      </c>
      <c r="L15">
        <v>1</v>
      </c>
      <c r="M15">
        <v>500</v>
      </c>
      <c r="N15">
        <f t="shared" si="1"/>
        <v>250000</v>
      </c>
      <c r="O15">
        <v>4154</v>
      </c>
      <c r="P15">
        <v>4154</v>
      </c>
      <c r="V15">
        <v>1</v>
      </c>
      <c r="W15">
        <v>500</v>
      </c>
      <c r="X15">
        <f t="shared" si="2"/>
        <v>250000</v>
      </c>
      <c r="Y15">
        <v>379250</v>
      </c>
      <c r="Z15" s="3">
        <v>379250</v>
      </c>
    </row>
    <row r="16" spans="2:29" x14ac:dyDescent="0.35">
      <c r="B16">
        <v>1</v>
      </c>
      <c r="C16">
        <v>600</v>
      </c>
      <c r="D16">
        <f t="shared" si="0"/>
        <v>360000</v>
      </c>
      <c r="E16">
        <v>908700</v>
      </c>
      <c r="F16" s="3">
        <v>908700</v>
      </c>
      <c r="L16">
        <v>1</v>
      </c>
      <c r="M16">
        <v>600</v>
      </c>
      <c r="N16">
        <f t="shared" si="1"/>
        <v>360000</v>
      </c>
      <c r="O16">
        <v>7025</v>
      </c>
      <c r="P16">
        <v>7025</v>
      </c>
      <c r="V16">
        <v>1</v>
      </c>
      <c r="W16">
        <v>600</v>
      </c>
      <c r="X16">
        <f t="shared" si="2"/>
        <v>360000</v>
      </c>
      <c r="Y16">
        <v>545100</v>
      </c>
      <c r="Z16" s="3">
        <v>545100</v>
      </c>
    </row>
    <row r="17" spans="2:27" x14ac:dyDescent="0.35">
      <c r="B17">
        <v>1</v>
      </c>
      <c r="C17">
        <v>700</v>
      </c>
      <c r="D17">
        <f t="shared" si="0"/>
        <v>490000</v>
      </c>
      <c r="E17">
        <v>1235150</v>
      </c>
      <c r="F17" s="3">
        <v>1235150</v>
      </c>
      <c r="L17">
        <v>1</v>
      </c>
      <c r="M17">
        <v>700</v>
      </c>
      <c r="N17">
        <f t="shared" si="1"/>
        <v>490000</v>
      </c>
      <c r="O17">
        <v>7325</v>
      </c>
      <c r="P17">
        <v>7325</v>
      </c>
      <c r="V17">
        <v>1</v>
      </c>
      <c r="W17">
        <v>700</v>
      </c>
      <c r="X17">
        <f t="shared" si="2"/>
        <v>490000</v>
      </c>
      <c r="Y17">
        <v>740950</v>
      </c>
      <c r="Z17" s="3">
        <v>740950</v>
      </c>
    </row>
    <row r="18" spans="2:27" x14ac:dyDescent="0.35">
      <c r="B18">
        <v>1</v>
      </c>
      <c r="C18">
        <v>800</v>
      </c>
      <c r="D18">
        <f t="shared" si="0"/>
        <v>640000</v>
      </c>
      <c r="E18">
        <v>1611600</v>
      </c>
      <c r="F18" s="3">
        <v>1611600</v>
      </c>
      <c r="L18">
        <v>1</v>
      </c>
      <c r="M18">
        <v>800</v>
      </c>
      <c r="N18">
        <f t="shared" si="1"/>
        <v>640000</v>
      </c>
      <c r="O18">
        <v>7625</v>
      </c>
      <c r="P18">
        <v>7625</v>
      </c>
      <c r="V18">
        <v>1</v>
      </c>
      <c r="W18">
        <v>800</v>
      </c>
      <c r="X18">
        <f t="shared" si="2"/>
        <v>640000</v>
      </c>
      <c r="Y18">
        <v>966800</v>
      </c>
      <c r="Z18" s="3">
        <v>966800</v>
      </c>
    </row>
    <row r="19" spans="2:27" x14ac:dyDescent="0.35">
      <c r="B19">
        <v>1</v>
      </c>
      <c r="C19">
        <v>900</v>
      </c>
      <c r="D19">
        <f t="shared" si="0"/>
        <v>810000</v>
      </c>
      <c r="E19">
        <v>2038050</v>
      </c>
      <c r="F19" s="3">
        <v>2038050</v>
      </c>
      <c r="L19">
        <v>1</v>
      </c>
      <c r="M19">
        <v>900</v>
      </c>
      <c r="N19">
        <f t="shared" si="1"/>
        <v>810000</v>
      </c>
      <c r="O19">
        <v>7925</v>
      </c>
      <c r="P19">
        <v>7925</v>
      </c>
      <c r="V19">
        <v>1</v>
      </c>
      <c r="W19">
        <v>900</v>
      </c>
      <c r="X19">
        <f t="shared" si="2"/>
        <v>810000</v>
      </c>
      <c r="Y19">
        <v>1222650</v>
      </c>
      <c r="Z19" s="3">
        <v>1222650</v>
      </c>
    </row>
    <row r="20" spans="2:27" x14ac:dyDescent="0.35">
      <c r="B20">
        <v>1</v>
      </c>
      <c r="C20">
        <v>1000</v>
      </c>
      <c r="D20">
        <f t="shared" si="0"/>
        <v>1000000</v>
      </c>
      <c r="E20">
        <v>2514500</v>
      </c>
      <c r="F20" s="3">
        <v>2514500</v>
      </c>
      <c r="L20">
        <v>1</v>
      </c>
      <c r="M20">
        <v>1000</v>
      </c>
      <c r="N20">
        <f t="shared" si="1"/>
        <v>1000000</v>
      </c>
      <c r="O20">
        <v>8225</v>
      </c>
      <c r="P20">
        <v>8225</v>
      </c>
      <c r="V20">
        <v>1</v>
      </c>
      <c r="W20">
        <v>1000</v>
      </c>
      <c r="X20">
        <f t="shared" si="2"/>
        <v>1000000</v>
      </c>
      <c r="Y20">
        <v>1508500</v>
      </c>
      <c r="Z20" s="3">
        <v>1508500</v>
      </c>
    </row>
    <row r="23" spans="2:27" x14ac:dyDescent="0.35">
      <c r="B23" s="4" t="s">
        <v>10</v>
      </c>
      <c r="C23" s="4"/>
      <c r="D23" s="4"/>
      <c r="E23" s="4"/>
      <c r="F23" s="4"/>
      <c r="G23" s="4"/>
      <c r="L23" s="4" t="s">
        <v>10</v>
      </c>
      <c r="M23" s="4"/>
      <c r="N23" s="4"/>
      <c r="O23" s="4"/>
      <c r="P23" s="4"/>
      <c r="Q23" s="4"/>
      <c r="V23" s="4" t="s">
        <v>10</v>
      </c>
      <c r="W23" s="4"/>
      <c r="X23" s="4"/>
      <c r="Y23" s="4"/>
      <c r="Z23" s="4"/>
      <c r="AA23" s="4"/>
    </row>
    <row r="24" spans="2:27" x14ac:dyDescent="0.35">
      <c r="B24" t="s">
        <v>11</v>
      </c>
      <c r="C24" t="s">
        <v>12</v>
      </c>
      <c r="D24" t="s">
        <v>13</v>
      </c>
      <c r="E24" t="s">
        <v>16</v>
      </c>
      <c r="F24" s="1" t="s">
        <v>14</v>
      </c>
      <c r="G24" s="1" t="s">
        <v>15</v>
      </c>
      <c r="L24" t="s">
        <v>11</v>
      </c>
      <c r="M24" t="s">
        <v>12</v>
      </c>
      <c r="N24" t="s">
        <v>13</v>
      </c>
      <c r="O24" t="s">
        <v>16</v>
      </c>
      <c r="P24" s="1" t="s">
        <v>14</v>
      </c>
      <c r="Q24" s="1" t="s">
        <v>15</v>
      </c>
      <c r="V24" t="s">
        <v>11</v>
      </c>
      <c r="W24" t="s">
        <v>12</v>
      </c>
      <c r="X24" t="s">
        <v>13</v>
      </c>
      <c r="Y24" t="s">
        <v>16</v>
      </c>
      <c r="Z24" s="1" t="s">
        <v>14</v>
      </c>
      <c r="AA24" s="1" t="s">
        <v>15</v>
      </c>
    </row>
    <row r="25" spans="2:27" x14ac:dyDescent="0.35">
      <c r="B25">
        <f t="shared" ref="B25:B36" si="3">C25^0</f>
        <v>1</v>
      </c>
      <c r="C25">
        <v>100</v>
      </c>
      <c r="D25">
        <f t="shared" ref="D25:D36" si="4">C25*C25</f>
        <v>10000</v>
      </c>
      <c r="E25" s="3">
        <f>$H$11*D25+$H$10*C25+$H$9</f>
        <v>26450.005400000002</v>
      </c>
      <c r="F25" s="2">
        <f>$H$11*D25</f>
        <v>25000</v>
      </c>
      <c r="G25" s="2">
        <f>E25-F25</f>
        <v>1450.0054000000018</v>
      </c>
      <c r="L25">
        <f t="shared" ref="L25:L36" si="5">M25^0</f>
        <v>1</v>
      </c>
      <c r="M25">
        <v>100</v>
      </c>
      <c r="N25">
        <f t="shared" ref="N25:N36" si="6">M25*M25</f>
        <v>10000</v>
      </c>
      <c r="O25" s="3">
        <f>$R$11*N25+$R$10*M25+$R$9</f>
        <v>793.11119999999994</v>
      </c>
      <c r="P25" s="2">
        <f>$R$11*N25</f>
        <v>-53.916800000000002</v>
      </c>
      <c r="Q25" s="2">
        <f>O25-P25</f>
        <v>847.02799999999991</v>
      </c>
      <c r="V25">
        <f t="shared" ref="V25:V36" si="7">W25^0</f>
        <v>1</v>
      </c>
      <c r="W25">
        <v>100</v>
      </c>
      <c r="X25">
        <f>W25*W25</f>
        <v>10000</v>
      </c>
      <c r="Y25" s="3">
        <f>$AB$11*X25+$AB$10*W25+$AB$9</f>
        <v>15850.004266670001</v>
      </c>
      <c r="Z25" s="2">
        <f>$AB$11*X25</f>
        <v>15000</v>
      </c>
      <c r="AA25" s="2">
        <f>Z25-Y25</f>
        <v>-850.00426667000102</v>
      </c>
    </row>
    <row r="26" spans="2:27" x14ac:dyDescent="0.35">
      <c r="B26">
        <f t="shared" si="3"/>
        <v>1</v>
      </c>
      <c r="C26">
        <f>100*2</f>
        <v>200</v>
      </c>
      <c r="D26">
        <f t="shared" si="4"/>
        <v>40000</v>
      </c>
      <c r="E26" s="2">
        <f>$H$11*D26+$H$10*C26+$H$9</f>
        <v>102899.9954</v>
      </c>
      <c r="F26" s="2">
        <f t="shared" ref="F26:F35" si="8">$H$11*D26</f>
        <v>100000</v>
      </c>
      <c r="G26" s="2">
        <f t="shared" ref="G26:G36" si="9">E26-F26</f>
        <v>2899.9953999999998</v>
      </c>
      <c r="L26">
        <f t="shared" si="5"/>
        <v>1</v>
      </c>
      <c r="M26">
        <f>100*2</f>
        <v>200</v>
      </c>
      <c r="N26">
        <f t="shared" si="6"/>
        <v>40000</v>
      </c>
      <c r="O26" s="3">
        <f t="shared" ref="O26:O36" si="10">$R$11*N26+$R$10*M26+$R$9</f>
        <v>2074.6907999999999</v>
      </c>
      <c r="P26" s="2">
        <f t="shared" ref="P26:P36" si="11">$R$11*N26</f>
        <v>-215.66720000000001</v>
      </c>
      <c r="Q26" s="2">
        <f t="shared" ref="Q26:Q36" si="12">O26-P26</f>
        <v>2290.3579999999997</v>
      </c>
      <c r="V26">
        <f t="shared" si="7"/>
        <v>1</v>
      </c>
      <c r="W26">
        <f>100*2</f>
        <v>200</v>
      </c>
      <c r="X26">
        <f t="shared" ref="X26:X36" si="13">W26*W26</f>
        <v>40000</v>
      </c>
      <c r="Y26" s="3">
        <f>$AB$11*X26+$AB$10*W26+$AB$9</f>
        <v>61699.999266669998</v>
      </c>
      <c r="Z26" s="2">
        <f t="shared" ref="Z26:Z36" si="14">$AB$11*X26</f>
        <v>60000</v>
      </c>
      <c r="AA26" s="2">
        <f t="shared" ref="AA26:AA36" si="15">Z26-Y26</f>
        <v>-1699.9992666699982</v>
      </c>
    </row>
    <row r="27" spans="2:27" x14ac:dyDescent="0.35">
      <c r="B27">
        <f t="shared" si="3"/>
        <v>1</v>
      </c>
      <c r="C27">
        <f>100*3</f>
        <v>300</v>
      </c>
      <c r="D27">
        <f t="shared" si="4"/>
        <v>90000</v>
      </c>
      <c r="E27" s="3">
        <f>$H$11*D27+$H$10*C27+$H$9</f>
        <v>229349.98540000001</v>
      </c>
      <c r="F27" s="2">
        <f t="shared" si="8"/>
        <v>225000</v>
      </c>
      <c r="G27" s="2">
        <f t="shared" si="9"/>
        <v>4349.985400000005</v>
      </c>
      <c r="L27">
        <f t="shared" si="5"/>
        <v>1</v>
      </c>
      <c r="M27">
        <f>100*3</f>
        <v>300</v>
      </c>
      <c r="N27">
        <f t="shared" si="6"/>
        <v>90000</v>
      </c>
      <c r="O27" s="3">
        <f t="shared" si="10"/>
        <v>3248.4367999999995</v>
      </c>
      <c r="P27" s="2">
        <f t="shared" si="11"/>
        <v>-485.25120000000004</v>
      </c>
      <c r="Q27" s="2">
        <f t="shared" si="12"/>
        <v>3733.6879999999996</v>
      </c>
      <c r="V27">
        <f t="shared" si="7"/>
        <v>1</v>
      </c>
      <c r="W27">
        <f>100*3</f>
        <v>300</v>
      </c>
      <c r="X27">
        <f t="shared" si="13"/>
        <v>90000</v>
      </c>
      <c r="Y27" s="3">
        <f>$AB$11*X27+$AB$10*W27+$AB$9</f>
        <v>137549.99426666999</v>
      </c>
      <c r="Z27" s="2">
        <f t="shared" si="14"/>
        <v>135000</v>
      </c>
      <c r="AA27" s="2">
        <f t="shared" si="15"/>
        <v>-2549.9942666699935</v>
      </c>
    </row>
    <row r="28" spans="2:27" x14ac:dyDescent="0.35">
      <c r="B28">
        <f t="shared" si="3"/>
        <v>1</v>
      </c>
      <c r="C28">
        <v>400</v>
      </c>
      <c r="D28">
        <f t="shared" si="4"/>
        <v>160000</v>
      </c>
      <c r="E28" s="3">
        <f>$H$11*D28+$H$10*C28+$H$9</f>
        <v>405799.9754</v>
      </c>
      <c r="F28" s="2">
        <f t="shared" si="8"/>
        <v>400000</v>
      </c>
      <c r="G28" s="2">
        <f t="shared" si="9"/>
        <v>5799.9753999999957</v>
      </c>
      <c r="L28">
        <f t="shared" si="5"/>
        <v>1</v>
      </c>
      <c r="M28">
        <v>400</v>
      </c>
      <c r="N28">
        <f t="shared" si="6"/>
        <v>160000</v>
      </c>
      <c r="O28" s="3">
        <f t="shared" si="10"/>
        <v>4314.3491999999997</v>
      </c>
      <c r="P28" s="2">
        <f t="shared" si="11"/>
        <v>-862.66880000000003</v>
      </c>
      <c r="Q28" s="2">
        <f t="shared" si="12"/>
        <v>5177.018</v>
      </c>
      <c r="V28">
        <f t="shared" si="7"/>
        <v>1</v>
      </c>
      <c r="W28">
        <v>400</v>
      </c>
      <c r="X28">
        <f t="shared" si="13"/>
        <v>160000</v>
      </c>
      <c r="Y28" s="3">
        <f>$AB$11*X28+$AB$10*W28+$AB$9</f>
        <v>243399.98926667002</v>
      </c>
      <c r="Z28" s="2">
        <f t="shared" si="14"/>
        <v>240000</v>
      </c>
      <c r="AA28" s="2">
        <f t="shared" si="15"/>
        <v>-3399.989266670018</v>
      </c>
    </row>
    <row r="29" spans="2:27" x14ac:dyDescent="0.35">
      <c r="B29">
        <f t="shared" si="3"/>
        <v>1</v>
      </c>
      <c r="C29">
        <v>500</v>
      </c>
      <c r="D29">
        <f t="shared" si="4"/>
        <v>250000</v>
      </c>
      <c r="E29" s="3">
        <f>$H$11*D29+$H$10*C29+$H$9</f>
        <v>632249.96539999999</v>
      </c>
      <c r="F29" s="2">
        <f t="shared" si="8"/>
        <v>625000</v>
      </c>
      <c r="G29" s="2">
        <f t="shared" si="9"/>
        <v>7249.9653999999864</v>
      </c>
      <c r="L29">
        <f t="shared" si="5"/>
        <v>1</v>
      </c>
      <c r="M29">
        <v>500</v>
      </c>
      <c r="N29">
        <f t="shared" si="6"/>
        <v>250000</v>
      </c>
      <c r="O29" s="3">
        <f t="shared" si="10"/>
        <v>5272.4279999999999</v>
      </c>
      <c r="P29" s="2">
        <f t="shared" si="11"/>
        <v>-1347.92</v>
      </c>
      <c r="Q29" s="2">
        <f t="shared" si="12"/>
        <v>6620.348</v>
      </c>
      <c r="V29">
        <f t="shared" si="7"/>
        <v>1</v>
      </c>
      <c r="W29">
        <v>500</v>
      </c>
      <c r="X29">
        <f t="shared" si="13"/>
        <v>250000</v>
      </c>
      <c r="Y29" s="3">
        <f t="shared" ref="Y29:Y35" si="16">$AB$11*X29+$AB$10*W29+$AB$9</f>
        <v>379249.98426666996</v>
      </c>
      <c r="Z29" s="2">
        <f t="shared" si="14"/>
        <v>375000</v>
      </c>
      <c r="AA29" s="2">
        <f t="shared" si="15"/>
        <v>-4249.9842666699551</v>
      </c>
    </row>
    <row r="30" spans="2:27" x14ac:dyDescent="0.35">
      <c r="B30">
        <f t="shared" si="3"/>
        <v>1</v>
      </c>
      <c r="C30">
        <v>600</v>
      </c>
      <c r="D30">
        <f t="shared" si="4"/>
        <v>360000</v>
      </c>
      <c r="E30">
        <f t="shared" ref="E30:E36" si="17">$H$11*D30+$H$10*C30+$H$9</f>
        <v>908699.95539999998</v>
      </c>
      <c r="F30" s="2">
        <f t="shared" si="8"/>
        <v>900000</v>
      </c>
      <c r="G30" s="2">
        <f t="shared" si="9"/>
        <v>8699.9553999999771</v>
      </c>
      <c r="L30">
        <f t="shared" si="5"/>
        <v>1</v>
      </c>
      <c r="M30">
        <v>600</v>
      </c>
      <c r="N30">
        <f t="shared" si="6"/>
        <v>360000</v>
      </c>
      <c r="O30" s="3">
        <f t="shared" si="10"/>
        <v>6122.6731999999993</v>
      </c>
      <c r="P30" s="2">
        <f t="shared" si="11"/>
        <v>-1941.0048000000002</v>
      </c>
      <c r="Q30" s="2">
        <f t="shared" si="12"/>
        <v>8063.6779999999999</v>
      </c>
      <c r="V30">
        <f t="shared" si="7"/>
        <v>1</v>
      </c>
      <c r="W30">
        <v>600</v>
      </c>
      <c r="X30">
        <f t="shared" si="13"/>
        <v>360000</v>
      </c>
      <c r="Y30" s="3">
        <f t="shared" si="16"/>
        <v>545099.97926666995</v>
      </c>
      <c r="Z30" s="2">
        <f t="shared" si="14"/>
        <v>540000</v>
      </c>
      <c r="AA30" s="2">
        <f t="shared" si="15"/>
        <v>-5099.9792666699504</v>
      </c>
    </row>
    <row r="31" spans="2:27" x14ac:dyDescent="0.35">
      <c r="B31">
        <f>C31^0</f>
        <v>1</v>
      </c>
      <c r="C31">
        <v>700</v>
      </c>
      <c r="D31">
        <f>C31*C31</f>
        <v>490000</v>
      </c>
      <c r="E31">
        <f>$H$11*D31+$H$10*C31+$H$9</f>
        <v>1235149.9453999999</v>
      </c>
      <c r="F31" s="2">
        <f t="shared" si="8"/>
        <v>1225000</v>
      </c>
      <c r="G31" s="2">
        <f t="shared" si="9"/>
        <v>10149.945399999851</v>
      </c>
      <c r="L31">
        <f t="shared" si="5"/>
        <v>1</v>
      </c>
      <c r="M31">
        <v>700</v>
      </c>
      <c r="N31">
        <f t="shared" si="6"/>
        <v>490000</v>
      </c>
      <c r="O31" s="3">
        <f t="shared" si="10"/>
        <v>6865.0847999999996</v>
      </c>
      <c r="P31" s="2">
        <f t="shared" si="11"/>
        <v>-2641.9232000000002</v>
      </c>
      <c r="Q31" s="2">
        <f t="shared" si="12"/>
        <v>9507.0079999999998</v>
      </c>
      <c r="V31">
        <f t="shared" si="7"/>
        <v>1</v>
      </c>
      <c r="W31">
        <v>700</v>
      </c>
      <c r="X31">
        <f t="shared" si="13"/>
        <v>490000</v>
      </c>
      <c r="Y31" s="3">
        <f t="shared" si="16"/>
        <v>740949.97426666995</v>
      </c>
      <c r="Z31" s="2">
        <f t="shared" si="14"/>
        <v>735000</v>
      </c>
      <c r="AA31" s="2">
        <f t="shared" si="15"/>
        <v>-5949.9742666699458</v>
      </c>
    </row>
    <row r="32" spans="2:27" x14ac:dyDescent="0.35">
      <c r="B32">
        <f>C32^0</f>
        <v>1</v>
      </c>
      <c r="C32">
        <v>800</v>
      </c>
      <c r="D32">
        <f>C32*C32</f>
        <v>640000</v>
      </c>
      <c r="E32">
        <f>$H$11*D32+$H$10*C32+$H$9</f>
        <v>1611599.9353999998</v>
      </c>
      <c r="F32" s="2">
        <f t="shared" si="8"/>
        <v>1600000</v>
      </c>
      <c r="G32" s="2">
        <f t="shared" si="9"/>
        <v>11599.935399999842</v>
      </c>
      <c r="L32">
        <f t="shared" si="5"/>
        <v>1</v>
      </c>
      <c r="M32">
        <v>800</v>
      </c>
      <c r="N32">
        <f t="shared" si="6"/>
        <v>640000</v>
      </c>
      <c r="O32" s="3">
        <f t="shared" si="10"/>
        <v>7499.6628000000001</v>
      </c>
      <c r="P32" s="2">
        <f t="shared" si="11"/>
        <v>-3450.6752000000001</v>
      </c>
      <c r="Q32" s="2">
        <f t="shared" si="12"/>
        <v>10950.338</v>
      </c>
      <c r="V32">
        <f t="shared" si="7"/>
        <v>1</v>
      </c>
      <c r="W32">
        <v>800</v>
      </c>
      <c r="X32">
        <f t="shared" si="13"/>
        <v>640000</v>
      </c>
      <c r="Y32" s="3">
        <f t="shared" si="16"/>
        <v>966799.96926666994</v>
      </c>
      <c r="Z32" s="2">
        <f t="shared" si="14"/>
        <v>960000</v>
      </c>
      <c r="AA32" s="2">
        <f t="shared" si="15"/>
        <v>-6799.9692666699411</v>
      </c>
    </row>
    <row r="33" spans="2:27" x14ac:dyDescent="0.35">
      <c r="B33">
        <f t="shared" si="3"/>
        <v>1</v>
      </c>
      <c r="C33">
        <v>900</v>
      </c>
      <c r="D33">
        <f t="shared" si="4"/>
        <v>810000</v>
      </c>
      <c r="E33">
        <f t="shared" si="17"/>
        <v>2038049.9253999998</v>
      </c>
      <c r="F33" s="2">
        <f t="shared" si="8"/>
        <v>2025000</v>
      </c>
      <c r="G33" s="2">
        <f t="shared" si="9"/>
        <v>13049.925399999833</v>
      </c>
      <c r="L33">
        <f t="shared" si="5"/>
        <v>1</v>
      </c>
      <c r="M33">
        <v>900</v>
      </c>
      <c r="N33">
        <f t="shared" si="6"/>
        <v>810000</v>
      </c>
      <c r="O33" s="3">
        <f t="shared" si="10"/>
        <v>8026.4071999999996</v>
      </c>
      <c r="P33" s="2">
        <f t="shared" si="11"/>
        <v>-4367.2608</v>
      </c>
      <c r="Q33" s="2">
        <f t="shared" si="12"/>
        <v>12393.668</v>
      </c>
      <c r="V33">
        <f t="shared" si="7"/>
        <v>1</v>
      </c>
      <c r="W33">
        <v>900</v>
      </c>
      <c r="X33">
        <f t="shared" si="13"/>
        <v>810000</v>
      </c>
      <c r="Y33" s="3">
        <f t="shared" si="16"/>
        <v>1222649.9642666702</v>
      </c>
      <c r="Z33" s="2">
        <f t="shared" si="14"/>
        <v>1215000</v>
      </c>
      <c r="AA33" s="2">
        <f t="shared" si="15"/>
        <v>-7649.9642666701693</v>
      </c>
    </row>
    <row r="34" spans="2:27" x14ac:dyDescent="0.35">
      <c r="B34">
        <f t="shared" si="3"/>
        <v>1</v>
      </c>
      <c r="C34">
        <v>1000</v>
      </c>
      <c r="D34">
        <f t="shared" si="4"/>
        <v>1000000</v>
      </c>
      <c r="E34">
        <f t="shared" si="17"/>
        <v>2514499.9153999998</v>
      </c>
      <c r="F34" s="2">
        <f t="shared" si="8"/>
        <v>2500000</v>
      </c>
      <c r="G34" s="2">
        <f t="shared" si="9"/>
        <v>14499.915399999823</v>
      </c>
      <c r="L34">
        <f t="shared" si="5"/>
        <v>1</v>
      </c>
      <c r="M34">
        <v>1000</v>
      </c>
      <c r="N34">
        <f t="shared" si="6"/>
        <v>1000000</v>
      </c>
      <c r="O34" s="3">
        <f t="shared" si="10"/>
        <v>8445.3179999999993</v>
      </c>
      <c r="P34" s="2">
        <f t="shared" si="11"/>
        <v>-5391.68</v>
      </c>
      <c r="Q34" s="2">
        <f t="shared" si="12"/>
        <v>13836.998</v>
      </c>
      <c r="V34">
        <f t="shared" si="7"/>
        <v>1</v>
      </c>
      <c r="W34">
        <v>1000</v>
      </c>
      <c r="X34">
        <f t="shared" si="13"/>
        <v>1000000</v>
      </c>
      <c r="Y34" s="3">
        <f t="shared" si="16"/>
        <v>1508499.95926667</v>
      </c>
      <c r="Z34" s="2">
        <f t="shared" si="14"/>
        <v>1500000</v>
      </c>
      <c r="AA34" s="2">
        <f t="shared" si="15"/>
        <v>-8499.9592666700482</v>
      </c>
    </row>
    <row r="35" spans="2:27" x14ac:dyDescent="0.35">
      <c r="B35">
        <f t="shared" si="3"/>
        <v>1</v>
      </c>
      <c r="C35">
        <v>2000</v>
      </c>
      <c r="D35">
        <f t="shared" si="4"/>
        <v>4000000</v>
      </c>
      <c r="E35">
        <f t="shared" si="17"/>
        <v>10028999.815400001</v>
      </c>
      <c r="F35" s="2">
        <f t="shared" si="8"/>
        <v>10000000</v>
      </c>
      <c r="G35" s="2">
        <f t="shared" si="9"/>
        <v>28999.815400000662</v>
      </c>
      <c r="L35">
        <f t="shared" si="5"/>
        <v>1</v>
      </c>
      <c r="M35">
        <v>2000</v>
      </c>
      <c r="N35">
        <f t="shared" si="6"/>
        <v>4000000</v>
      </c>
      <c r="O35" s="3">
        <f t="shared" si="10"/>
        <v>6703.5779999999977</v>
      </c>
      <c r="P35" s="2">
        <f t="shared" si="11"/>
        <v>-21566.720000000001</v>
      </c>
      <c r="Q35" s="2">
        <f t="shared" si="12"/>
        <v>28270.297999999999</v>
      </c>
      <c r="V35">
        <f t="shared" si="7"/>
        <v>1</v>
      </c>
      <c r="W35">
        <v>2000</v>
      </c>
      <c r="X35">
        <f t="shared" si="13"/>
        <v>4000000</v>
      </c>
      <c r="Y35" s="3">
        <f t="shared" si="16"/>
        <v>6016999.9092666702</v>
      </c>
      <c r="Z35" s="2">
        <f t="shared" si="14"/>
        <v>6000000</v>
      </c>
      <c r="AA35" s="2">
        <f t="shared" si="15"/>
        <v>-16999.909266670235</v>
      </c>
    </row>
    <row r="36" spans="2:27" x14ac:dyDescent="0.35">
      <c r="B36">
        <f t="shared" si="3"/>
        <v>1</v>
      </c>
      <c r="C36">
        <v>3000</v>
      </c>
      <c r="D36">
        <f t="shared" si="4"/>
        <v>9000000</v>
      </c>
      <c r="E36">
        <f t="shared" si="17"/>
        <v>22543499.715399999</v>
      </c>
      <c r="F36" s="2">
        <f>$H$11*D36</f>
        <v>22500000</v>
      </c>
      <c r="G36" s="2">
        <f t="shared" si="9"/>
        <v>43499.715399999171</v>
      </c>
      <c r="L36">
        <f t="shared" si="5"/>
        <v>1</v>
      </c>
      <c r="M36">
        <v>3000</v>
      </c>
      <c r="N36">
        <f t="shared" si="6"/>
        <v>9000000</v>
      </c>
      <c r="O36" s="3">
        <f t="shared" si="10"/>
        <v>-5821.5220000000081</v>
      </c>
      <c r="P36" s="2">
        <f t="shared" si="11"/>
        <v>-48525.120000000003</v>
      </c>
      <c r="Q36" s="2">
        <f t="shared" si="12"/>
        <v>42703.597999999998</v>
      </c>
      <c r="V36">
        <f t="shared" si="7"/>
        <v>1</v>
      </c>
      <c r="W36">
        <v>3000</v>
      </c>
      <c r="X36">
        <f t="shared" si="13"/>
        <v>9000000</v>
      </c>
      <c r="Y36" s="3">
        <f>$AB$11*X36+$AB$10*W36+$AB$9</f>
        <v>13525499.85926667</v>
      </c>
      <c r="Z36" s="2">
        <f t="shared" si="14"/>
        <v>13500000</v>
      </c>
      <c r="AA36" s="2">
        <f t="shared" si="15"/>
        <v>-25499.859266670421</v>
      </c>
    </row>
  </sheetData>
  <mergeCells count="6">
    <mergeCell ref="B23:G23"/>
    <mergeCell ref="L23:Q23"/>
    <mergeCell ref="V23:AA23"/>
    <mergeCell ref="C3:E4"/>
    <mergeCell ref="N3:P4"/>
    <mergeCell ref="X3:Z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438C-B8C7-4056-AD04-C6F6CB15D42B}">
  <dimension ref="B3:AC36"/>
  <sheetViews>
    <sheetView tabSelected="1" topLeftCell="A36" workbookViewId="0">
      <selection activeCell="AA25" sqref="AA25:AA36"/>
    </sheetView>
  </sheetViews>
  <sheetFormatPr defaultRowHeight="14.5" x14ac:dyDescent="0.35"/>
  <cols>
    <col min="1" max="1" width="9.7265625" customWidth="1"/>
    <col min="2" max="2" width="15.08984375" customWidth="1"/>
    <col min="3" max="3" width="11.36328125" customWidth="1"/>
    <col min="4" max="4" width="13.08984375" customWidth="1"/>
    <col min="5" max="5" width="17.81640625" customWidth="1"/>
    <col min="6" max="6" width="13.08984375" customWidth="1"/>
    <col min="7" max="7" width="11.26953125" customWidth="1"/>
    <col min="8" max="8" width="12.453125" bestFit="1" customWidth="1"/>
    <col min="12" max="12" width="13.36328125" customWidth="1"/>
    <col min="13" max="13" width="13.7265625" customWidth="1"/>
    <col min="14" max="14" width="16.54296875" customWidth="1"/>
    <col min="15" max="15" width="18.81640625" customWidth="1"/>
    <col min="16" max="16" width="15.6328125" customWidth="1"/>
    <col min="17" max="17" width="12.90625" customWidth="1"/>
    <col min="18" max="18" width="12.453125" bestFit="1" customWidth="1"/>
    <col min="22" max="22" width="16" customWidth="1"/>
    <col min="23" max="23" width="14.26953125" customWidth="1"/>
    <col min="24" max="24" width="16" customWidth="1"/>
    <col min="25" max="25" width="15.36328125" customWidth="1"/>
    <col min="26" max="26" width="16.1796875" customWidth="1"/>
    <col min="27" max="27" width="16.453125" customWidth="1"/>
    <col min="28" max="28" width="11.81640625" bestFit="1" customWidth="1"/>
  </cols>
  <sheetData>
    <row r="3" spans="2:29" x14ac:dyDescent="0.35">
      <c r="C3" s="5" t="s">
        <v>20</v>
      </c>
      <c r="D3" s="4"/>
      <c r="E3" s="4"/>
      <c r="N3" s="5" t="s">
        <v>21</v>
      </c>
      <c r="O3" s="4"/>
      <c r="P3" s="4"/>
    </row>
    <row r="4" spans="2:29" x14ac:dyDescent="0.35">
      <c r="C4" s="4"/>
      <c r="D4" s="4"/>
      <c r="E4" s="4"/>
      <c r="N4" s="4"/>
      <c r="O4" s="4"/>
      <c r="P4" s="4"/>
    </row>
    <row r="8" spans="2:29" x14ac:dyDescent="0.35">
      <c r="C8" t="s">
        <v>0</v>
      </c>
      <c r="E8" t="s">
        <v>1</v>
      </c>
      <c r="F8" t="s">
        <v>2</v>
      </c>
      <c r="M8" t="s">
        <v>0</v>
      </c>
      <c r="O8" t="s">
        <v>1</v>
      </c>
      <c r="P8" t="s">
        <v>2</v>
      </c>
      <c r="W8" t="s">
        <v>0</v>
      </c>
      <c r="Y8" t="s">
        <v>1</v>
      </c>
      <c r="Z8" t="s">
        <v>2</v>
      </c>
    </row>
    <row r="9" spans="2:29" x14ac:dyDescent="0.35">
      <c r="F9" t="s">
        <v>3</v>
      </c>
      <c r="H9" s="3">
        <v>4.4420400000000004</v>
      </c>
      <c r="I9" t="s">
        <v>4</v>
      </c>
      <c r="P9" t="s">
        <v>3</v>
      </c>
      <c r="R9">
        <v>-0.39447599999999999</v>
      </c>
      <c r="S9" t="s">
        <v>4</v>
      </c>
      <c r="Z9" t="s">
        <v>3</v>
      </c>
      <c r="AB9">
        <v>-0.11683499999999999</v>
      </c>
      <c r="AC9" t="s">
        <v>4</v>
      </c>
    </row>
    <row r="10" spans="2:29" x14ac:dyDescent="0.35">
      <c r="B10" t="s">
        <v>5</v>
      </c>
      <c r="C10" t="s">
        <v>6</v>
      </c>
      <c r="D10" t="s">
        <v>7</v>
      </c>
      <c r="E10" t="s">
        <v>18</v>
      </c>
      <c r="F10" t="s">
        <v>18</v>
      </c>
      <c r="H10">
        <v>-2.8196499999999999E-2</v>
      </c>
      <c r="I10" t="s">
        <v>8</v>
      </c>
      <c r="L10" t="s">
        <v>5</v>
      </c>
      <c r="M10" t="s">
        <v>6</v>
      </c>
      <c r="N10" t="s">
        <v>7</v>
      </c>
      <c r="O10" t="s">
        <v>18</v>
      </c>
      <c r="P10" t="s">
        <v>18</v>
      </c>
      <c r="R10">
        <v>5.8332899999999997E-3</v>
      </c>
      <c r="S10" t="s">
        <v>8</v>
      </c>
      <c r="V10" t="s">
        <v>5</v>
      </c>
      <c r="W10" t="s">
        <v>6</v>
      </c>
      <c r="X10" t="s">
        <v>7</v>
      </c>
      <c r="Y10" t="s">
        <v>18</v>
      </c>
      <c r="Z10" t="s">
        <v>18</v>
      </c>
      <c r="AB10">
        <v>2.1923799999999998E-3</v>
      </c>
      <c r="AC10" t="s">
        <v>8</v>
      </c>
    </row>
    <row r="11" spans="2:29" x14ac:dyDescent="0.35">
      <c r="B11">
        <v>1</v>
      </c>
      <c r="C11">
        <v>100</v>
      </c>
      <c r="D11">
        <f>C11*C11</f>
        <v>10000</v>
      </c>
      <c r="E11">
        <v>8.8216999999999999</v>
      </c>
      <c r="F11" s="3">
        <v>8.8216999999999999</v>
      </c>
      <c r="H11">
        <v>8.15835E-4</v>
      </c>
      <c r="I11" t="s">
        <v>9</v>
      </c>
      <c r="L11">
        <v>1</v>
      </c>
      <c r="M11">
        <v>100</v>
      </c>
      <c r="N11">
        <f>M11*M11</f>
        <v>10000</v>
      </c>
      <c r="O11">
        <v>0.4849</v>
      </c>
      <c r="P11" s="3">
        <v>0.4849</v>
      </c>
      <c r="R11">
        <v>-1.6914100000000001E-6</v>
      </c>
      <c r="S11" t="s">
        <v>9</v>
      </c>
      <c r="V11">
        <v>1</v>
      </c>
      <c r="W11">
        <v>100</v>
      </c>
      <c r="X11">
        <f>W11*W11</f>
        <v>10000</v>
      </c>
      <c r="Y11">
        <v>0.3301</v>
      </c>
      <c r="Z11">
        <v>10</v>
      </c>
      <c r="AB11">
        <v>1.5705700000000001E-6</v>
      </c>
      <c r="AC11" t="s">
        <v>9</v>
      </c>
    </row>
    <row r="12" spans="2:29" x14ac:dyDescent="0.35">
      <c r="B12">
        <v>1</v>
      </c>
      <c r="C12">
        <f>100*2</f>
        <v>200</v>
      </c>
      <c r="D12">
        <f t="shared" ref="D12:D20" si="0">C12*C12</f>
        <v>40000</v>
      </c>
      <c r="E12">
        <v>36.150700000000001</v>
      </c>
      <c r="F12" s="3">
        <v>36.150700000000001</v>
      </c>
      <c r="L12">
        <v>1</v>
      </c>
      <c r="M12">
        <f>100*2</f>
        <v>200</v>
      </c>
      <c r="N12">
        <f t="shared" ref="N12:N20" si="1">M12*M12</f>
        <v>40000</v>
      </c>
      <c r="O12">
        <v>0.76480000000000004</v>
      </c>
      <c r="P12" s="3">
        <v>0.76480000000000004</v>
      </c>
      <c r="V12">
        <v>1</v>
      </c>
      <c r="W12">
        <f>100*2</f>
        <v>200</v>
      </c>
      <c r="X12">
        <f t="shared" ref="X12:X20" si="2">W12*W12</f>
        <v>40000</v>
      </c>
      <c r="Y12">
        <v>0.43830000000000002</v>
      </c>
      <c r="Z12">
        <v>19</v>
      </c>
    </row>
    <row r="13" spans="2:29" x14ac:dyDescent="0.35">
      <c r="B13">
        <v>1</v>
      </c>
      <c r="C13">
        <f>100*3</f>
        <v>300</v>
      </c>
      <c r="D13">
        <f t="shared" si="0"/>
        <v>90000</v>
      </c>
      <c r="E13">
        <v>71.628100000000003</v>
      </c>
      <c r="F13" s="3">
        <v>71.628100000000003</v>
      </c>
      <c r="L13">
        <v>1</v>
      </c>
      <c r="M13">
        <f>100*3</f>
        <v>300</v>
      </c>
      <c r="N13">
        <f t="shared" si="1"/>
        <v>90000</v>
      </c>
      <c r="O13">
        <v>1.1728000000000001</v>
      </c>
      <c r="P13" s="3">
        <v>1.1728000000000001</v>
      </c>
      <c r="V13">
        <v>1</v>
      </c>
      <c r="W13">
        <f>100*3</f>
        <v>300</v>
      </c>
      <c r="X13">
        <f t="shared" si="2"/>
        <v>90000</v>
      </c>
      <c r="Y13">
        <v>0.59599999999999997</v>
      </c>
      <c r="Z13">
        <v>17</v>
      </c>
    </row>
    <row r="14" spans="2:29" x14ac:dyDescent="0.35">
      <c r="B14">
        <v>1</v>
      </c>
      <c r="C14">
        <v>400</v>
      </c>
      <c r="D14">
        <f t="shared" si="0"/>
        <v>160000</v>
      </c>
      <c r="E14">
        <v>127.28700000000001</v>
      </c>
      <c r="F14" s="3">
        <v>127.28700000000001</v>
      </c>
      <c r="L14">
        <v>1</v>
      </c>
      <c r="M14">
        <v>400</v>
      </c>
      <c r="N14">
        <f t="shared" si="1"/>
        <v>160000</v>
      </c>
      <c r="O14">
        <v>1.3157000000000001</v>
      </c>
      <c r="P14" s="3">
        <v>1.3157000000000001</v>
      </c>
      <c r="V14">
        <v>1</v>
      </c>
      <c r="W14">
        <v>400</v>
      </c>
      <c r="X14">
        <f t="shared" si="2"/>
        <v>160000</v>
      </c>
      <c r="Y14">
        <v>0.84150000000000003</v>
      </c>
      <c r="Z14">
        <v>23</v>
      </c>
    </row>
    <row r="15" spans="2:29" x14ac:dyDescent="0.35">
      <c r="B15">
        <v>1</v>
      </c>
      <c r="C15">
        <v>500</v>
      </c>
      <c r="D15">
        <f t="shared" si="0"/>
        <v>250000</v>
      </c>
      <c r="E15">
        <v>184.05699999999999</v>
      </c>
      <c r="F15" s="3">
        <v>184.05699999999999</v>
      </c>
      <c r="L15">
        <v>1</v>
      </c>
      <c r="M15">
        <v>500</v>
      </c>
      <c r="N15">
        <f t="shared" si="1"/>
        <v>250000</v>
      </c>
      <c r="O15">
        <v>1.4131</v>
      </c>
      <c r="P15" s="3">
        <v>1.4131</v>
      </c>
      <c r="V15">
        <v>1</v>
      </c>
      <c r="W15">
        <v>500</v>
      </c>
      <c r="X15">
        <f t="shared" si="2"/>
        <v>250000</v>
      </c>
      <c r="Y15">
        <v>1.0680000000000001</v>
      </c>
      <c r="Z15">
        <v>28</v>
      </c>
    </row>
    <row r="16" spans="2:29" x14ac:dyDescent="0.35">
      <c r="B16">
        <v>1</v>
      </c>
      <c r="C16">
        <v>600</v>
      </c>
      <c r="D16">
        <f t="shared" si="0"/>
        <v>360000</v>
      </c>
      <c r="E16">
        <v>276.64600000000002</v>
      </c>
      <c r="F16" s="3">
        <v>276.64600000000002</v>
      </c>
      <c r="L16">
        <v>1</v>
      </c>
      <c r="M16">
        <v>600</v>
      </c>
      <c r="N16">
        <f t="shared" si="1"/>
        <v>360000</v>
      </c>
      <c r="O16">
        <v>2.2765</v>
      </c>
      <c r="P16" s="3">
        <v>2.2765</v>
      </c>
      <c r="V16">
        <v>1</v>
      </c>
      <c r="W16">
        <v>600</v>
      </c>
      <c r="X16">
        <f t="shared" si="2"/>
        <v>360000</v>
      </c>
      <c r="Y16">
        <v>1.3049999999999999</v>
      </c>
      <c r="Z16">
        <v>36</v>
      </c>
    </row>
    <row r="17" spans="2:27" x14ac:dyDescent="0.35">
      <c r="B17">
        <v>1</v>
      </c>
      <c r="C17">
        <v>700</v>
      </c>
      <c r="D17">
        <f t="shared" si="0"/>
        <v>490000</v>
      </c>
      <c r="E17">
        <v>340.05599999999998</v>
      </c>
      <c r="F17" s="3">
        <v>340.05599999999998</v>
      </c>
      <c r="L17">
        <v>1</v>
      </c>
      <c r="M17">
        <v>700</v>
      </c>
      <c r="N17">
        <f t="shared" si="1"/>
        <v>490000</v>
      </c>
      <c r="O17">
        <v>2.4780000000000002</v>
      </c>
      <c r="P17" s="3">
        <v>2.4780000000000002</v>
      </c>
      <c r="V17">
        <v>1</v>
      </c>
      <c r="W17">
        <v>700</v>
      </c>
      <c r="X17">
        <f t="shared" si="2"/>
        <v>490000</v>
      </c>
      <c r="Y17">
        <v>1.7703</v>
      </c>
      <c r="Z17">
        <v>42</v>
      </c>
    </row>
    <row r="18" spans="2:27" x14ac:dyDescent="0.35">
      <c r="B18">
        <v>1</v>
      </c>
      <c r="C18">
        <v>800</v>
      </c>
      <c r="D18">
        <f t="shared" si="0"/>
        <v>640000</v>
      </c>
      <c r="E18">
        <v>569.21900000000005</v>
      </c>
      <c r="F18" s="3">
        <v>569.21900000000005</v>
      </c>
      <c r="L18">
        <v>1</v>
      </c>
      <c r="M18">
        <v>800</v>
      </c>
      <c r="N18">
        <f t="shared" si="1"/>
        <v>640000</v>
      </c>
      <c r="O18">
        <v>5.492</v>
      </c>
      <c r="P18" s="3">
        <v>5.492</v>
      </c>
      <c r="V18">
        <v>1</v>
      </c>
      <c r="W18">
        <v>800</v>
      </c>
      <c r="X18">
        <f t="shared" si="2"/>
        <v>640000</v>
      </c>
      <c r="Y18">
        <v>4.9077000000000002</v>
      </c>
      <c r="Z18">
        <v>60</v>
      </c>
    </row>
    <row r="19" spans="2:27" x14ac:dyDescent="0.35">
      <c r="B19">
        <v>1</v>
      </c>
      <c r="C19">
        <v>900</v>
      </c>
      <c r="D19">
        <f t="shared" si="0"/>
        <v>810000</v>
      </c>
      <c r="E19">
        <v>646.09199999999998</v>
      </c>
      <c r="F19" s="3">
        <v>646.09199999999998</v>
      </c>
      <c r="L19">
        <v>1</v>
      </c>
      <c r="M19">
        <v>900</v>
      </c>
      <c r="N19">
        <f t="shared" si="1"/>
        <v>810000</v>
      </c>
      <c r="O19">
        <v>3.3679000000000001</v>
      </c>
      <c r="P19" s="3">
        <v>3.3679000000000001</v>
      </c>
      <c r="V19">
        <v>1</v>
      </c>
      <c r="W19">
        <v>900</v>
      </c>
      <c r="X19">
        <f t="shared" si="2"/>
        <v>810000</v>
      </c>
      <c r="Y19">
        <v>2.4891999999999999</v>
      </c>
      <c r="Z19">
        <v>61</v>
      </c>
    </row>
    <row r="20" spans="2:27" x14ac:dyDescent="0.35">
      <c r="B20">
        <v>1</v>
      </c>
      <c r="C20">
        <v>1000</v>
      </c>
      <c r="D20">
        <f t="shared" si="0"/>
        <v>1000000</v>
      </c>
      <c r="E20">
        <v>770.346</v>
      </c>
      <c r="F20" s="3">
        <v>770.346</v>
      </c>
      <c r="L20">
        <v>1</v>
      </c>
      <c r="M20">
        <v>1000</v>
      </c>
      <c r="N20">
        <f t="shared" si="1"/>
        <v>1000000</v>
      </c>
      <c r="O20">
        <v>2.8607</v>
      </c>
      <c r="P20" s="3">
        <v>2.8607</v>
      </c>
      <c r="V20">
        <v>1</v>
      </c>
      <c r="W20">
        <v>1000</v>
      </c>
      <c r="X20">
        <f t="shared" si="2"/>
        <v>1000000</v>
      </c>
      <c r="Y20">
        <v>3.1903000000000001</v>
      </c>
      <c r="Z20">
        <v>157</v>
      </c>
    </row>
    <row r="23" spans="2:27" x14ac:dyDescent="0.35">
      <c r="B23" s="4" t="s">
        <v>10</v>
      </c>
      <c r="C23" s="4"/>
      <c r="D23" s="4"/>
      <c r="E23" s="4"/>
      <c r="F23" s="4"/>
      <c r="G23" s="4"/>
      <c r="L23" s="4" t="s">
        <v>10</v>
      </c>
      <c r="M23" s="4"/>
      <c r="N23" s="4"/>
      <c r="O23" s="4"/>
      <c r="P23" s="4"/>
      <c r="Q23" s="4"/>
      <c r="V23" s="4" t="s">
        <v>10</v>
      </c>
      <c r="W23" s="4"/>
      <c r="X23" s="4"/>
      <c r="Y23" s="4"/>
      <c r="Z23" s="4"/>
      <c r="AA23" s="4"/>
    </row>
    <row r="24" spans="2:27" x14ac:dyDescent="0.35">
      <c r="B24" t="s">
        <v>11</v>
      </c>
      <c r="C24" t="s">
        <v>12</v>
      </c>
      <c r="D24" t="s">
        <v>13</v>
      </c>
      <c r="E24" t="s">
        <v>19</v>
      </c>
      <c r="F24" s="1" t="s">
        <v>14</v>
      </c>
      <c r="G24" s="1" t="s">
        <v>15</v>
      </c>
      <c r="L24" t="s">
        <v>11</v>
      </c>
      <c r="M24" t="s">
        <v>12</v>
      </c>
      <c r="N24" t="s">
        <v>13</v>
      </c>
      <c r="O24" t="s">
        <v>19</v>
      </c>
      <c r="P24" s="1" t="s">
        <v>14</v>
      </c>
      <c r="Q24" s="1" t="s">
        <v>15</v>
      </c>
      <c r="V24" t="s">
        <v>11</v>
      </c>
      <c r="W24" t="s">
        <v>12</v>
      </c>
      <c r="X24" t="s">
        <v>13</v>
      </c>
      <c r="Y24" t="s">
        <v>19</v>
      </c>
      <c r="Z24" s="1" t="s">
        <v>14</v>
      </c>
      <c r="AA24" s="1" t="s">
        <v>15</v>
      </c>
    </row>
    <row r="25" spans="2:27" x14ac:dyDescent="0.35">
      <c r="B25">
        <f t="shared" ref="B25:B36" si="3">C25^0</f>
        <v>1</v>
      </c>
      <c r="C25">
        <v>100</v>
      </c>
      <c r="D25">
        <f t="shared" ref="D25:D36" si="4">C25*C25</f>
        <v>10000</v>
      </c>
      <c r="E25" s="3">
        <f>$H$11*D25+$H$10*C25+$H$9</f>
        <v>9.7807400000000015</v>
      </c>
      <c r="F25" s="2">
        <f>$H$11*D25</f>
        <v>8.1583500000000004</v>
      </c>
      <c r="G25" s="2">
        <f>F25-E25</f>
        <v>-1.6223900000000011</v>
      </c>
      <c r="L25">
        <f t="shared" ref="L25:L36" si="5">M25^0</f>
        <v>1</v>
      </c>
      <c r="M25">
        <v>100</v>
      </c>
      <c r="N25">
        <f t="shared" ref="N25:N36" si="6">M25*M25</f>
        <v>10000</v>
      </c>
      <c r="O25" s="3">
        <f>$R$11*N25+$R$10*M25+$R$9</f>
        <v>0.17193889999999995</v>
      </c>
      <c r="P25" s="2">
        <f>$R$11*N25</f>
        <v>-1.6914100000000001E-2</v>
      </c>
      <c r="Q25" s="2">
        <f>O25-P25</f>
        <v>0.18885299999999994</v>
      </c>
      <c r="V25">
        <f t="shared" ref="V25:V36" si="7">W25^0</f>
        <v>1</v>
      </c>
      <c r="W25">
        <v>100</v>
      </c>
      <c r="X25">
        <f t="shared" ref="X25:X36" si="8">W25*W25</f>
        <v>10000</v>
      </c>
      <c r="Y25" s="3">
        <f>$AB$11*X25+$AB$10*W25+$AB$9</f>
        <v>0.11810869999999998</v>
      </c>
      <c r="Z25" s="2">
        <f>$AB$11*X25</f>
        <v>1.57057E-2</v>
      </c>
      <c r="AA25" s="2">
        <f>Y25-Z25</f>
        <v>0.10240299999999998</v>
      </c>
    </row>
    <row r="26" spans="2:27" x14ac:dyDescent="0.35">
      <c r="B26">
        <f t="shared" si="3"/>
        <v>1</v>
      </c>
      <c r="C26">
        <f>100*2</f>
        <v>200</v>
      </c>
      <c r="D26">
        <f t="shared" si="4"/>
        <v>40000</v>
      </c>
      <c r="E26" s="2">
        <f>$H$11*D26+$H$10*C26+$H$9</f>
        <v>31.436140000000002</v>
      </c>
      <c r="F26" s="2">
        <f t="shared" ref="F26:F35" si="9">$H$11*D26</f>
        <v>32.633400000000002</v>
      </c>
      <c r="G26" s="2">
        <f t="shared" ref="G26:G36" si="10">F26-E26</f>
        <v>1.19726</v>
      </c>
      <c r="L26">
        <f t="shared" si="5"/>
        <v>1</v>
      </c>
      <c r="M26">
        <f>100*2</f>
        <v>200</v>
      </c>
      <c r="N26">
        <f t="shared" si="6"/>
        <v>40000</v>
      </c>
      <c r="O26" s="3">
        <f t="shared" ref="O26:O36" si="11">$R$11*N26+$R$10*M26+$R$9</f>
        <v>0.70452559999999997</v>
      </c>
      <c r="P26" s="2">
        <f t="shared" ref="P26:P36" si="12">$R$11*N26</f>
        <v>-6.7656400000000005E-2</v>
      </c>
      <c r="Q26" s="2">
        <f t="shared" ref="Q26:Q36" si="13">O26-P26</f>
        <v>0.77218199999999992</v>
      </c>
      <c r="V26">
        <f t="shared" si="7"/>
        <v>1</v>
      </c>
      <c r="W26">
        <f>100*2</f>
        <v>200</v>
      </c>
      <c r="X26">
        <f t="shared" si="8"/>
        <v>40000</v>
      </c>
      <c r="Y26" s="3">
        <f t="shared" ref="Y26:Y36" si="14">$AB$11*X26+$AB$10*W26+$AB$9</f>
        <v>0.38446379999999991</v>
      </c>
      <c r="Z26" s="2">
        <f t="shared" ref="Z26:Z36" si="15">$AB$11*X26</f>
        <v>6.2822799999999998E-2</v>
      </c>
      <c r="AA26" s="2">
        <f t="shared" ref="AA26:AA36" si="16">Y26-Z26</f>
        <v>0.3216409999999999</v>
      </c>
    </row>
    <row r="27" spans="2:27" x14ac:dyDescent="0.35">
      <c r="B27">
        <f t="shared" si="3"/>
        <v>1</v>
      </c>
      <c r="C27">
        <f>100*3</f>
        <v>300</v>
      </c>
      <c r="D27">
        <f t="shared" si="4"/>
        <v>90000</v>
      </c>
      <c r="E27" s="3">
        <f>$H$11*D27+$H$10*C27+$H$9</f>
        <v>69.408240000000006</v>
      </c>
      <c r="F27" s="2">
        <f t="shared" si="9"/>
        <v>73.425150000000002</v>
      </c>
      <c r="G27" s="2">
        <f t="shared" si="10"/>
        <v>4.0169099999999958</v>
      </c>
      <c r="L27">
        <f t="shared" si="5"/>
        <v>1</v>
      </c>
      <c r="M27">
        <f>100*3</f>
        <v>300</v>
      </c>
      <c r="N27">
        <f t="shared" si="6"/>
        <v>90000</v>
      </c>
      <c r="O27" s="3">
        <f t="shared" si="11"/>
        <v>1.2032840999999999</v>
      </c>
      <c r="P27" s="2">
        <f t="shared" si="12"/>
        <v>-0.1522269</v>
      </c>
      <c r="Q27" s="2">
        <f t="shared" si="13"/>
        <v>1.3555109999999999</v>
      </c>
      <c r="V27">
        <f t="shared" si="7"/>
        <v>1</v>
      </c>
      <c r="W27">
        <f>100*3</f>
        <v>300</v>
      </c>
      <c r="X27">
        <f t="shared" si="8"/>
        <v>90000</v>
      </c>
      <c r="Y27" s="3">
        <f t="shared" si="14"/>
        <v>0.68223029999999985</v>
      </c>
      <c r="Z27" s="2">
        <f t="shared" si="15"/>
        <v>0.14135130000000001</v>
      </c>
      <c r="AA27" s="2">
        <f t="shared" si="16"/>
        <v>0.54087899999999989</v>
      </c>
    </row>
    <row r="28" spans="2:27" x14ac:dyDescent="0.35">
      <c r="B28">
        <f t="shared" si="3"/>
        <v>1</v>
      </c>
      <c r="C28">
        <v>400</v>
      </c>
      <c r="D28">
        <f t="shared" si="4"/>
        <v>160000</v>
      </c>
      <c r="E28" s="3">
        <f>$H$11*D28+$H$10*C28+$H$9</f>
        <v>123.69704000000002</v>
      </c>
      <c r="F28" s="2">
        <f t="shared" si="9"/>
        <v>130.53360000000001</v>
      </c>
      <c r="G28" s="2">
        <f t="shared" si="10"/>
        <v>6.8365599999999915</v>
      </c>
      <c r="L28">
        <f t="shared" si="5"/>
        <v>1</v>
      </c>
      <c r="M28">
        <v>400</v>
      </c>
      <c r="N28">
        <f t="shared" si="6"/>
        <v>160000</v>
      </c>
      <c r="O28" s="3">
        <f t="shared" si="11"/>
        <v>1.6682144000000001</v>
      </c>
      <c r="P28" s="2">
        <f t="shared" si="12"/>
        <v>-0.27062560000000002</v>
      </c>
      <c r="Q28" s="2">
        <f t="shared" si="13"/>
        <v>1.9388400000000001</v>
      </c>
      <c r="V28">
        <f t="shared" si="7"/>
        <v>1</v>
      </c>
      <c r="W28">
        <v>400</v>
      </c>
      <c r="X28">
        <f t="shared" si="8"/>
        <v>160000</v>
      </c>
      <c r="Y28" s="3">
        <f t="shared" si="14"/>
        <v>1.0114082</v>
      </c>
      <c r="Z28" s="2">
        <f t="shared" si="15"/>
        <v>0.25129119999999999</v>
      </c>
      <c r="AA28" s="2">
        <f t="shared" si="16"/>
        <v>0.76011699999999993</v>
      </c>
    </row>
    <row r="29" spans="2:27" x14ac:dyDescent="0.35">
      <c r="B29">
        <f t="shared" si="3"/>
        <v>1</v>
      </c>
      <c r="C29">
        <v>500</v>
      </c>
      <c r="D29">
        <f t="shared" si="4"/>
        <v>250000</v>
      </c>
      <c r="E29" s="3">
        <f>$H$11*D29+$H$10*C29+$H$9</f>
        <v>194.30253999999999</v>
      </c>
      <c r="F29" s="2">
        <f t="shared" si="9"/>
        <v>203.95875000000001</v>
      </c>
      <c r="G29" s="2">
        <f t="shared" si="10"/>
        <v>9.6562100000000157</v>
      </c>
      <c r="L29">
        <f t="shared" si="5"/>
        <v>1</v>
      </c>
      <c r="M29">
        <v>500</v>
      </c>
      <c r="N29">
        <f t="shared" si="6"/>
        <v>250000</v>
      </c>
      <c r="O29" s="3">
        <f t="shared" si="11"/>
        <v>2.0993165</v>
      </c>
      <c r="P29" s="2">
        <f t="shared" si="12"/>
        <v>-0.42285250000000002</v>
      </c>
      <c r="Q29" s="2">
        <f t="shared" si="13"/>
        <v>2.5221689999999999</v>
      </c>
      <c r="V29">
        <f t="shared" si="7"/>
        <v>1</v>
      </c>
      <c r="W29">
        <v>500</v>
      </c>
      <c r="X29">
        <f t="shared" si="8"/>
        <v>250000</v>
      </c>
      <c r="Y29" s="3">
        <f t="shared" si="14"/>
        <v>1.3719975</v>
      </c>
      <c r="Z29" s="2">
        <f t="shared" si="15"/>
        <v>0.39264250000000001</v>
      </c>
      <c r="AA29" s="2">
        <f t="shared" si="16"/>
        <v>0.97935499999999998</v>
      </c>
    </row>
    <row r="30" spans="2:27" x14ac:dyDescent="0.35">
      <c r="B30">
        <f t="shared" si="3"/>
        <v>1</v>
      </c>
      <c r="C30">
        <v>600</v>
      </c>
      <c r="D30">
        <f t="shared" si="4"/>
        <v>360000</v>
      </c>
      <c r="E30">
        <f t="shared" ref="E30:E36" si="17">$H$11*D30+$H$10*C30+$H$9</f>
        <v>281.22474000000005</v>
      </c>
      <c r="F30" s="2">
        <f t="shared" si="9"/>
        <v>293.70060000000001</v>
      </c>
      <c r="G30" s="2">
        <f t="shared" si="10"/>
        <v>12.475859999999955</v>
      </c>
      <c r="L30">
        <f t="shared" si="5"/>
        <v>1</v>
      </c>
      <c r="M30">
        <v>600</v>
      </c>
      <c r="N30">
        <f t="shared" si="6"/>
        <v>360000</v>
      </c>
      <c r="O30" s="3">
        <f t="shared" si="11"/>
        <v>2.4965903999999997</v>
      </c>
      <c r="P30" s="2">
        <f t="shared" si="12"/>
        <v>-0.60890759999999999</v>
      </c>
      <c r="Q30" s="2">
        <f t="shared" si="13"/>
        <v>3.1054979999999999</v>
      </c>
      <c r="V30">
        <f t="shared" si="7"/>
        <v>1</v>
      </c>
      <c r="W30">
        <v>600</v>
      </c>
      <c r="X30">
        <f t="shared" si="8"/>
        <v>360000</v>
      </c>
      <c r="Y30" s="3">
        <f t="shared" si="14"/>
        <v>1.7639981999999998</v>
      </c>
      <c r="Z30" s="2">
        <f t="shared" si="15"/>
        <v>0.56540520000000005</v>
      </c>
      <c r="AA30" s="2">
        <f t="shared" si="16"/>
        <v>1.1985929999999998</v>
      </c>
    </row>
    <row r="31" spans="2:27" x14ac:dyDescent="0.35">
      <c r="B31">
        <f>C31^0</f>
        <v>1</v>
      </c>
      <c r="C31">
        <v>700</v>
      </c>
      <c r="D31">
        <f>C31*C31</f>
        <v>490000</v>
      </c>
      <c r="E31">
        <f>$H$11*D31+$H$10*C31+$H$9</f>
        <v>384.46364</v>
      </c>
      <c r="F31" s="2">
        <f t="shared" si="9"/>
        <v>399.75914999999998</v>
      </c>
      <c r="G31" s="2">
        <f t="shared" si="10"/>
        <v>15.295509999999979</v>
      </c>
      <c r="L31">
        <f t="shared" si="5"/>
        <v>1</v>
      </c>
      <c r="M31">
        <v>700</v>
      </c>
      <c r="N31">
        <f t="shared" si="6"/>
        <v>490000</v>
      </c>
      <c r="O31" s="3">
        <f t="shared" si="11"/>
        <v>2.8600360999999999</v>
      </c>
      <c r="P31" s="2">
        <f t="shared" si="12"/>
        <v>-0.8287909</v>
      </c>
      <c r="Q31" s="2">
        <f t="shared" si="13"/>
        <v>3.6888269999999999</v>
      </c>
      <c r="V31">
        <f t="shared" si="7"/>
        <v>1</v>
      </c>
      <c r="W31">
        <v>700</v>
      </c>
      <c r="X31">
        <f t="shared" si="8"/>
        <v>490000</v>
      </c>
      <c r="Y31" s="3">
        <f t="shared" si="14"/>
        <v>2.1874102999999998</v>
      </c>
      <c r="Z31" s="2">
        <f t="shared" si="15"/>
        <v>0.76957930000000008</v>
      </c>
      <c r="AA31" s="2">
        <f t="shared" si="16"/>
        <v>1.4178309999999996</v>
      </c>
    </row>
    <row r="32" spans="2:27" x14ac:dyDescent="0.35">
      <c r="B32">
        <f>C32^0</f>
        <v>1</v>
      </c>
      <c r="C32">
        <v>800</v>
      </c>
      <c r="D32">
        <f>C32*C32</f>
        <v>640000</v>
      </c>
      <c r="E32">
        <f>$H$11*D32+$H$10*C32+$H$9</f>
        <v>504.01924000000002</v>
      </c>
      <c r="F32" s="2">
        <f t="shared" si="9"/>
        <v>522.13440000000003</v>
      </c>
      <c r="G32" s="2">
        <f t="shared" si="10"/>
        <v>18.115160000000003</v>
      </c>
      <c r="L32">
        <f t="shared" si="5"/>
        <v>1</v>
      </c>
      <c r="M32">
        <v>800</v>
      </c>
      <c r="N32">
        <f t="shared" si="6"/>
        <v>640000</v>
      </c>
      <c r="O32" s="3">
        <f t="shared" si="11"/>
        <v>3.1896535999999998</v>
      </c>
      <c r="P32" s="2">
        <f t="shared" si="12"/>
        <v>-1.0825024000000001</v>
      </c>
      <c r="Q32" s="2">
        <f t="shared" si="13"/>
        <v>4.2721559999999998</v>
      </c>
      <c r="V32">
        <f t="shared" si="7"/>
        <v>1</v>
      </c>
      <c r="W32">
        <v>800</v>
      </c>
      <c r="X32">
        <f t="shared" si="8"/>
        <v>640000</v>
      </c>
      <c r="Y32" s="3">
        <f t="shared" si="14"/>
        <v>2.6422337999999996</v>
      </c>
      <c r="Z32" s="2">
        <f t="shared" si="15"/>
        <v>1.0051648</v>
      </c>
      <c r="AA32" s="2">
        <f t="shared" si="16"/>
        <v>1.6370689999999997</v>
      </c>
    </row>
    <row r="33" spans="2:27" x14ac:dyDescent="0.35">
      <c r="B33">
        <f t="shared" si="3"/>
        <v>1</v>
      </c>
      <c r="C33">
        <v>900</v>
      </c>
      <c r="D33">
        <f t="shared" si="4"/>
        <v>810000</v>
      </c>
      <c r="E33">
        <f t="shared" si="17"/>
        <v>639.89154000000008</v>
      </c>
      <c r="F33" s="2">
        <f t="shared" si="9"/>
        <v>660.82635000000005</v>
      </c>
      <c r="G33" s="2">
        <f t="shared" si="10"/>
        <v>20.93480999999997</v>
      </c>
      <c r="L33">
        <f t="shared" si="5"/>
        <v>1</v>
      </c>
      <c r="M33">
        <v>900</v>
      </c>
      <c r="N33">
        <f t="shared" si="6"/>
        <v>810000</v>
      </c>
      <c r="O33" s="3">
        <f t="shared" si="11"/>
        <v>3.4854428999999998</v>
      </c>
      <c r="P33" s="2">
        <f t="shared" si="12"/>
        <v>-1.3700421</v>
      </c>
      <c r="Q33" s="2">
        <f t="shared" si="13"/>
        <v>4.8554849999999998</v>
      </c>
      <c r="V33">
        <f t="shared" si="7"/>
        <v>1</v>
      </c>
      <c r="W33">
        <v>900</v>
      </c>
      <c r="X33">
        <f t="shared" si="8"/>
        <v>810000</v>
      </c>
      <c r="Y33" s="3">
        <f t="shared" si="14"/>
        <v>3.1284687</v>
      </c>
      <c r="Z33" s="2">
        <f t="shared" si="15"/>
        <v>1.2721617000000001</v>
      </c>
      <c r="AA33" s="2">
        <f t="shared" si="16"/>
        <v>1.8563069999999999</v>
      </c>
    </row>
    <row r="34" spans="2:27" x14ac:dyDescent="0.35">
      <c r="B34">
        <f t="shared" si="3"/>
        <v>1</v>
      </c>
      <c r="C34">
        <v>1000</v>
      </c>
      <c r="D34">
        <f t="shared" si="4"/>
        <v>1000000</v>
      </c>
      <c r="E34">
        <f t="shared" si="17"/>
        <v>792.08054000000004</v>
      </c>
      <c r="F34" s="2">
        <f t="shared" si="9"/>
        <v>815.83500000000004</v>
      </c>
      <c r="G34" s="2">
        <f t="shared" si="10"/>
        <v>23.754459999999995</v>
      </c>
      <c r="L34">
        <f t="shared" si="5"/>
        <v>1</v>
      </c>
      <c r="M34">
        <v>1000</v>
      </c>
      <c r="N34">
        <f t="shared" si="6"/>
        <v>1000000</v>
      </c>
      <c r="O34" s="3">
        <f t="shared" si="11"/>
        <v>3.7474039999999995</v>
      </c>
      <c r="P34" s="2">
        <f t="shared" si="12"/>
        <v>-1.6914100000000001</v>
      </c>
      <c r="Q34" s="2">
        <f t="shared" si="13"/>
        <v>5.4388139999999998</v>
      </c>
      <c r="V34">
        <f t="shared" si="7"/>
        <v>1</v>
      </c>
      <c r="W34">
        <v>1000</v>
      </c>
      <c r="X34">
        <f t="shared" si="8"/>
        <v>1000000</v>
      </c>
      <c r="Y34" s="3">
        <f t="shared" si="14"/>
        <v>3.646115</v>
      </c>
      <c r="Z34" s="2">
        <f t="shared" si="15"/>
        <v>1.57057</v>
      </c>
      <c r="AA34" s="2">
        <f t="shared" si="16"/>
        <v>2.075545</v>
      </c>
    </row>
    <row r="35" spans="2:27" x14ac:dyDescent="0.35">
      <c r="B35">
        <f t="shared" si="3"/>
        <v>1</v>
      </c>
      <c r="C35">
        <v>2000</v>
      </c>
      <c r="D35">
        <f t="shared" si="4"/>
        <v>4000000</v>
      </c>
      <c r="E35">
        <f t="shared" si="17"/>
        <v>3211.38904</v>
      </c>
      <c r="F35" s="2">
        <f t="shared" si="9"/>
        <v>3263.34</v>
      </c>
      <c r="G35" s="2">
        <f t="shared" si="10"/>
        <v>51.950960000000123</v>
      </c>
      <c r="L35">
        <f t="shared" si="5"/>
        <v>1</v>
      </c>
      <c r="M35">
        <v>2000</v>
      </c>
      <c r="N35">
        <f t="shared" si="6"/>
        <v>4000000</v>
      </c>
      <c r="O35" s="3">
        <f t="shared" si="11"/>
        <v>4.5064639999999994</v>
      </c>
      <c r="P35" s="2">
        <f t="shared" si="12"/>
        <v>-6.7656400000000003</v>
      </c>
      <c r="Q35" s="2">
        <f t="shared" si="13"/>
        <v>11.272103999999999</v>
      </c>
      <c r="V35">
        <f t="shared" si="7"/>
        <v>1</v>
      </c>
      <c r="W35">
        <v>2000</v>
      </c>
      <c r="X35">
        <f t="shared" si="8"/>
        <v>4000000</v>
      </c>
      <c r="Y35" s="3">
        <f t="shared" si="14"/>
        <v>10.550205</v>
      </c>
      <c r="Z35" s="2">
        <f t="shared" si="15"/>
        <v>6.2822800000000001</v>
      </c>
      <c r="AA35" s="2">
        <f t="shared" si="16"/>
        <v>4.267925</v>
      </c>
    </row>
    <row r="36" spans="2:27" x14ac:dyDescent="0.35">
      <c r="B36">
        <f t="shared" si="3"/>
        <v>1</v>
      </c>
      <c r="C36">
        <v>3000</v>
      </c>
      <c r="D36">
        <f t="shared" si="4"/>
        <v>9000000</v>
      </c>
      <c r="E36">
        <f t="shared" si="17"/>
        <v>7262.3675400000002</v>
      </c>
      <c r="F36" s="2">
        <f>$H$11*D36</f>
        <v>7342.5150000000003</v>
      </c>
      <c r="G36" s="2">
        <f t="shared" si="10"/>
        <v>80.147460000000137</v>
      </c>
      <c r="L36">
        <f t="shared" si="5"/>
        <v>1</v>
      </c>
      <c r="M36">
        <v>3000</v>
      </c>
      <c r="N36">
        <f t="shared" si="6"/>
        <v>9000000</v>
      </c>
      <c r="O36" s="3">
        <f t="shared" si="11"/>
        <v>1.8827039999999977</v>
      </c>
      <c r="P36" s="2">
        <f t="shared" si="12"/>
        <v>-15.22269</v>
      </c>
      <c r="Q36" s="2">
        <f t="shared" si="13"/>
        <v>17.105393999999997</v>
      </c>
      <c r="V36">
        <f t="shared" si="7"/>
        <v>1</v>
      </c>
      <c r="W36">
        <v>3000</v>
      </c>
      <c r="X36">
        <f t="shared" si="8"/>
        <v>9000000</v>
      </c>
      <c r="Y36" s="3">
        <f t="shared" si="14"/>
        <v>20.595435000000002</v>
      </c>
      <c r="Z36" s="2">
        <f t="shared" si="15"/>
        <v>14.13513</v>
      </c>
      <c r="AA36" s="2">
        <f t="shared" si="16"/>
        <v>6.4603050000000017</v>
      </c>
    </row>
  </sheetData>
  <mergeCells count="5">
    <mergeCell ref="B23:G23"/>
    <mergeCell ref="L23:Q23"/>
    <mergeCell ref="C3:E4"/>
    <mergeCell ref="N3:P4"/>
    <mergeCell ref="V23:AA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OperationalAnalysis</vt:lpstr>
      <vt:lpstr>TimingAnalysis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Janaye Jackson</dc:creator>
  <cp:lastModifiedBy>Janaye Jackson</cp:lastModifiedBy>
  <dcterms:created xsi:type="dcterms:W3CDTF">2024-05-15T03:31:50Z</dcterms:created>
  <dcterms:modified xsi:type="dcterms:W3CDTF">2024-05-15T06:35:38Z</dcterms:modified>
</cp:coreProperties>
</file>