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asters\Matrix Methods in Structural Analysis\Assignment 8\"/>
    </mc:Choice>
  </mc:AlternateContent>
  <xr:revisionPtr revIDLastSave="0" documentId="13_ncr:1_{B420ADA5-CDFB-4430-9D9F-000D3846B290}" xr6:coauthVersionLast="47" xr6:coauthVersionMax="47" xr10:uidLastSave="{00000000-0000-0000-0000-000000000000}"/>
  <bookViews>
    <workbookView xWindow="-120" yWindow="-120" windowWidth="29040" windowHeight="15720" xr2:uid="{C33B7A76-5E25-40D0-850A-F8D5182E1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0" i="1" l="1"/>
  <c r="C165" i="1"/>
  <c r="A175" i="1" s="1"/>
  <c r="B165" i="1"/>
  <c r="B163" i="1"/>
  <c r="B162" i="1"/>
  <c r="B161" i="1"/>
  <c r="B160" i="1"/>
  <c r="G165" i="1" s="1"/>
  <c r="A163" i="1"/>
  <c r="A162" i="1"/>
  <c r="A161" i="1"/>
  <c r="A160" i="1"/>
  <c r="A177" i="1"/>
  <c r="A176" i="1"/>
  <c r="B175" i="1"/>
  <c r="B174" i="1"/>
  <c r="C171" i="1"/>
  <c r="B171" i="1"/>
  <c r="G168" i="1"/>
  <c r="E166" i="1"/>
  <c r="B177" i="1" s="1"/>
  <c r="G167" i="1"/>
  <c r="G166" i="1"/>
  <c r="A149" i="1"/>
  <c r="C144" i="1"/>
  <c r="B144" i="1"/>
  <c r="B142" i="1"/>
  <c r="G147" i="1" s="1"/>
  <c r="B141" i="1"/>
  <c r="B140" i="1"/>
  <c r="B139" i="1"/>
  <c r="A142" i="1"/>
  <c r="A141" i="1"/>
  <c r="A140" i="1"/>
  <c r="A139" i="1"/>
  <c r="A156" i="1"/>
  <c r="A155" i="1"/>
  <c r="B154" i="1"/>
  <c r="A154" i="1"/>
  <c r="B153" i="1"/>
  <c r="C150" i="1"/>
  <c r="B150" i="1"/>
  <c r="G146" i="1"/>
  <c r="E145" i="1"/>
  <c r="B156" i="1" s="1"/>
  <c r="G145" i="1"/>
  <c r="G144" i="1"/>
  <c r="D135" i="1"/>
  <c r="D134" i="1"/>
  <c r="D133" i="1"/>
  <c r="D132" i="1"/>
  <c r="C134" i="1"/>
  <c r="C133" i="1"/>
  <c r="B135" i="1"/>
  <c r="B134" i="1"/>
  <c r="B133" i="1"/>
  <c r="B132" i="1"/>
  <c r="A135" i="1"/>
  <c r="A134" i="1"/>
  <c r="A133" i="1"/>
  <c r="A132" i="1"/>
  <c r="E129" i="1"/>
  <c r="E128" i="1"/>
  <c r="D129" i="1"/>
  <c r="D128" i="1"/>
  <c r="C129" i="1"/>
  <c r="B129" i="1"/>
  <c r="A128" i="1"/>
  <c r="A121" i="1"/>
  <c r="A120" i="1"/>
  <c r="A119" i="1"/>
  <c r="A118" i="1"/>
  <c r="B121" i="1"/>
  <c r="B120" i="1"/>
  <c r="G125" i="1" s="1"/>
  <c r="B119" i="1"/>
  <c r="G124" i="1" s="1"/>
  <c r="B118" i="1"/>
  <c r="G126" i="1"/>
  <c r="G123" i="1"/>
  <c r="E124" i="1"/>
  <c r="D124" i="1"/>
  <c r="C123" i="1"/>
  <c r="B123" i="1"/>
  <c r="D108" i="1"/>
  <c r="C108" i="1"/>
  <c r="B108" i="1"/>
  <c r="D104" i="1"/>
  <c r="C104" i="1"/>
  <c r="B104" i="1"/>
  <c r="B101" i="1"/>
  <c r="C100" i="1"/>
  <c r="C76" i="1"/>
  <c r="D51" i="1"/>
  <c r="C52" i="1"/>
  <c r="C51" i="1"/>
  <c r="C23" i="1"/>
  <c r="C26" i="1"/>
  <c r="F21" i="1"/>
  <c r="B16" i="1"/>
  <c r="E21" i="1"/>
  <c r="D21" i="1"/>
  <c r="C21" i="1"/>
  <c r="F20" i="1"/>
  <c r="E20" i="1"/>
  <c r="D20" i="1"/>
  <c r="C20" i="1"/>
  <c r="B21" i="1"/>
  <c r="B27" i="1"/>
  <c r="D101" i="1"/>
  <c r="D100" i="1"/>
  <c r="D105" i="1"/>
  <c r="I166" i="1" l="1"/>
  <c r="D170" i="1" s="1"/>
  <c r="D166" i="1"/>
  <c r="B176" i="1" s="1"/>
  <c r="A174" i="1"/>
  <c r="I145" i="1"/>
  <c r="D149" i="1" s="1"/>
  <c r="D145" i="1"/>
  <c r="B155" i="1" s="1"/>
  <c r="A153" i="1"/>
  <c r="I125" i="1"/>
  <c r="I124" i="1"/>
  <c r="I167" i="1" l="1"/>
  <c r="D171" i="1" s="1"/>
  <c r="I146" i="1"/>
  <c r="D150" i="1" s="1"/>
  <c r="E170" i="1" l="1"/>
  <c r="C175" i="1" s="1"/>
  <c r="E171" i="1"/>
  <c r="C176" i="1" s="1"/>
  <c r="E150" i="1"/>
  <c r="C155" i="1" s="1"/>
  <c r="E149" i="1"/>
  <c r="C154" i="1" s="1"/>
  <c r="D175" i="1" l="1"/>
  <c r="D177" i="1"/>
  <c r="D176" i="1"/>
  <c r="D174" i="1"/>
  <c r="D156" i="1"/>
  <c r="D154" i="1"/>
  <c r="D155" i="1"/>
  <c r="D153" i="1"/>
  <c r="A97" i="1" l="1"/>
  <c r="A96" i="1"/>
  <c r="B60" i="1"/>
  <c r="B35" i="1"/>
  <c r="E5" i="1"/>
  <c r="E4" i="1"/>
  <c r="E3" i="1"/>
  <c r="B10" i="1"/>
  <c r="B13" i="1" s="1"/>
  <c r="B15" i="1" s="1"/>
  <c r="B63" i="1" l="1"/>
  <c r="B71" i="1"/>
  <c r="B77" i="1" s="1"/>
  <c r="B62" i="1"/>
  <c r="B64" i="1" s="1"/>
  <c r="B46" i="1"/>
  <c r="B52" i="1" s="1"/>
  <c r="B65" i="1"/>
  <c r="B37" i="1"/>
  <c r="B38" i="1"/>
  <c r="B40" i="1" s="1"/>
  <c r="B12" i="1"/>
  <c r="B66" i="1" l="1"/>
  <c r="D70" i="1" s="1"/>
  <c r="E70" i="1"/>
  <c r="E76" i="1" s="1"/>
  <c r="C70" i="1"/>
  <c r="D76" i="1"/>
  <c r="E72" i="1"/>
  <c r="E78" i="1" s="1"/>
  <c r="B88" i="1" s="1"/>
  <c r="B96" i="1" s="1"/>
  <c r="E71" i="1"/>
  <c r="E77" i="1" s="1"/>
  <c r="C71" i="1"/>
  <c r="C77" i="1" s="1"/>
  <c r="F70" i="1"/>
  <c r="F76" i="1" s="1"/>
  <c r="F71" i="1"/>
  <c r="F77" i="1" s="1"/>
  <c r="D71" i="1"/>
  <c r="D77" i="1" s="1"/>
  <c r="F46" i="1"/>
  <c r="F52" i="1" s="1"/>
  <c r="D46" i="1"/>
  <c r="D52" i="1" s="1"/>
  <c r="B39" i="1"/>
  <c r="B41" i="1"/>
  <c r="D23" i="1"/>
  <c r="D29" i="1" s="1"/>
  <c r="D27" i="1"/>
  <c r="B14" i="1"/>
  <c r="F23" i="1"/>
  <c r="F29" i="1" s="1"/>
  <c r="F27" i="1"/>
  <c r="C72" i="1" l="1"/>
  <c r="C78" i="1" s="1"/>
  <c r="F73" i="1"/>
  <c r="F79" i="1" s="1"/>
  <c r="C89" i="1" s="1"/>
  <c r="D72" i="1"/>
  <c r="D78" i="1" s="1"/>
  <c r="D73" i="1"/>
  <c r="D79" i="1" s="1"/>
  <c r="F72" i="1"/>
  <c r="F78" i="1" s="1"/>
  <c r="C88" i="1" s="1"/>
  <c r="C73" i="1"/>
  <c r="C79" i="1" s="1"/>
  <c r="E73" i="1"/>
  <c r="E79" i="1" s="1"/>
  <c r="B89" i="1" s="1"/>
  <c r="E46" i="1"/>
  <c r="E52" i="1" s="1"/>
  <c r="C46" i="1"/>
  <c r="F45" i="1"/>
  <c r="F51" i="1" s="1"/>
  <c r="D45" i="1"/>
  <c r="C45" i="1"/>
  <c r="E45" i="1"/>
  <c r="E51" i="1" s="1"/>
  <c r="D48" i="1"/>
  <c r="D54" i="1" s="1"/>
  <c r="F48" i="1"/>
  <c r="F54" i="1" s="1"/>
  <c r="C97" i="1" l="1"/>
  <c r="C101" i="1" s="1"/>
  <c r="C105" i="1" s="1"/>
  <c r="E47" i="1"/>
  <c r="E53" i="1" s="1"/>
  <c r="B100" i="1" s="1"/>
  <c r="C47" i="1"/>
  <c r="C53" i="1" s="1"/>
  <c r="D47" i="1"/>
  <c r="D53" i="1" s="1"/>
  <c r="F47" i="1"/>
  <c r="F53" i="1" s="1"/>
  <c r="C96" i="1" s="1"/>
  <c r="C48" i="1"/>
  <c r="C54" i="1" s="1"/>
  <c r="E48" i="1"/>
  <c r="E54" i="1" s="1"/>
  <c r="B97" i="1" s="1"/>
  <c r="B105" i="1" s="1"/>
  <c r="D22" i="1"/>
  <c r="D28" i="1" s="1"/>
  <c r="D26" i="1"/>
  <c r="C27" i="1"/>
  <c r="C29" i="1"/>
  <c r="E23" i="1"/>
  <c r="E29" i="1" s="1"/>
  <c r="E27" i="1"/>
  <c r="C22" i="1"/>
  <c r="C28" i="1" s="1"/>
  <c r="F22" i="1"/>
  <c r="F28" i="1" s="1"/>
  <c r="F26" i="1"/>
  <c r="E26" i="1"/>
  <c r="E22" i="1"/>
  <c r="E28" i="1" s="1"/>
  <c r="C107" i="1" l="1"/>
  <c r="C110" i="1" s="1"/>
  <c r="C111" i="1"/>
  <c r="C113" i="1" l="1"/>
  <c r="C114" i="1"/>
  <c r="B111" i="1"/>
  <c r="B114" i="1" s="1"/>
  <c r="B107" i="1"/>
  <c r="B110" i="1" s="1"/>
  <c r="B113" i="1" s="1"/>
  <c r="D111" i="1"/>
  <c r="D107" i="1"/>
  <c r="D110" i="1" s="1"/>
  <c r="D113" i="1" l="1"/>
  <c r="G113" i="1" s="1"/>
  <c r="D114" i="1"/>
  <c r="G114" i="1" s="1"/>
</calcChain>
</file>

<file path=xl/sharedStrings.xml><?xml version="1.0" encoding="utf-8"?>
<sst xmlns="http://schemas.openxmlformats.org/spreadsheetml/2006/main" count="112" uniqueCount="55">
  <si>
    <t>Determine the reactions and force in each member of the truss shown by using the matrix stiffness method.</t>
  </si>
  <si>
    <t>E</t>
  </si>
  <si>
    <t>GPa</t>
  </si>
  <si>
    <t>A</t>
  </si>
  <si>
    <t>mm^2</t>
  </si>
  <si>
    <t>Member 1</t>
  </si>
  <si>
    <t>Member 2</t>
  </si>
  <si>
    <t>Member 2 &amp; 3</t>
  </si>
  <si>
    <t>L</t>
  </si>
  <si>
    <t>x</t>
  </si>
  <si>
    <t>y</t>
  </si>
  <si>
    <r>
      <t>cos</t>
    </r>
    <r>
      <rPr>
        <sz val="11"/>
        <color theme="1"/>
        <rFont val="Arial"/>
        <family val="2"/>
      </rPr>
      <t>θ</t>
    </r>
  </si>
  <si>
    <t>sinθ</t>
  </si>
  <si>
    <t>cos^2θ</t>
  </si>
  <si>
    <t>sin^2θ</t>
  </si>
  <si>
    <t>cosθsinθ</t>
  </si>
  <si>
    <t>K</t>
  </si>
  <si>
    <t>EA/L</t>
  </si>
  <si>
    <t>kPa</t>
  </si>
  <si>
    <t>m^2</t>
  </si>
  <si>
    <t>Degrees of Freedom</t>
  </si>
  <si>
    <t>0=no x displacement at joint 1</t>
  </si>
  <si>
    <t>0=no y displacement at joint 1</t>
  </si>
  <si>
    <t>1=x displacement at joint 3</t>
  </si>
  <si>
    <t>2=y displacement at joint 3</t>
  </si>
  <si>
    <t>end joint (3)</t>
  </si>
  <si>
    <t>start joint (1)</t>
  </si>
  <si>
    <t>0=no x displacement at joint 2</t>
  </si>
  <si>
    <t>0=no y displacement at joint 2</t>
  </si>
  <si>
    <t>Member 3</t>
  </si>
  <si>
    <t>S = K1 + K2 + K3</t>
  </si>
  <si>
    <t>S</t>
  </si>
  <si>
    <t>(Structure Stiffness Matrix)</t>
  </si>
  <si>
    <t>Joint Load Vector</t>
  </si>
  <si>
    <t>Px</t>
  </si>
  <si>
    <t>Py</t>
  </si>
  <si>
    <t>Joint Displacements</t>
  </si>
  <si>
    <t>INPUT VALUES</t>
  </si>
  <si>
    <t>x1</t>
  </si>
  <si>
    <t>x2</t>
  </si>
  <si>
    <t>c</t>
  </si>
  <si>
    <t>Element in Diagonal</t>
  </si>
  <si>
    <t>Make all other elements in the column equal to zero</t>
  </si>
  <si>
    <t>Element in  Diagonal</t>
  </si>
  <si>
    <t>Results</t>
  </si>
  <si>
    <t>d1</t>
  </si>
  <si>
    <t>d2</t>
  </si>
  <si>
    <t>start joint (2)</t>
  </si>
  <si>
    <t>end joint (2)</t>
  </si>
  <si>
    <t>m</t>
  </si>
  <si>
    <t>Member End Displacements and End Forces</t>
  </si>
  <si>
    <t>T</t>
  </si>
  <si>
    <t>Q=ku</t>
  </si>
  <si>
    <t>F*T^TQ</t>
  </si>
  <si>
    <t>if (+), compression, if (-) 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</si>
</sst>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customXml" Target="../ink/ink5.xml"/><Relationship Id="rId3" Type="http://schemas.openxmlformats.org/officeDocument/2006/relationships/image" Target="../media/image2.png"/><Relationship Id="rId21" Type="http://schemas.openxmlformats.org/officeDocument/2006/relationships/customXml" Target="../ink/ink8.xml"/><Relationship Id="rId17" Type="http://schemas.openxmlformats.org/officeDocument/2006/relationships/image" Target="../media/image13.png"/><Relationship Id="rId2" Type="http://schemas.openxmlformats.org/officeDocument/2006/relationships/image" Target="../media/image1.png"/><Relationship Id="rId16" Type="http://schemas.openxmlformats.org/officeDocument/2006/relationships/customXml" Target="../ink/ink4.xml"/><Relationship Id="rId20" Type="http://schemas.openxmlformats.org/officeDocument/2006/relationships/customXml" Target="../ink/ink7.xml"/><Relationship Id="rId1" Type="http://schemas.openxmlformats.org/officeDocument/2006/relationships/customXml" Target="../ink/ink1.xml"/><Relationship Id="rId15" Type="http://schemas.openxmlformats.org/officeDocument/2006/relationships/image" Target="../media/image12.png"/><Relationship Id="rId23" Type="http://schemas.openxmlformats.org/officeDocument/2006/relationships/customXml" Target="../ink/ink10.xml"/><Relationship Id="rId19" Type="http://schemas.openxmlformats.org/officeDocument/2006/relationships/customXml" Target="../ink/ink6.xml"/><Relationship Id="rId4" Type="http://schemas.openxmlformats.org/officeDocument/2006/relationships/customXml" Target="../ink/ink2.xml"/><Relationship Id="rId14" Type="http://schemas.openxmlformats.org/officeDocument/2006/relationships/customXml" Target="../ink/ink3.xml"/><Relationship Id="rId22" Type="http://schemas.openxmlformats.org/officeDocument/2006/relationships/customXml" Target="../ink/ink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366762</xdr:colOff>
      <xdr:row>3</xdr:row>
      <xdr:rowOff>0</xdr:rowOff>
    </xdr:from>
    <xdr:to>
      <xdr:col>15</xdr:col>
      <xdr:colOff>287519</xdr:colOff>
      <xdr:row>20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31E4F33-05F8-48F1-C2CC-AAF3CE63B5F6}"/>
                </a:ext>
              </a:extLst>
            </xdr14:cNvPr>
            <xdr14:cNvContentPartPr/>
          </xdr14:nvContentPartPr>
          <xdr14:nvPr macro=""/>
          <xdr14:xfrm>
            <a:off x="4386312" y="571500"/>
            <a:ext cx="5407157" cy="3305175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31E4F33-05F8-48F1-C2CC-AAF3CE63B5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77312" y="562501"/>
              <a:ext cx="5424797" cy="3322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38101</xdr:colOff>
      <xdr:row>20</xdr:row>
      <xdr:rowOff>142875</xdr:rowOff>
    </xdr:from>
    <xdr:to>
      <xdr:col>17</xdr:col>
      <xdr:colOff>95251</xdr:colOff>
      <xdr:row>27</xdr:row>
      <xdr:rowOff>87642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B80D5C-2FFD-6FD9-AC70-01CB2219E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24401" y="3952875"/>
          <a:ext cx="6153150" cy="1278267"/>
        </a:xfrm>
        <a:prstGeom prst="rect">
          <a:avLst/>
        </a:prstGeom>
      </xdr:spPr>
    </xdr:pic>
    <xdr:clientData/>
  </xdr:twoCellAnchor>
  <xdr:twoCellAnchor editAs="oneCell">
    <xdr:from>
      <xdr:col>5</xdr:col>
      <xdr:colOff>399270</xdr:colOff>
      <xdr:row>122</xdr:row>
      <xdr:rowOff>7440</xdr:rowOff>
    </xdr:from>
    <xdr:to>
      <xdr:col>5</xdr:col>
      <xdr:colOff>522030</xdr:colOff>
      <xdr:row>125</xdr:row>
      <xdr:rowOff>185820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D367FAF4-4B2E-53A9-113B-924C8757DA61}"/>
                </a:ext>
              </a:extLst>
            </xdr14:cNvPr>
            <xdr14:cNvContentPartPr/>
          </xdr14:nvContentPartPr>
          <xdr14:nvPr macro=""/>
          <xdr14:xfrm>
            <a:off x="4075920" y="23248440"/>
            <a:ext cx="122760" cy="7498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D367FAF4-4B2E-53A9-113B-924C8757DA6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069800" y="23242320"/>
              <a:ext cx="135000" cy="76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121110</xdr:colOff>
      <xdr:row>121</xdr:row>
      <xdr:rowOff>190380</xdr:rowOff>
    </xdr:from>
    <xdr:to>
      <xdr:col>7</xdr:col>
      <xdr:colOff>227670</xdr:colOff>
      <xdr:row>125</xdr:row>
      <xdr:rowOff>174300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229BB1FC-D2E8-E6A9-075D-FAB0DE1B661D}"/>
                </a:ext>
              </a:extLst>
            </xdr14:cNvPr>
            <xdr14:cNvContentPartPr/>
          </xdr14:nvContentPartPr>
          <xdr14:nvPr macro=""/>
          <xdr14:xfrm>
            <a:off x="5016960" y="23240880"/>
            <a:ext cx="106560" cy="745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229BB1FC-D2E8-E6A9-075D-FAB0DE1B661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10861" y="23234760"/>
              <a:ext cx="118759" cy="75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370950</xdr:colOff>
      <xdr:row>123</xdr:row>
      <xdr:rowOff>146340</xdr:rowOff>
    </xdr:from>
    <xdr:to>
      <xdr:col>7</xdr:col>
      <xdr:colOff>481830</xdr:colOff>
      <xdr:row>124</xdr:row>
      <xdr:rowOff>22800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4866875-5835-3F5E-C771-F32982069854}"/>
                </a:ext>
              </a:extLst>
            </xdr14:cNvPr>
            <xdr14:cNvContentPartPr/>
          </xdr14:nvContentPartPr>
          <xdr14:nvPr macro=""/>
          <xdr14:xfrm>
            <a:off x="5266800" y="23577840"/>
            <a:ext cx="110880" cy="669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4866875-5835-3F5E-C771-F3298206985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260680" y="23571753"/>
              <a:ext cx="123120" cy="79135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399270</xdr:colOff>
      <xdr:row>143</xdr:row>
      <xdr:rowOff>7440</xdr:rowOff>
    </xdr:from>
    <xdr:ext cx="122760" cy="749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61D2D77B-762A-4FA4-8502-A184870A6719}"/>
                </a:ext>
              </a:extLst>
            </xdr14:cNvPr>
            <xdr14:cNvContentPartPr/>
          </xdr14:nvContentPartPr>
          <xdr14:nvPr macro=""/>
          <xdr14:xfrm>
            <a:off x="4075920" y="23248440"/>
            <a:ext cx="122760" cy="7498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61D2D77B-762A-4FA4-8502-A184870A671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069800" y="23242320"/>
              <a:ext cx="135000" cy="762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121110</xdr:colOff>
      <xdr:row>142</xdr:row>
      <xdr:rowOff>190380</xdr:rowOff>
    </xdr:from>
    <xdr:ext cx="106560" cy="7459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58B3CAC-96D4-43E6-A7FC-F31BA6B6452B}"/>
                </a:ext>
              </a:extLst>
            </xdr14:cNvPr>
            <xdr14:cNvContentPartPr/>
          </xdr14:nvContentPartPr>
          <xdr14:nvPr macro=""/>
          <xdr14:xfrm>
            <a:off x="5016960" y="23240880"/>
            <a:ext cx="106560" cy="7459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58B3CAC-96D4-43E6-A7FC-F31BA6B6452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10861" y="23234760"/>
              <a:ext cx="118759" cy="758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370950</xdr:colOff>
      <xdr:row>144</xdr:row>
      <xdr:rowOff>146340</xdr:rowOff>
    </xdr:from>
    <xdr:ext cx="110880" cy="66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014D4786-0ADE-46FA-9D1A-5E5ECF417200}"/>
                </a:ext>
              </a:extLst>
            </xdr14:cNvPr>
            <xdr14:cNvContentPartPr/>
          </xdr14:nvContentPartPr>
          <xdr14:nvPr macro=""/>
          <xdr14:xfrm>
            <a:off x="5266800" y="23577840"/>
            <a:ext cx="110880" cy="669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014D4786-0ADE-46FA-9D1A-5E5ECF41720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260680" y="23571753"/>
              <a:ext cx="123120" cy="79135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399270</xdr:colOff>
      <xdr:row>164</xdr:row>
      <xdr:rowOff>7440</xdr:rowOff>
    </xdr:from>
    <xdr:ext cx="122760" cy="749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43B731A-8BD0-42E3-87D5-27EC61D765B0}"/>
                </a:ext>
              </a:extLst>
            </xdr14:cNvPr>
            <xdr14:cNvContentPartPr/>
          </xdr14:nvContentPartPr>
          <xdr14:nvPr macro=""/>
          <xdr14:xfrm>
            <a:off x="4075920" y="23248440"/>
            <a:ext cx="122760" cy="7498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743B731A-8BD0-42E3-87D5-27EC61D765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069800" y="23242320"/>
              <a:ext cx="135000" cy="762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121110</xdr:colOff>
      <xdr:row>163</xdr:row>
      <xdr:rowOff>190380</xdr:rowOff>
    </xdr:from>
    <xdr:ext cx="106560" cy="7459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DF827F3-6C77-407B-A7DD-B930F5B5F775}"/>
                </a:ext>
              </a:extLst>
            </xdr14:cNvPr>
            <xdr14:cNvContentPartPr/>
          </xdr14:nvContentPartPr>
          <xdr14:nvPr macro=""/>
          <xdr14:xfrm>
            <a:off x="5016960" y="23240880"/>
            <a:ext cx="106560" cy="7459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9DF827F3-6C77-407B-A7DD-B930F5B5F77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10861" y="23234760"/>
              <a:ext cx="118759" cy="758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370950</xdr:colOff>
      <xdr:row>165</xdr:row>
      <xdr:rowOff>146340</xdr:rowOff>
    </xdr:from>
    <xdr:ext cx="110880" cy="66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342380F-30AB-4A29-BB5F-8E8E118217BC}"/>
                </a:ext>
              </a:extLst>
            </xdr14:cNvPr>
            <xdr14:cNvContentPartPr/>
          </xdr14:nvContentPartPr>
          <xdr14:nvPr macro=""/>
          <xdr14:xfrm>
            <a:off x="5266800" y="23577840"/>
            <a:ext cx="110880" cy="669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342380F-30AB-4A29-BB5F-8E8E118217B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260680" y="23571753"/>
              <a:ext cx="123120" cy="79135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3-21T18:05:05.820"/>
    </inkml:context>
    <inkml:brush xml:id="br0">
      <inkml:brushProperty name="width" value="0.05" units="cm"/>
      <inkml:brushProperty name="height" value="0.05" units="cm"/>
    </inkml:brush>
    <inkml:context xml:id="ctx1">
      <inkml:inkSource xml:id="inkSrc3">
        <inkml:traceFormat>
          <inkml:channel name="X" type="integer" min="-2.14748E9" max="2.14748E9" units="dev"/>
          <inkml:channel name="Y" type="integer" min="-2.14748E9" max="2.14748E9" units="dev"/>
          <inkml:channel name="F" type="integer" max="32767" units="dev"/>
        </inkml:traceFormat>
        <inkml:channelProperties>
          <inkml:channelProperty channel="X" name="resolution" value="1000" units="1/dev"/>
          <inkml:channelProperty channel="Y" name="resolution" value="1000" units="1/dev"/>
          <inkml:channelProperty channel="F" name="resolution" value="0" units="1/dev"/>
        </inkml:channelProperties>
      </inkml:inkSource>
      <inkml:timestamp xml:id="ts1" timeString="2025-03-21T18:05:05.820"/>
    </inkml:context>
  </inkml:definitions>
  <inkml:trace contextRef="#ctx0" brushRef="#br0">8625 284498,'6519'-4466</inkml:trace>
  <inkml:trace contextRef="#ctx0" brushRef="#br0">15110 280006,'4718'4719</inkml:trace>
  <inkml:trace contextRef="#ctx0" brushRef="#br0">19801 284733,'-11392'0</inkml:trace>
  <inkml:trace contextRef="#ctx1" brushRef="#br0">8628 284516 144,'0'0'2520,"-9"3"-748,-1 5-531,-2-5-741,9 4 260,0 0 4,-7-1 40,7 2-260,-7-3 168,2 5-328,-1-3-76,5-1-28,-8 1-36,4 1-8,0 0-128,0-5 144,4 5 56,-5-3 88,0 0 172,-2 2-200,6-4 340,-8 0-352,0 1 0,5 1-112,-2 1-64,-2-6-8,1 2-100,1 1-24,4 4 60,-4-3-72,-3 1 36,6 2-52,-1-2 76,0 0-8,-2 3 4,2-6 92,-4 1-68,32-31-13957</inkml:trace>
  <inkml:trace contextRef="#ctx1" brushRef="#br0">8622 284439 8,'0'0'3340,"-5"34"-1868,-2-26-163,1 1-201,-1-1-168,4 0-156,-4-2-88,-2 3-60,-1-1-28,2 0-12,-4 0-320,7-1 264,-3 1-24,-3 2-300,6-5 240,-7 3-264,6-5 168,-7 9-188,6-8-8,4 1 132,-5 5 8,-5-3-168,9-1 104,-4 1 64,-3-2-60,4 3 68,-3-2 77,2 1 27,0 0-60,0-1-4,0-1 68,-1 0-116,1-2 64,-5 7 36,5-7-128,0 2 248,0 0 32,0 0-152,-1 2-156,1-4 12,0 2-204,5-28-13437</inkml:trace>
  <inkml:trace contextRef="#ctx1" brushRef="#br0">8416 284642 484,'0'0'11913,"-20"28"-11289,18-22-116,-6 4-28,0 3-72,2 0-40,-3 0-16,3 2-84,-2 0 4,0-1-32,-1 4-8,1 5-4,0 0-59,-5-3 15,5 6 16,0-2-52,-2-1 0,-3 2 4,4-4-40,1 4-16,5-6 4,-4-1 4,3 0-20,-6-1 52,8-3-80,-3-1 4,-3-1-24,5 1 12,3-5-24,-7 0 16,6 1 48,-3 5-72,-4-7-148,5-2-888,-5-23-6565</inkml:trace>
  <inkml:trace contextRef="#ctx1" brushRef="#br0">8316 284611 612,'0'0'6777,"20"29"-6329,-15-19-20,1-4-32,2 8-40,0-5-20,1 4-28,0 2 8,4 5-20,-3 1 12,2 0 12,-4 4-4,3-7-24,1 5-8,-4 1-20,2 7-36,0-9-8,-2 2-24,0 4-16,0-7-12,0 7-16,1-7 0,0 1-24,-2 0-16,-1-2-8,1 0 12,-2-7-20,1 3-24,-1-3 4,-3-5 36,4 4-40,-1 1-4,-1-8-8,-3 5-120,7-2-456</inkml:trace>
  <inkml:trace contextRef="#ctx1" brushRef="#br0">7917 285219 432,'0'0'7997,"-10"-5"-5017,35-6-2324,-7 7-396,-10 3 12,5-4-36,-3 3-40,0-4-4,7 6-12,-5-5-20,4 3 20,1 2 0,-3-1-20,4-4 4,-3 5-20,5 0-8,-2 0-24,0 5 44,6-7-16,-6 4-4,5-2-12,0 1-12,2-1 0,1 2 0,-7-2-28,1 0 24,1 3-28,-3-3 8,0 2-28,2-2 0,-2 0-12,-2 0 0,-3 3 20,4 0 0,-1-3-12,0 0-4,-3 0 17,4 4 51,-4-1-28,0-2-8,3 1-4,-1 0 4,0-2-12,-1 5 12,0-5 0,-5 0-28,1 1-4,7 1 0,-9-2 16,6 3 8,-2-1 40,9-2-76,-9 0 16,-4 1 0,11 1-20,-10 1 32,10-3-4,-12 2-12,6 3 24,-2-3-336</inkml:trace>
  <inkml:trace contextRef="#ctx1" brushRef="#br0">8121 285154 168,'0'0'13545,"-27"27"-13005,20-15-44,-6-2-28,3 1-40,0 2-48,0 0-36,-1-3-35,1 5-25,0 0-32,1-1-16,-1-2-20,2-1-56,-1 1 4,1-1-8,0 1-16,0-1-28,1-1-32,1-2-20,4 2-108,-6 0-376,5-2 28,-4-2-752,-1 4-1409</inkml:trace>
  <inkml:trace contextRef="#ctx1" brushRef="#br0">8300 285090 720,'0'0'11877,"-13"33"-11217,6-24-32,2 3-72,-3-1-60,0 1-56,-4 7-20,1-4-36,-1 1-51,3-1-37,-3 3-12,1 2-44,-2-1-20,3 4-4,2-10-44,-1 2 8,1 0-32,0-4-12,3 2-16,-5-1-72,7-4-48,1 2-160,-2-5-460,-3 6-420,27-37-7413,-14 21 4988</inkml:trace>
  <inkml:trace contextRef="#ctx1" brushRef="#br0">8480 285152 628,'0'0'6805,"-22"20"-6165,17-9-64,-3 1-52,-5-1-44,5 2-56,3 0-48,-10 5-16,5 2-36,-3-1-52,0 3-16,2-6-28,1 0-32,4 1-20,-3-2 4,1 1-16,0-6-16,3-1-76,-1 1-128,-1-3-116,4 1-148,-4-1-748</inkml:trace>
  <inkml:trace contextRef="#ctx1" brushRef="#br0">8666 285136 452,'0'0'4752,"-7"27"-3759,1-15-73,-1-1-84,4 6-84,-3-3-76,-3 3-56,1 2-60,-2 1-40,4-4-40,-4 6-60,5-1-12,-5-6-68,4-2-32,-1 5-12,2-2-72,0 0-4,-4-6-16,4 5 0,0-5-12,-3 5-8,8-7-36,-4 0-140,-1-2-188,-8 4-944,4-5-812,0-5-3968</inkml:trace>
  <inkml:trace contextRef="#ctx1" brushRef="#br0">14251 285059 1108,'0'0'6405,"-3"-12"3328,3 58-9365,0-33-28,0 2 4,0 3-40,0 3-12,0 2-32,0 0-28,0 0-8,0 1-32,0 1-28,0-4 0,0 4-24,0-2-4,0-4-12,0-2-20,0 1 4,-5-5-28,5 3 4,0-3-24,5 2 0,-5-2 0,0-3 56,0 1-12,0 6-52,0-6-64,0-3-256,-7-52-7373,7 33 6305,0-4-684,0-1-2180,0-1 963</inkml:trace>
  <inkml:trace contextRef="#ctx1" brushRef="#br0">14243 285006 188,'0'0'10401,"-8"32"-9481,1-19-496,4-5-28,0 0-8,-4 2-12,4-4-44,0 3-28,-9-1-32,7 0-16,-3-2-28,5 1-24,-4 1-20,-2-3-12,4 2-36,0 1 100,-7 0-172,3-5-148,2 5-568,0-3 68,-1 3-1076,3 2-5276</inkml:trace>
  <inkml:trace contextRef="#ctx1" brushRef="#br0">14081 285466 240,'0'0'9865,"12"15"-9309,-1-10-112,5-2-264,-4-1-12,-1-1-20,2-1 4,9 0 0,-6 0-16,0 2 20,-1-2 8,3-2-24,-2 2-4,-1-1-8,2-3-4,-9 3 104,15-1-124,-15 0-12,5-4-324,-5 1-288,-6-6-2260,-4-7-4437</inkml:trace>
  <inkml:trace contextRef="#ctx1" brushRef="#br0">13991 284874 504,'0'0'7889,"-11"29"-6961,11-12-512,0-6-32,-3-1-24,1 3-12,2 0-36,0 2-12,-3-2-8,-1 2-48,-1 3-32,5 1 4,0-2-44,-6 2-12,4 6-12,-4-4-8,6 2-28,-2 2-4,-1-1-20,-2 1 4,5-1-12,-7 1-32,7-2 8,0 1-4,-6-1 4,4-2 20,2-3-28,-3-3 4,3 0-12,-3-2 4,1 3 12,2-3-12,0 0 0,0 0 4,-2-1 40,-3 11-28,5-15 44,0 8-8,0-4-4,5 1 44,-5-3-28,2 0-16,0 1-20,1 0 8,2-2-16,1-3 40,-6 2 48,15 0-44,-5-3-56,-4 0 76,8-1-8,4 0-60,-12 0 68,7-1-20,-1 0-44,4-1 12,-3 1 20,5-3-7,-2 2-9,-1 3-4,1 0 12,4-5 40,-4 1-60,1-1 12,-4 0-24,5 2-16,-5 1 52,7-3-12,-7 0-8,1 2 20,-2-1 12,4 1-16,-1-4-12,1 2-4,-1 0 20,-2-1 8,-1 1 68,7-2-68,-9 2-28,5 0 128,8 2-176,-15-4 88,13 2-60,-16 0 44,16 0-64,-11 0 28,3 2-24,2-2 24,-4 0 48,1 1-48,-1 1 744,4-5-76,-10-7-464,-5-5-132,3 2 32,-3-3-104,5 1-24,-2 4 20,-3-4 4,0 0-60,0 2 44,0-5-12,0-3 0,0 5 0,0-9 0,0 2 20,-3 0-32,-2 0-4,5 2 4,0 0 0,-6 1 4,4-1-4,-1 3 4,-2-3-44,-2 4 28,6 1-12,-3 0-4,1 1 20,3-2-20,-3 3 28,3-3 0,0 3 12,-4-1-44,4 2 16,-3 0-4,3-2-4,0 4-8,-5 1 16,5-3 0,0 0 8,-1-5-4,1 9-4,0-9 0,0-1-28,0 9 12,0-3 12,1-2 28,-1 5-36,0-1-28,5 1 24,-5-1-12,7 2 20,-7-2 0,0 0 156,-28 20-168,15-7 24,-2 1-16,7-1 44,-10-2 68,0 2 20,2-4-64,2 2 88,-3 0 100,-5 0-92,16-3 212,-14 3-196,7-2 212,-10 2-196,15 2 156,-15-2-184,10-2 128,-10 0-148,15 1-8,-7 2 88,-4-2-128,7 1 84,-8 1 0,2-1-108,9-1 108,-9 1-72,5 1 156,-5-1 80,1 0 12,1-1-32,-1-4-191,11 3 171,-5 1 104,-9-1-156,5 0-40,4-1-52,1 1-204,-8 4-4029,5-4-3059</inkml:trace>
  <inkml:trace contextRef="#ctx1" brushRef="#br0">10228 281861 1280,'0'0'5437,"-10"-11"-3121,15-6-1100,-3 2-676,1 6-56,3-1-56,4 0-28,-5 0-40,2 2-8,-1-3-56,2 1-40,4 2-36,-6 1 4,1-1-40,3 5-16,-4-4-8,1-1 116,8 3-160,-7 0 24,0-1-4,3 6-8,4 0-44,-2 4-28,-5 8-20,-4-9-20,2 7 40,-1 3-32,-5-6 28,2 9-40,3-6 20,-5 13-8,0-13-12,-5-1 20,3 13 20,-3-11-32,2-3-4,0 4 8,-2-3 0,1 1 8,1-2-16,-2 1 0,-1-1 8,1 2-24,-3-4 28,4 1-4,1 1-8,-5-2 36,1 3-16,1-3 8,-1 1 12,-1 1-16,5-3 112,-10 3-76,10 0-48,-11-1 25,8-4 67,-1 10-40,2-10 40,-8 9-56,7-9 40,-1 5 12,2-1 80,-6-4-8,6 2 188,-2 5-404,30 1-28,-14-9 56,-1-1 0,2 3 32,3-3-36,-5 1 8,7 3 8,-4-2 20,5-1-12,1-1-4,1 1 36,-2 0-20,0-1-36,6-1-8,-9 4 12,3-4 28,4 0-12,-6 1 8,3 1-24,-9 0 28,10-2-8,2 1-4,-12-2 20,8 4-60,-6-6-268,-10-9-2001,-18-9-6311,16 14 4859</inkml:trace>
  <inkml:trace contextRef="#ctx1" brushRef="#br0">10025 281464 192,'0'0'9317,"0"34"-8765,-3-24-72,3 3-44,3-2-16,-6 4-24,3 1-36,-3 1-24,3 4-40,0-5-16,-2 9-32,-5-4 8,6 7-40,-4-7-24,5 7-24,-2-4-20,1 3 8,-3-3-32,-1-1-12,5 2 0,-6-1-24,4 1-4,-3-1 16,4-4-44,-3 4 4,1-2-4,1-6 8,2 0-8,0 4-12,0-5-20,0 1 12,-1-3 0,1 0 0,0 0-20,0-3-4,0 3 8,-5 7-8,10-10-12,-5-2 0,1 10 24,-1-10 0,2 7-24,-2-1 0,0-4 12,3 2 20,1 1-20,-3-5-4,4 3 40,-3-2 12,-1 2-8,4-3 36,4 0 0,-1-3-4,2-1 60,6 1-84,-6-5 85,6 4-57,0-4-8,-4 0 20,8 2 4,-2 0 16,-2-1 8,3-1 4,-1-1 12,5 2 28,-1-1-40,-4 0 20,-2-1 0,9 1-32,-3-4 8,-2 4 16,-2 0-52,0 0 12,-2 0-24,2 0-8,0 0-4,4 2-4,-6-4-8,4 2-4,-2 0 0,1 2 24,-2 0-20,-1-1-12,-3-1-28,3 0 36,1 2-40,-3 1 12,3-3-8,-2 0-8,-2 2 8,1 0 24,4-1-20,-3-1-24,-7 0 28,17 3 16,-12-1-32,2-2-12,-7 2 8,8-1 8,-8 3-36,10-6 60,-3 2 156,0-2 364,-14-4-144,4-9-280,-2 7-4,2-2 84,-3-10-144,0 6 24,-2-1-24,3-8 20,0 2-20,-3-2 0,0 2 0,-3-4-12,3 2 24,0-1-28,0 1 4,-3-5 8,1 8-20,2 1 12,-2-4 8,-3 2-32,2 4 16,0-4-20,1 5 0,2-1-4,-1-6-16,1 9 12,0-3-8,0-4 12,0 0 0,0 4-4,-5-1-8,5-3 12,5 6-12,-5-7 0,0 7-20,0-2 4,0 1 8,1 0 12,-2 1 28,2-1-40,-1 3-4,0 1 8,0-3 0,0-3-4,2 10 8,-2-8 8,0 1 4,-2 0-24,2 2 4,2 0-20,1 3 16,-8 1-12,-18 12-20,7-1 28,3 2-8,0-2 36,-3 1-24,4-1 8,2 0-12,-3-1 4,-11-1 0,7 2 0,4-2 0,0 3 0,-2-6 8,1 6 16,1-3-12,-2 0 4,2 0 4,-2 3 0,-1-3 12,1 0-4,4-6 24,-3 6 0,1-2 96,-11 2-40,11-1-8,0 2 24,1-4 136,-6 0-124,7-2 4,-1 2 16,4 1 132,-15 0-160,12-1-8,-2 1-32,3-1 88,-11 0-100,6 1 12,0 2-24,5-1 44,-9 1-48,4 0 184,-5-5-100,9 1 4,1 4 8,0-3 124,-11-2-132,13 5 116,-12-3-152,12 0 88,-7-2-24,-1 3-88,8 0 113,-5-1-49,-4 2-44,4-1 4,2 0-112,-2 6-4021,0-1-2955</inkml:trace>
  <inkml:trace contextRef="#ctx1" brushRef="#br0">17813 281488 764,'0'0'11289,"9"-31"-10505,-1 21-440,-2 0-40,-4 2-32,6-3-28,2 1-28,0-2-8,0 1-16,-1 0-32,1 1-28,0-3 28,2 6-60,-1-3 12,0 4-4,-2-1-4,2 4-16,-6 0 52,11-2-40,-3 0-8,-3 5 16,7 6-80,-11 1 16,-4 3 44,4 4-64,-6-2 12,-6 4-28,4-6 4,-1 0-12,0-2 32,-6 12-32,8-10 12,-9-1 4,7 1 0,-4-2-12,4 2 8,-4-2 0,-4 5-24,6-4 32,-3 0-32,5-4 24,-2 4 9,0-1 71,1 0 224,16-38-288,-4 21 8,-3 4-32,0-3-8,3 3 8,-1 0 8,2-3-8,-2 4 40,8-6-24,-7 7-20,0-3 4,5-1-8,-3 4-4,1 0 16,2 3-28,1 3 56,-8 7 12,4 1 12,-10-1 72,0 5-68,0-6 52,0 14-32,0-11-8,-5 1 32,3 3-4,-4-3-12,3-3-24,3-2 52,-5 4 0,3-2 24,-5 1-12,3-1 8,0-2 28,-1 0-32,-3 0-4,-2 4-36,5-4 20,-3 0-16,2-1-12,-2 1-32,3-3 32,-4 0 0,0 1 12,-4 1-132,6-4-92,-11-3-628,-2-3-628,11-2 420,-3 2-137,4-6-155,-5 3-152,1-7-724,3 0-2296,-4 1 1015</inkml:trace>
  <inkml:trace contextRef="#ctx1" brushRef="#br0">17678 281050 344,'3'-10'9657,"-6"44"-8689,-1-11-516,4-11-52,0 1-28,0 1-16,-1 4-24,1-1-16,-5-1-8,3 5-12,1-1-32,1 1-20,0 1-20,-4 0-16,1 1-16,-2-5-16,2 7 4,0-2-44,3-2-4,-4-3-4,4 3-8,0-4-32,0-3-4,0 3-4,0-1-12,0 2-4,0-5-12,0 2 0,4 0-4,-1-4 9,-3 4 35,2-2-60,-2-2 0,1 1-16,-1 2 16,0 0 52,0-1 24,5-5-16,-5 5 100,0 7-92,0-9 52,0 7-80,3-7 56,-6 4-20,6-5-24,-3 0 76,0 3 148,4 0-88,-4-2-12,0 2-104,1-4-60,6 0 40,-2-5-56,8-1 56,2-3 80,-1 5-76,1-5 172,5 2-92,-6 1-4,-1-5-16,4 2 4,-3 0 4,3-1-12,-2 1 16,1 3 12,-5-3 4,7 1 8,-1-1-16,-1 2-4,0-4 4,-1 2-28,1 0 32,-1-1-40,2 1 0,-1 1-4,0-1 8,1-3-12,-1 3-4,4 0-4,-9 0-20,5-1-12,-2 2 96,17 1-112,-18-1-4,5-1 4,-5 0 4,3 5 4,-1-3-4,-4 0 0,2 1-4,-3-1-4,5-1-4,-5-1 120,11 2-120,-13 1 68,7-3-40,1 2 44,1-2-44,-11-2 116,10 4-20,-7-10-96,-4-1 12,-1-2-56,1 1 4,-3 2 8,3 0-12,-5-7 12,2 2-16,2 0-8,0-2 12,-3 0-4,6-6 4,-5-2-16,1-1 4,-2 1 12,3 0-24,-1-3-8,-1 3 12,4-2 0,-9 2-16,6 1 20,5-1-20,-8 1 8,2 1-4,3-2 16,-3 7-20,1-5 8,-3 1 4,5-5-8,-5 7-20,0-6 16,1 1-4,-1 3 8,5-3-4,-3-1-12,-2 4 8,5-1 8,-2 0-4,-3 3-4,0 1 8,0 1-4,5-4 0,-5 9-4,0-2-8,0 1 36,0-4-28,0 1-4,2 2 0,-4 0 12,2 0-12,0 2 52,-31 24-48,16-7-8,7-2 4,0-1-12,-9 2 24,6 0 0,-4-4-12,7 1 40,-10 4-28,5-1-4,2-3 4,-4-2-4,2 2 0,-2 1 24,4-1 8,-9-1 8,4 2 4,-1-3 16,6 2-4,-7-2 4,1 2 0,3-2-8,-3 1-20,1 1 8,1-2 0,4 0-12,-5 0 0,-1 0 4,-1 0 4,2 0-8,1-2-12,4 4-4,-4-2 8,-1-2 0,1 2 28,2 2-12,-13-2-16,11 0 12,2 0 41,-7 0-41,10 0 56,-11-2-32,13 1 60,-8 4-56,1-3 64,2 0 28,-5 0 4,-3 0-88,11 0 120,-7-2 36,3 2-28,4-1 8,-5-1 4,2-1-44,3 1 60,-6-1-92,4 1 48,-2 2-32,2-1-44,-3 1-28,-1 5-932,15 3-2009</inkml:trace>
  <inkml:trace contextRef="#ctx1" brushRef="#br0">14456 279556 740,'0'0'6773,"14"-26"-5637,-7 15-628,-2 6-56,3-3-32,-3 1-48,0 0-36,1-1-36,3 3-40,-1-3-16,-2 3 176,3-6-248,-1 4 132,0 2-40,0 2 152,8 3-144,-6 7-84,-5 1 44,2 7-72,-7 3-72,0-10 44,-7 5 4,1 8-76,4-14 0,-5 6 0,1-7-36,4 6 12,-4-4 12,-1 3 4,2 1-8,-1 1-12,-2-7 0,1 3 0,0 2-4,-1-3 12,7-3 16,-9 13-40,3-10 28,4-4-8,-5 2 164,3 2 1629,13-40-1729,-3 27-68,0-3 20,1-1 16,3 1 0,-1 2-12,-7-3-16,8 6-28,-1-5 32,3 3-36,-6 2 32,10-5-76,-9 4 124,9 1-32,-2 3-52,-3 8 80,-2 2-28,-1-3 40,-7 7-64,0-2 24,0 3-12,0-1-12,0-1 60,0 0-12,-7 2 40,7 1-20,-5 2-16,2-6 12,-2 3 12,-3-2-4,5-2 0,-4 1 36,-1-3 28,0 3-16,0-4-8,1 2 20,-1-5-32,0 6-8,0-7-36,-6 4 32,6-3-28,-2-4-24,-1 4-116,-2-5-144,-2 2-152,4-2-220,-17-7-1272,12-1 527,1 2-1371,0-9-2900,-4-2 1279</inkml:trace>
  <inkml:trace contextRef="#ctx1" brushRef="#br0">7691 284315 616,'0'0'6233,"0"34"-5569,0-24-48,3 3-52,-3 0-16,0 5-60,-3 2-32,3 1-28,3 0-28,-6 4-40,2-3 4,1 3-40,1-2-8,-1 1-16,0-1-16,0 0-20,0 2-44,0-10 8,0 7-32,-1-5-44,1-1-8,0-1-4,-2 1-12,-1-3-4,3-3-28,0-2 144,-4 10-156,4-5 80,-3 0 92,3-1-260,-5-4-612,-11-31-4196,9 7 3276,7 8 128,-5-9-3777</inkml:trace>
  <inkml:trace contextRef="#ctx1" brushRef="#br0">7683 284336 776,'0'0'11249,"-11"33"-10773,2-24-36,6 1-48,-2 3-40,-3-1-28,0 2-36,1 1-44,-1 0 8,3 0-60,-1-2-16,1 0-44,-5-2-152,5 1-152,3-6-200,-1 1-188,-5 7-1000,3-7-320</inkml:trace>
  <inkml:trace contextRef="#ctx1" brushRef="#br0">7549 284817 44,'-5'5'12053,"21"1"-11641,-1-3-84,1-3 28,4 2-192,-8-2-12,1 2 4,-2-4 148,17 4-172,-17-4 36,-3 0 56,15-1-112,-10 3-20,-3 0 88,7-3 12,-3-2-100,1 2-272,-13-4-1204,-4-11-6136</inkml:trace>
  <inkml:trace contextRef="#ctx1" brushRef="#br0">20643 284493 32,'0'0'4700,"-15"19"3581,23-50-7729,2 17-320,-8 7-8,3-3-56,1 4-8,-2-4-8,4 2-8,-2-4-36,1 6-8,1-4-8,-1 7-8,-4-4 12,5-1 40,0 0-92,-3 0 68,5 3-36,3 0-4,-3 5-28,6 3-36,-8 4 20,5 1 24,-6 0-40,-4 7 20,2-12 4,-5 13 0,2-4-20,-2 4 36,-2 2-44,-3-8 8,2-3 4,3 6-8,-5-5 4,3 3-12,-4 1 28,-1-3-28,6 5 0,-7-5-4,-6 4 16,6-3-16,0 5-8,0-7 16,-2 2-8,2 3 8,-7-3 8,5-2 0,-3 5 24,7-5-48,-2-1 4,-7 1 20,7 0-8,0 0-8,-1 1-4,1-3-4,-5 2 8,5 1 80,-2-8 52,4 7 221,4-3-141,-5 5-148,20 3-60,5-8 4,-9 0 40,5-3-4,3 2-24,-3-2 32,6 5 64,1-6-56,1-1 4,2 0 12,-1 2-16,0 1-4,-2-3 8,-5 2-12,-4-2 24,8 0-4,-11 1-8,6-2-32,-2 1-212</inkml:trace>
  <inkml:trace contextRef="#ctx1" brushRef="#br0">19765 284727 496,'0'0'16454,"-22"24"-16054,13-14-52,2 0-12,-6 1-32,3 7-28,-1-5 8,-2 5-48,-4 0-40,1 0-16,3 2-4,0-4-4,1 1-36,-1 1-16,0-5 0,5 2-20,-2-4-16,4 0-4,-3-2-12,8-1 4,-9 3 4,7-3-40,-1 2 4,-5 3-60,5-6-92,1 6-400,3-6-452,-8 1-540</inkml:trace>
  <inkml:trace contextRef="#ctx1" brushRef="#br0">19693 284712 64,'0'0'2740,"0"-11"7993,16 34-10445,-13-15-12,4 0-28,-1-2-24,-2 4-8,7 3-12,-4 0-16,3-1-28,-2 3-8,-3-2-4,3 1 4,0 3-44,7 2 8,-7-4-40,0 5 4,3-1 0,1-1-24,-4 4 21,4-4-9,-8-5-12,6 3 28,-3 0-36,-4-1 0,5 0 4,0-4-12,2 2 16,-5-3-32,3 3 12,-3-5-4,2 1-8,1-3 8,-6-3-20,6 6-272,-18-40-13758</inkml:trace>
  <inkml:trace contextRef="#ctx0" brushRef="#br0">19189 285114,'1004'10</inkml:trace>
  <inkml:trace contextRef="#ctx1" brushRef="#br0">19382 285093 276,'0'0'14385,"-18"28"-13777,11-18-36,1-2-40,-1 2-43,2-4-33,-1 4-16,-2-3-60,4 1-48,0-3-20,-3 3 28,2-2-72,0 3-60,-5-3-16,5 2-12,4 1 120,-11 5-176,7-6 4,-3 1-8,3-3-36,0 2-8,-1 1-12,4-1 56,-6 2-72,5-2 24,-4 2-52,2-4-192,4 2-1380</inkml:trace>
  <inkml:trace contextRef="#ctx1" brushRef="#br0">19586 285077 904,'7'-7'11405,"-17"43"-10897,7-28-56,-2 1 4,-3 0-24,0 3-64,3-1-28,-3-1-28,-2 5-28,3-2-36,-3-2-8,7 2-40,-8 1-12,1-6-7,0 3-17,0 2-20,4-5-8,2 2-20,-5 0-28,4-3 4,3 2-28,-5-4 68,-1 10-132,2-8-268,2 1-989</inkml:trace>
  <inkml:trace contextRef="#ctx1" brushRef="#br0">19817 285013 612,'0'0'8937,"-7"38"-8305,4-30-4,-3 5-80,-1-2-36,-3 1-36,5 4-32,-3-3-56,0 7-20,-7-1-36,6-1-32,-6-1 16,5-2-80,0-2-28,2 0-20,0 1-8,0-4-8,-1 3-24,1-4-12,-2 2-20,6-6 0,2 3 52,-8 2-236,4-5-492,1 3-2320</inkml:trace>
  <inkml:trace contextRef="#ctx1" brushRef="#br0">20131 285047 276,'0'0'6001,"-20"27"-4993,14-19 788,-6 8-1036,8-4-32,-5-1-56,1 0-88,0 4-40,-3 1-64,-3 4-40,5-5-52,2 1-56,-3-1-16,-1 3-32,3-3-28,3-4-12,-3 4-32,1-2 0,2-2-56,0-2-20,-1 2-112,-1-3-152,-1 0-772,0-1-976</inkml:trace>
  <inkml:trace contextRef="#ctx1" brushRef="#br0">15107 279968 372,'0'0'3056,"-12"-1"1793,1 14-4193,6-3-148,5 1-92,0 1-88,0-1-84,0 4-36,5-5-44,-2-4-28,2 2 36,3 1 28,7-11-24,-4-6 16,1 1 80,-6 1 24,-1-3 32,3 5 208,-8-6 296,0-3 284,0-2-608,-8 5-212,0 7 72,-2-2 17,-6 15-297,8 1-76,4-6 32,-4 11-12,8-9-8,0 4-16,-3 4-4,3-5 12,3 3-4,-3-5 72,22-29-72,-18 11 48,1 0-40,0 1-24,-2-5 40,-3 1-4,0 4 0,0-6-8,-8 2-104,8 1-1437</inkml:trace>
  <inkml:trace contextRef="#ctx0" brushRef="#br0">15133 279962,'1810'0</inkml:trace>
  <inkml:trace contextRef="#ctx1" brushRef="#br0">16831 279759 188,'0'0'11177,"18"23"-10457,-5-16-412,-7-3-20,-1 0 176,13 9-264,-10-12-20,5 6 16,-5-5-20,4 4 28,-1-6 8,1 7-20,-4-4 24,3 2 16,-2 1 4,0-4 4,-2 5 268,4-2-196,-4 1-39,1 1 39,-5-1 40,6 1-4,-3-4-8,-4 8 40,6-2 24,-6-1 8,3 2 0,-5-1 16,0 5-8,-5-5-16,3 6-12,-6 0-12,6-1-24,2-2-40,-10 6 0,2-5-28,2 2-52,-3 6-40,5-6 4,-6 1-24,2-4-8,-2 6-28,3-5-12,2 0-8,-3 1 12,8-4-28,-6-2-100,-3 4-140,8-9-156,-9 12-764,7-14-968,-14-23-10265,12 12 7560</inkml:trace>
  <inkml:trace contextRef="#ctx1" brushRef="#br0">17493 279672 1072,'0'0'3420,"-28"-1"853,17-1-2157,-4 9-1364,5 1-444,7 3 0,-4-2-60,4 2-4,-3-1-44,-1 1-32,2 2-20,2 2 8,1 1-40,2 1 4,-3-1 4,6-1-32,-3 0-28,2-1-16,1 1 16,-3-7 8,5 4-32,2-1 20,-1-6 8,4 5-32,-4-5 16,11-4 40,-1-7-40,-4 3 20,-4-4 48,0-3 8,2-1 16,0-1 28,1-1-12,-3 0 16,0-2 0,2 1 20,-7-3 36,4 1-12,0 1-27,-7 0 31,0-1 12,0 1-12,0 1-4,0 2-4,0 1-44,-7-1 0,0 4-16,4-3-4,-3 1 0,-3 5-44,1-3 84,-3 1-140,3 6-44,-10 2-364,1 9-432,6-3 212,3 2-125,-1 3-127,-2 1-112,6-2-72,-5 1-92,7-2-976,-3 4-2256,2-7 999</inkml:trace>
  <inkml:trace contextRef="#ctx1" brushRef="#br0">17509 279789 368,'0'0'9837,"-23"26"-9433,18-16-32,1-2-28,-3 5-28,2 0-32,-3 3-24,1-3-16,2 4-16,-4 2-36,5 3 8,1 0-48,0 0-12,3-6-12,0 0-12,0 1-20,3-1 0,-3 1-4,7-1-12,-7-3-40,6-2-16,1-1 16,-2 0-4,-2-3-12,5 4 12,0-6-8,0 0-16,1-2 52,10 2-28,-9-8 12,0-5 64,5 1 48,-2-6 60,0 3 16,0-5 12,0-1 32,-2-4 24,-1 2 8,0-3 69,-2 0 23,-1 6 4,-2-6 28,-2 3-16,-1 3-4,-2 1-20,0-1-48,0-2-12,-2 1-40,-1 3-8,-7-2-60,7 1-24,-4 2-12,-3 1-36,4-1-36,-4 2-144,3 2-180,-1 5-188,-3-7-876,4 7 388,-17 9-6337</inkml:trace>
  <inkml:trace contextRef="#ctx1" brushRef="#br0">17792 279594 624,'5'-12'5389,"-2"4"1639,-17 34-6568,6-14-44,-1 1-28,1 2-52,-2 4 4,4 3-36,-4 1-44,2 1-20,-4 2-32,1 5-32,11-5-4,-7 10 21,1-9-61,-1 7-28,7-8 4,4 7-12,-1-7-24,3-1 20,-1 1-20,-3-3-20,8-2-4,-4-3-20,4-3 28,2 1-24,-3-6 28,1 0-56,5-2 32,-5-2-16,6-1 16,-1-5-24,1-3 28,0-2-12,7-8-8,0-2 40,-6-1-32,1-2-12,-5-8 12,5 3 20,-2-8 16,-9 9 88,2-5 80,-5 4 56,2-10 24,-3 7 36,-3 5-4,0-4 4,-6 1-16,-1 2-44,1-2-28,-4 2-16,-3 0-24,2 2-16,-3 2-8,5 5-40,-1 1 4,2-1-24,-2 4-32,3 4-60,-3-2-184,4 2-212,-7 4-844,0 14-1496,9-5 1576,1 2-1413,3 6-4807</inkml:trace>
  <inkml:trace contextRef="#ctx1" brushRef="#br0">18085 279555 72,'0'0'2652,"3"-9"3809,4 36-5793,-7-13-36,0 1-52,0 3-16,-3 7-60,6-2-4,-6-1-44,3 3-20,-4 9-52,4 1-24,0-3 0,-3-5-56,3 5-24,-3 3-12,3-9-32,-8 8-32,8-11-8,0-2-16,0 4-35,0-6 11,4 3-40,-8-1-24,12-6-160,-12-5-216,4 3-857</inkml:trace>
  <inkml:trace contextRef="#ctx1" brushRef="#br0">18074 279887 476,'0'0'2036,"8"-12"-88,5 9-1028,-5-5-59,0 3-69,5-2-68,0-1-56,2 3-56,1-5-64,-6 2-36,7 0-56,-6 0-32,0 3-48,-2-2-44,0 1-16,-2-1-32,0 4 144,6-8-364,-7 4-464,-32 4-9921</inkml:trace>
  <inkml:trace contextRef="#ctx1" brushRef="#br0">18118 279829 24,'0'0'844,"6"20"8,-4-12-40,4 2 0,3 3-40,-1 10-60,-5-10-39,4 5-57,4-5-60,0 7-48,3-4-56,0 2-44,-2-1-36,-1-4-36,-1 0-40,3-2-4,-1-1-32,-6-3-16,4-3-12,-5 0 136,10-4-388,-6-10-548,-5 2-16,1-2-252,-2-3-572,-3-4-1521,5 1 673</inkml:trace>
  <inkml:trace contextRef="#ctx1" brushRef="#br0">18383 279546 364,'0'0'10685,"0"33"-9973,0-16-28,0 2-76,-4 9-44,1 3-44,1 3-40,-2 4-40,4 3-48,-7-2-28,10-3-60,-6 0-7,0 0-13,3-3-48,0 1 8,0-9-48,0 1-12,0-3-20,0 1-12,0-2 16,3-8-32,0 1-4,-3-3-72,4-4-104,-4 5-488,0-46-4469,4 18 2869,-4-6-2312,0-13 1019</inkml:trace>
  <inkml:trace contextRef="#ctx1" brushRef="#br0">18356 279563 924,'-3'-10'4773,"3"2"475,23 34-4636,-13-15-36,-2 4-40,4 5-16,-1 3-4,5 8 0,-3 0-28,2 5-4,0 1-72,-5-2-4,4 2-72,-4-1-3,5-3-41,-5 3-24,6-3-40,-4-10 4,-3 5-24,0-7-4,-1 0-40,3-1-4,-6-7 0,7-2-52,-4 4-136,-5-12-156,2 2-132,6-2-768,2-22-1997,-13 7 741,0-2-2528,-4-6 1123</inkml:trace>
  <inkml:trace contextRef="#ctx1" brushRef="#br0">18666 279455 1252,'-2'-10'14961,"-3"54"-14216,2-19-53,0 9-60,-2 0-36,1 7-52,3 5-60,-7-5-36,6 6-40,-3 16-36,2-13-52,3-7-12,-2 1-36,2-3-28,-5-2-16,10 0-20,-5-6-56,0-7-164,0-8-216,2-3-224,-2 1-212,0-9-248,-2 4-1732</inkml:trace>
  <inkml:trace contextRef="#ctx0" brushRef="#br0">15123 278421,'0'1435</inkml:trace>
  <inkml:trace contextRef="#ctx1" brushRef="#br0">14938 279630 20,'-8'-5'12617,"33"30"-12233,-19-19-80,4 2 8,0 0-28,3-1-40,0 3 28,0 0-68,-2-1-16,3 3-20,-5-4-16,6 3-8,-7-2-20,5 0-4,-4-2-28,-1 1 0,-2-1 8,2-4 44,1 8-60,-1-4 48,-2-2-76,-1 1 28,2 1-15,-1 0-17,-6-34-10581</inkml:trace>
  <inkml:trace contextRef="#ctx1" brushRef="#br0">15288 279535 912,'0'0'11153,"-19"26"-10277,12-13-76,1-1-40,-3 2-68,3 3-60,-4-4-88,3 3-55,-2 6-41,4-9-48,0 6-32,-2-7-56,2 4-24,2-1-24,-3-2-20,1 0-44,3-5-120,-1-3-192,-7 10-836,8-10 120,-6-2-1677</inkml:trace>
  <inkml:trace contextRef="#ctx1" brushRef="#br0">14703 277744 380,'8'-16'11425,"-11"-1"-7065,9 55-3959,-6-27-53,0 6 60,0-1-8,0 0-12,-3 7-28,3 2-56,-3-2 32,-1 0-16,3 1-28,-3 1-36,4-1-24,0 1-24,0-4-16,-1 2-32,1 1 12,0-2-4,-5-1-36,5-5-8,0-3-16,5 4 0,-4-4 8,-2-2-48,2 1 44,3 2-76,-3-2-204,3-2-472,-4-46-7337,0 21 5789,0 0-2376,-4 1 1051</inkml:trace>
  <inkml:trace contextRef="#ctx1" brushRef="#br0">14760 277800 428,'0'0'976,"-10"-9"3056,25-10-3323,-14 12 579,13-6-688,-8 5-20,-3-4-16,7 3-24,-3-3-36,4 1-8,-6 1-36,7 0-24,-9 4-28,8-4-40,-7 8-52,4-6-4,-3 1 228,3 3-144,0-1 76,8 5-132,-1 11-204,-13-4-20,-2 1 20,6 5-24,-2-3 12,-4 1-8,0 4-24,0 0-20,0-4 16,-4 5-16,4-4 12,-6 4 4,4-4 40,-3 4-60,-1-3 40,2 0-15,-4 2 15,0-2-20,0 0-24,0 2 4,1 0 0,-3-1 0,-1-1-8,1-1-20,3 1 4,-2 0-4,0-2-4,3-1 0,-1 0 12,4-2-24,-2 0 20,-3 4-68,6-4 44,-4 8 8,4-9 4,-1 1 0,8 7-32,-4 1 24,6-9-44,0 1 4,-1-2 44,2 1-20,-3 0-20,2-3 20,7 3-16,-5 0 8,4-3 12,-3 0-8,-2-1-24,13 0-12,-5-3 24,-6 0-12,13-3-256,-15 0 4,-1-2-185,-1 0-123,4-3-144,-3 3-128,-1-5-148,2 0-116,-1-1-884,-2-2-2168,-2 4 963</inkml:trace>
  <inkml:trace contextRef="#ctx1" brushRef="#br0">15095 277644 1260,'0'0'3808,"-1"-11"1605,-9 7-3297,-10 21-1696,15-6-24,-6 4-24,8-5 0,-6 4-56,1 6-52,-5 1-12,5 2-40,3 0-24,-6 3-12,2 5-28,4 4-4,2-4 4,0-5-20,6 10-32,0-3 12,-3-9-19,4 6-25,1-7 16,3 0-12,0-4-24,3-2-12,-4-4 12,1 1-4,0-2-12,1-4-8,0 2 16,1-2 16,2-6-24,-4 4 4,2-6 28,11 0-12,-6-8 28,-1-4 16,-2 3 40,1-4-48,2-7 16,-2-1 24,-2-1-4,-3-4 4,7-3-4,-7 3 20,0 3 16,1-2 24,-3-1 16,-4 0 12,-2 3 8,0-2 36,-2 1 16,-3 3 0,4-1-36,-9 1-36,-3-5-8,4 11-40,0-4-12,-3 2-4,2 1-16,-4 1-20,4 7 0,-2 0-36,4 1-40,3 1-100,-1 1-172,-9 2-736,0 16-1252,14-5 1312,-4 7-1161,5-4 905,6 10-2172,1-11-920,-1 3 983</inkml:trace>
  <inkml:trace contextRef="#ctx1" brushRef="#br0">15388 277589 1012,'2'-7'11409,"7"41"-10845,-9-19-16,0-3 8,0 10-60,4 0-24,-4 4-16,0 0-20,-4 8-36,1 2-35,-3-1-5,4-1-36,0 2-48,-4-2-20,6-7-20,-3-1-36,3 0 4,0 0-16,0-3-44,0 2-20,0-9 4,0 0-24,0-1 0,0-7-84,0 4-168,3 2-664,-3-4-1449</inkml:trace>
  <inkml:trace contextRef="#ctx1" brushRef="#br0">15398 277932 164,'0'0'1364,"3"-15"2248,0 7-1635,4 0-333,3-2-904,0 5-76,-2-3-72,5-2-60,-7 5-12,6-1-88,-1-4-24,1 3-56,-3-1-36,8 0 0,-14 3-112,7-1-120,1 1-296,-4-2-488</inkml:trace>
  <inkml:trace contextRef="#ctx1" brushRef="#br0">15437 277854 24,'2'14'1844,"-1"-2"-956,6-1-32,-5-4-40,4 6-64,-1 1-55,2 0-69,-3-1-84,5 1-36,-3 1-52,2-3-36,2 2-44,-3-2-40,-2 1-20,3-5-36,-2-1-8,1 1-36,-4 0-4,4-2-16,-1-1-32,4 5-348,-2-8-672,12-10-7209</inkml:trace>
  <inkml:trace contextRef="#ctx1" brushRef="#br0">15648 277618 716,'0'0'3656,"-3"-11"3221,13 42-6309,-10-17-56,0 8-44,3-6-32,-6 8-32,3 4-24,0 8-36,-5-5-32,5 9-40,-2-6-28,-1 0 0,0 2-24,-1-1-20,3-3-28,-3-9-24,4 3 0,-3-4-15,3 1-21,0-2-80,0-6-140,0-2-145,0-5-143,-2 5-804</inkml:trace>
  <inkml:trace contextRef="#ctx1" brushRef="#br0">15630 277607 468,'0'0'7685,"18"22"-7001,-11-10-60,2 3-36,0 4-60,4 2-12,-2-1-32,4 11-44,-10-5 12,6 7-72,2-2-32,2 0-32,-5 2 4,-2 0-48,0-6-40,2-2-32,-2 0-16,2 2-4,-5-4 0,3-1-16,-1-1-12,-1-6-4,1-2-28,-2-4 28,1 1-160,-4-3-136,4 6-564,4-43-8929,-10 17 6725</inkml:trace>
  <inkml:trace contextRef="#ctx1" brushRef="#br0">15934 277574 824,'0'0'2892,"-5"-10"3505,-3 43-5509,5-20-32,0 10-20,-2-4-48,-2 4-32,1 13-72,6-3-20,0 0-36,-4 3-23,4 0-73,-3 0-28,0-2-52,3-8-40,0 8-32,-3-6-48,3 3-16,3-4-48,-3-3-8,0-1-32,6 0-8,-6-2-28,0-5-20,4-1-28,-4 0-144,0-4-204,0-2-188,0 5-980</inkml:trace>
  <inkml:trace contextRef="#ctx1" brushRef="#br0">21417 284668 872,'0'0'12957,"22"10"-12617,-12-9-24,12-1 80,-6 0-192,-5 0-8,4 0-20,-7 0-8,9 2-4,-1 1 0,-6-1-24,3-2-12,0 2 109,7-1-133,-12-1 104,11 5-4,-6-7-264,-1-2-1433,-19-13-7643</inkml:trace>
  <inkml:trace contextRef="#ctx0" brushRef="#br0">21552 284640,'0'-4757</inkml:trace>
  <inkml:trace contextRef="#ctx1" brushRef="#br0">21287 279875 1368,'0'0'16618,"28"5"-15490,-3-2-612,-9-3-64,4 0-20,-4 2-40,4-2-36,-1 2-28,4-1-32,-3 3-52,3-4-4,1 5-24,-4-2-36,-4-3-12,2 0-24,-1 3 4,1-3-24,-5 2-12,0-2-20,-5 1-4,5 1-44,-5 1-124,9-1-844,-6 0-1116</inkml:trace>
  <inkml:trace contextRef="#ctx1" brushRef="#br0">22090 281460 776,'0'0'1008,"9"-10"1960,-1 4-123,-8-6 1787,0-1-1408,-4 4-1243,-9 2-457,2 5-396,-5 4-560,-4 5-340,13-1-8,-2-4 172,-8 9-240,7-3-20,4-1-12,-7 1-20,3 4 0,2 2-32,-2-4 8,-5 0-12,9 5-8,-4 1-16,2-1 8,1-1-12,-1 1 4,2 8-28,1-8 32,0 1-28,-2 7 32,4-3-32,1 1-4,2-3-12,0 2 12,0-4-4,0 3 12,2 4 8,3-9-32,1 0 8,-2 3 8,1-8-4,4 4 8,-2 2-8,6-10-8,-5 2 28,0 4-20,0-8-4,2 4 4,-2-4-4,6-3 28,8 0-12,-12-3-12,3-2 20,0 0-12,-1-3-4,3-4 4,-6 3 0,6-4-8,-3 1 16,-1-3-20,-1 6 12,-2-4 4,-3 3-8,0-5 4,1 0 4,-1 7-12,-1-7 0,-4 7 8,3 0 4,-3-13 0,0 4 20,-7 4 60,6 5-4,-6 0 40,-4 0-100,-6 14-36,3 9 0,2-7 16,4 0-32,-5 7 16,3-2-4,2 0 4,-4 2 4,-1 5-8,2-4 20,4 0 0,4-1-8,-3-5-16,4 5 12,-3-7-8,5 6 8,-2-5 0,4 5-76,3 3-592,1-16-736,11-19-5205,-11 7 405,3 1 1423</inkml:trace>
  <inkml:trace contextRef="#ctx1" brushRef="#br0">22262 281542 332,'0'0'4132,"-6"-10"5969,4 48-9705,2-27-68,-2 4-40,4 0-20,-2 1-32,0 0-4,0 6-31,-2-8-25,2 8-4,0-1-32,0-1 16,0-4-48,0 5-20,2 1-8,-2-8 24,0 1-20,0-2-24,0 0-16,0-1 96,0 4-88,2-8 40,-2 5-4,0 0 300,9-47-376,-5 22 36,-3-4-52,3 1 36,-1-3-32,2 4 20,-2-6-16,-1 5 4,4-4 8,-3 6 36,2-4-56,-1 1-4,1 3 40,1 1-36,-4 4 12,3-5-24,-2 3 8,0 2-24,2 2 48,2-9-44,-4 7 12,5-5-24,-6 8 28,8-4-8,-4 1 4,4 5 16,1 1-52,6 11 68,-11 2-36,-6-1 28,2 3 8,-4 10-8,2-10-28,-3 0 8,3 3 48,-3 7-24,3 0-16,-4 0-4,1-8-16,2 1 32,-3 1-4,3-3 16,-3 1-28,1 0-16,0-4 12,3 1 60,-2 1-52,-1 0 140,19-43-120,-8 16 8,2-6-32,-2-3 12,1 5-4,-3 3-12,4-6 36,-2 1-4,0 6-36,-1-1 4,-4 2 20,5-2-32,-3 7 20,-3 0 24,4 0-4,-2-4-28,2 2-44,6 5 60,4 23-36,-16-8 40,7 2-8,-6 1 0,4 2 0,-3 1 4,-1 0-20,6 1 24,-7-1-24,0 7 56,0-7-48,0 7 28,3-7-4,-3-1-4,5 0 0,-5-2-100,0 0-196,0 0-224,-5 0-1353,2-6-1987</inkml:trace>
  <inkml:trace contextRef="#ctx1" brushRef="#br0">8293 285788 368,'0'0'9901,"3"35"-9381,-4-19-44,1-6-8,-2 1-52,-1 4-40,3 0-8,0-2-44,-3 3 0,3-3 0,0 5 4,0-1-4,-4 4-16,4-1 56,-1 1-88,1-5-32,0 5-36,-4-1-44,4-2 16,0-5-51,0 2 11,0 0-16,0-2-28,0-5 12,0 7-24,4-4 48,-4 4 8,0-2 4,0-2 40,0 2-148,-23-34-7753,19 10 440</inkml:trace>
  <inkml:trace contextRef="#ctx0" brushRef="#br0">8331 285965,'11514'0</inkml:trace>
  <inkml:trace contextRef="#ctx1" brushRef="#br0">19848 285697 592,'0'0'17042,"2"26"-16170,-4-2-476,2-9-36,-3-5-28,1 13-32,2-8-24,-3 1-20,3 7-16,0-2-8,-3 4-12,-1-2-4,1-2-20,3-2-20,-2 6-8,2-2-48,0-7 12,0 2-20,0-1 0,0-1-20,0 2 8,0-5-8,-1-2-8,1 1 84,1 6-96,-1-12 4,0 6-312,-1-1-4164</inkml:trace>
  <inkml:trace contextRef="#ctx1" brushRef="#br0">15332 285697 732,'9'-5'17754,"-9"36"-17014,0-15-412,-4-3-24,3 2-36,-3-2-28,4 5 0,-3 3-20,0-3-20,1 2-28,2 3-4,-3 0-24,3 1-12,-2-1-24,2 0 4,-6-2-12,6-6-12,0 3-8,0-5 0,0-1-24,0 2 4,0-1 40,0 7-44,0-12 20,0 9-52,0-11 28,0 11-12,6-9-48,-20-48-19030</inkml:trace>
  <inkml:trace contextRef="#ctx1" brushRef="#br0">11739 286132 196,'0'0'7189,"-5"-10"-4109,-1 3 1308,-2 4-2487,-6-2-521,0 10-688,-1-2-408,5 2 0,4-1-48,-4 4-20,-2 3-48,4-3-12,0 2 8,0 3-24,0-3-16,-2 5-16,3 0-16,1 1-16,2-1-20,-2 1 0,6-1-12,-5 1 0,3-1-8,2 1 12,0-1-16,2-2-20,3 0 4,-5 0 16,6-5-8,1 4-8,-2-1-4,0-7-48,5 4 12,-7-3 12,10-4-12,8 1 4,-6-4 8,-2 1-32,2-8 36,0 1 4,-2-3 4,5-6 12,-9 8-20,8-8 12,-6 3 8,-3 0-8,1 0-4,-1-3 4,-2 1 16,-1 3-12,-2 0 4,-3-2 12,0 0-24,0 2 20,-3 2-4,0-5-8,0 9 8,-6-6-16,5 1-32,-5 1 36,1 3 0,-3 0-24,1-1-80,-2 6-120,-2-5-172,2 5-152,-1 1-140,2 2-168,-10 2-1297,14 3 881,-1 1-120,-2-3-888,3 11-2456,-2-6 1087</inkml:trace>
  <inkml:trace contextRef="#ctx1" brushRef="#br0">11684 286264 988,'0'0'3412,"-17"0"5,-2 7-2213,7 4-688,7-6-40,-1 2-52,1 1-64,0 3-36,-3 2-28,1 1-36,-1 0-28,1 4-24,6 4-28,-6-4-20,4 3-8,-2 2-12,5-5-4,-2 3-24,2 2 24,0-2-48,2-5-24,3 1-4,-5-2-8,6 1 4,-1-1 4,2-4-12,1 4-16,-1-7 0,2 0 4,0 4-12,0-7 32,-2 1-16,3-1 4,-2 0 96,15-2-84,-10-9 4,0 4 40,-3-5-28,6-1 0,-6-5 32,1 3-20,3-3 16,-8-1-20,4 2 20,-4-3 12,3-1 12,-8-4 4,4 1-24,-2 2 32,-3 3-4,0-9 4,0 8 4,-6-1-4,4 1-12,-4-3-16,-2 3-12,3 1-24,-4 0 5,5 3-53,-6 0 12,5 2-84,0 4-137,-5-1-471,4 1-580,-9 16-3476,15 1-2401</inkml:trace>
  <inkml:trace contextRef="#ctx1" brushRef="#br0">11885 286341 224,'0'0'7477,"1"36"-6941,-1-23-32,0 0-44,0 2-52,0 3-52,2-2-24,-4 6-28,2-4-20,-1-4-28,1 6-40,-4 3-8,1 0-16,3-8-24,0 1-32,-1-1-16,1-1-4,0-1 8,-4 1-12,8-3 72,-8 2-48,4 2 0,0-5 400,13-41-496,-11 17-20,3 1 0,1-5 0,-2 2 4,6-7-4,-6 2-4,5-5 4,-1 4-8,2 3 12,-4-2-12,2 1 4,0 8-8,1-1 12,-9 0-4,8 5-8,-8 0 28,6-5-40,1 6 8,-2-4-32,5 9 60,6 15 4,-14-6 20,1 1 32,-1 2 8,6 3 8,-8 2-20,1-1 0,1 1 12,-2 1 8,0 6-28,0-6 16,0 0-16,-2 1 0,1-1-20,-4 5 4,2-9-12,1 3 8,2-6-12,-3 1 16,1 7 8,2-3 24,0-6-40,7-42-68,-4 19 8,3 4 12,-1-5-8,0-6 4,5-1-24,-8 9 20,7-8-4,-2 1 0,-1 0 24,1 6-24,-2-1-12,1-1-4,-1 8 12,0-4 4,-1 6-4,4-4 0,-5 2-56,5 4 44,12 15 4,-12-2 12,-1 4 36,-3-1 4,1 2 4,-1 4 16,-1-4 24,0 5-24,-1 3 4,1 0-8,-3 4-4,0-1-4,-3-6 4,1 4-4,2 1 4,0-4-12,0-1-28,-3-5-120,3 2-152,-3-3-228,3-4-256,-9 5-2492</inkml:trace>
  <inkml:trace contextRef="#ctx1" brushRef="#br0">16955 286243 184,'0'0'1072,"-3"-20"2048,3 11-195,-2-4-293,-5 3-1044,2 0 644,-6 5-1016,3 2 180,-8 4-683,1 1-137,0 8-320,7-2-56,-4-1-8,6 1-20,-7-2-12,3 9 0,0-5-28,-1 3-16,3-2-16,-7 2-28,5 4 8,0 2-4,0-6-24,1 9 12,-3-1-24,-1-1 24,7 3-68,-3-2-28,1 2 8,0-2 12,5 4 0,-1-6 16,3 2 44,-6 1-56,7-6-4,7 2 4,-7-3-28,1-2 40,3 2 4,-1-2-8,5-2 4,-3-3-16,3 0 12,-1-4 8,1 2-4,0-1-12,4-2 24,-3-3-16,4 0 76,14-6-36,-16 1-36,2-2 20,-1-1 40,2 3-60,-2-4-4,-2 0 4,-1-4 4,-2 3 16,-4 4-20,7-9 4,-5 7-24,2-3 20,-6-3-8,2 6 4,1 0 28,-4-10-28,0 7-4,-4-1-16,0-2 20,0 7 12,-4-3 8,-3-1-16,-1 11-56,-7 11-44,12-6 76,-1 7 8,0-1 12,-1 2-12,3-3 12,-4 3-8,4-3 0,1 6-20,0-1 4,0 1 0,2-1 24,-2-2-36,3-2 40,0 1 0,2 3-16,0-6 16,4 8-632,-4-11 92,8 4-1012,-2-8-1825</inkml:trace>
  <inkml:trace contextRef="#ctx1" brushRef="#br0">17027 286354 1236,'0'0'10389,"0"26"-9881,0-12-56,0 0-24,-2-1-64,-1 0-24,3 2-48,-5 2-20,5-1-36,0 4-40,0-2 4,-5-2-36,5 2 8,-2-2-24,2 1 32,0-1-64,0 0-8,-1-1-16,1-2-12,0-1-12,0-1 64,-3 5-72,-1-7 52,4 0 25,0 4 51,10-45-228,-5 19 24,0-4-8,-2-2 20,-1 2-4,4-2 0,4-6 64,-3 4-68,3-4 4,-7 6-4,0 2-4,4 1 8,-2 1-4,-4 4-8,4-1-16,-3 1 36,1 4 20,2-1-24,1-8 16,-1 6-8,-1 3-36,4 1-4,0 1-28,8 18 56,-12-6 20,-3 4-16,4 1 8,-5 2-8,0 3 16,0-1-12,-5 4-8,4-1 0,-3 6 16,-1-4 0,2 0 0,0-4 0,0-1 0,1-1 8,-1 1 48,3-3-68,-2-3 24,-5-3-8,7 6-36,0 0 4,14-54-84,-5 26 88,-4-1-21,7-2 29,-2-7-20,-1 4 36,-4 0-20,2 1-8,-2 4 4,3 3 20,-2-2-28,-2 2 36,1 5-32,-4-2 8,6 3 8,1-7-16,-1 10-24,-3-4 0,11 5 4,-2 11 36,-1 2 68,-11-4-36,6 1-8,-2 8 8,1-2 20,-1 1 8,-3 4-20,-2 0-3,3-1 15,0 4 8,1 2-12,-4 0 0,3-2-16,-3 2-20,0-2 32,-3-4-12,3-3 24,3 3-84,-6-3-176,3-2-261,-4-4-307,-4 0-2720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1T20:00:56.07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1 304 0 0,'0'0'21711'0'0,"4"0"-21592"0"0,15 3-3 0 0,-14-2 2 0 0,13 0 243 0 0,184 4 871 0 0,-158-5-1322 0 0,-42 0-252 0 0,10-1-958 0 0</inkml:trace>
  <inkml:trace contextRef="#ctx0" brushRef="#br0" timeOffset="1">31 148 360 0 0,'0'0'11962'0'0,"-2"9"-11185"0"0,4-4 1905 0 0,4-2-2329 0 0,0 0 0 0 0,0 0 0 0 0,0 0 1 0 0,0-1-1 0 0,0 0 0 0 0,0-1 0 0 0,1 1 0 0 0,-1-1 0 0 0,10 1 1 0 0,68-1 1670 0 0,-23 0-1440 0 0,-59-1-1034 0 0,4-21-11987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1T19:42:33.46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49 15 12 0 0,'0'0'12991'0'0,"-7"1"-12400"0"0,7-1-506 0 0,0 0 0 0 0,0 0 1 0 0,0 0-1 0 0,0 0 0 0 0,0 0 0 0 0,1 0 0 0 0,-1 0 0 0 0,0 1 0 0 0,0-1 0 0 0,0 0 0 0 0,0 0 0 0 0,0 0 1 0 0,0 0-1 0 0,0 0 0 0 0,0 0 0 0 0,0 0 0 0 0,0 0 0 0 0,0 0 0 0 0,1 0 0 0 0,-1 0 0 0 0,0 1 0 0 0,0-1 1 0 0,0 0-1 0 0,0 0 0 0 0,0 0 0 0 0,0 0 0 0 0,0 0 0 0 0,0 0 0 0 0,0 0 0 0 0,0 0 0 0 0,0 1 0 0 0,0-1 1 0 0,0 0-1 0 0,0 0 0 0 0,0 0 0 0 0,0 0 0 0 0,0 0 0 0 0,0 0 0 0 0,0 0 0 0 0,0 1 0 0 0,0-1 0 0 0,0 0 1 0 0,-1 0-1 0 0,1 0 0 0 0,0 0 0 0 0,0 0 0 0 0,0 0 0 0 0,0 0 0 0 0,0 0 0 0 0,0 0 0 0 0,16 6 8 0 0,0-2 0 0 0,1 0 0 0 0,0-1 0 0 0,-1-1 0 0 0,22 1 0 0 0,91-3 247 0 0,-103-3 777 0 0,-11 2-4192 0 0,-7 0-6910 0 0</inkml:trace>
  <inkml:trace contextRef="#ctx0" brushRef="#br0" timeOffset="1154.87">118 1 336 0 0,'0'0'2446'0'0,"-6"46"1835"0"0,10-10-3238 0 0,-3-1-1 0 0,0 0 1 0 0,-2 1-1 0 0,-12 64 1 0 0,9-69-753 0 0,-2 58 407 0 0,-4 22 307 0 0,-8 98 590 0 0,8-58-409 0 0,-5 86 305 0 0,11-182-1208 0 0,3-41-214 0 0,0 1 0 0 0,0-1 0 0 0,1 0-1 0 0,3 16 1 0 0,-2-21-18 0 0,-1-1 0 0 0,0 1-1 0 0,0 0 1 0 0,-3 17 0 0 0,2-19-12 0 0,0 0 0 0 0,1 0 0 0 0,0-1 0 0 0,0 1 0 0 0,1 10 0 0 0,1-6 9 0 0,-1 0 0 0 0,0 0 0 0 0,0 0 0 0 0,-1 0 0 0 0,-2 15-1 0 0,0 19 62 0 0,2 92 367 0 0,-5-60-318 0 0,5-72-150 0 0,-4 16 38 0 0,1-1 0 0 0,0 28 0 0 0,-4 9 140 0 0,2-40-171 0 0,4-13-8 0 0,-1-1 0 0 0,1 1 0 0 0,0 0-1 0 0,1 0 1 0 0,-1-1 0 0 0,1 1 0 0 0,0 0 0 0 0,-1 0 0 0 0,2 0 0 0 0,-1 0-1 0 0,0 0 1 0 0,1-1 0 0 0,0 1 0 0 0,1 4 0 0 0,-7 49 379 0 0,5-55-360 0 0,1 0 0 0 0,0 0 0 0 0,-1 0 0 0 0,1 0 0 0 0,0 0 0 0 0,0 0 0 0 0,0 0-1 0 0,0 0 1 0 0,0 0 0 0 0,0 0 0 0 0,1 0 0 0 0,-1-1 0 0 0,1 1 0 0 0,-1-1 0 0 0,1 1 0 0 0,0-1 0 0 0,3 3 0 0 0,38 11 198 0 0,-21-9-185 0 0,103 24 82 0 0,-124-30-227 0 0,1 0 1 0 0,-1 0-1 0 0,0 0 0 0 0,0-1 0 0 0,1 1 0 0 0,-1 0 0 0 0,0-1 0 0 0,0 1 0 0 0,0-1 0 0 0,0 1 0 0 0,0-1 0 0 0,0 1 1 0 0,1-1-1 0 0,-1 0 0 0 0,-1 1 0 0 0,1-1 0 0 0,0 0 0 0 0,0 0 0 0 0,0 0 0 0 0,0 0 0 0 0,0 0 0 0 0,-1 0 1 0 0,1 0-1 0 0,0 0 0 0 0,-1 0 0 0 0,1 0 0 0 0,-1 0 0 0 0,1-2 0 0 0,11-33-5423 0 0,-7 12 356 0 0,-4-4 395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1T19:42:35.68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 1 864 0 0,'0'0'13403'0'0,"5"2"-13161"0"0,8 3 34 0 0,1 0 0 0 0,0-1 0 0 0,1 0 1 0 0,-1-1-1 0 0,1 0 0 0 0,26 0 0 0 0,-10-2-263 0 0,1-1 0 0 0,42-6 0 0 0,-72 5-521 0 0,6-2-1838 0 0</inkml:trace>
  <inkml:trace contextRef="#ctx0" brushRef="#br0" timeOffset="1041.96">288 36 256 0 0,'0'0'5903'0'0,"-1"6"-5151"0"0,-5 48 1534 0 0,2 1 0 0 0,5 72 1 0 0,0-57-1237 0 0,-7 76-1 0 0,-40 287 824 0 0,35-33-1068 0 0,12-273-694 0 0,-7-39-11 0 0,3-63-116 0 0,1 0-1 0 0,1-1 1 0 0,4 48 0 0 0,1-37 49 0 0,-2 54 0 0 0,-2-66-16 0 0,0-17-29 0 0,2-1 21 0 0,-1 1-1 0 0,0 0 1 0 0,0 0 0 0 0,0 0-1 0 0,-1 0 1 0 0,0 0-1 0 0,-1 11 1 0 0,-1 7 0 0 0,2 35-25 0 0,3-8-11 0 0,-3-49 21 0 0,3 28 238 0 0,-6-23 4733 0 0,-14-10-4175 0 0,0 1-1 0 0,-30 1 0 0 0,45 1-677 0 0,-60 5 558 0 0,57-6-1354 0 0,0 0 0 0 0,1 0-1 0 0,-1-1 1 0 0,1 0 0 0 0,-1 0-1 0 0,-7-4 1 0 0,5 1-1285 0 0,-5-4-1030 0 0,3 0-5580 0 0,2 0 3628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1T19:43:00.3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1 304 0 0,'0'0'21711'0'0,"4"0"-21592"0"0,15 3-3 0 0,-14-2 2 0 0,13 0 243 0 0,184 4 871 0 0,-158-5-1322 0 0,-42 0-252 0 0,10-1-958 0 0</inkml:trace>
  <inkml:trace contextRef="#ctx0" brushRef="#br0" timeOffset="572.61">31 148 360 0 0,'0'0'11962'0'0,"-2"9"-11185"0"0,4-4 1905 0 0,4-2-2329 0 0,0 0 0 0 0,0 0 0 0 0,0 0 1 0 0,0-1-1 0 0,0 0 0 0 0,0-1 0 0 0,1 1 0 0 0,-1-1 0 0 0,10 1 1 0 0,68-1 1670 0 0,-23 0-1440 0 0,-59-1-1034 0 0,4-21-11987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1T19:56:02.71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49 15 12 0 0,'0'0'12991'0'0,"-7"1"-12400"0"0,7-1-506 0 0,0 0 0 0 0,0 0 1 0 0,0 0-1 0 0,0 0 0 0 0,0 0 0 0 0,1 0 0 0 0,-1 0 0 0 0,0 1 0 0 0,0-1 0 0 0,0 0 0 0 0,0 0 0 0 0,0 0 1 0 0,0 0-1 0 0,0 0 0 0 0,0 0 0 0 0,0 0 0 0 0,0 0 0 0 0,0 0 0 0 0,1 0 0 0 0,-1 0 0 0 0,0 1 0 0 0,0-1 1 0 0,0 0-1 0 0,0 0 0 0 0,0 0 0 0 0,0 0 0 0 0,0 0 0 0 0,0 0 0 0 0,0 0 0 0 0,0 0 0 0 0,0 1 0 0 0,0-1 1 0 0,0 0-1 0 0,0 0 0 0 0,0 0 0 0 0,0 0 0 0 0,0 0 0 0 0,0 0 0 0 0,0 0 0 0 0,0 1 0 0 0,0-1 0 0 0,0 0 1 0 0,-1 0-1 0 0,1 0 0 0 0,0 0 0 0 0,0 0 0 0 0,0 0 0 0 0,0 0 0 0 0,0 0 0 0 0,0 0 0 0 0,16 6 8 0 0,0-2 0 0 0,1 0 0 0 0,0-1 0 0 0,-1-1 0 0 0,22 1 0 0 0,91-3 247 0 0,-103-3 777 0 0,-11 2-4192 0 0,-7 0-6910 0 0</inkml:trace>
  <inkml:trace contextRef="#ctx0" brushRef="#br0" timeOffset="1">118 1 336 0 0,'0'0'2446'0'0,"-6"46"1835"0"0,10-10-3238 0 0,-3-1-1 0 0,0 0 1 0 0,-2 1-1 0 0,-12 64 1 0 0,9-69-753 0 0,-2 58 407 0 0,-4 22 307 0 0,-8 98 590 0 0,8-58-409 0 0,-5 86 305 0 0,11-182-1208 0 0,3-41-214 0 0,0 1 0 0 0,0-1 0 0 0,1 0-1 0 0,3 16 1 0 0,-2-21-18 0 0,-1-1 0 0 0,0 1-1 0 0,0 0 1 0 0,-3 17 0 0 0,2-19-12 0 0,0 0 0 0 0,1 0 0 0 0,0-1 0 0 0,0 1 0 0 0,1 10 0 0 0,1-6 9 0 0,-1 0 0 0 0,0 0 0 0 0,0 0 0 0 0,-1 0 0 0 0,-2 15-1 0 0,0 19 62 0 0,2 92 367 0 0,-5-60-318 0 0,5-72-150 0 0,-4 16 38 0 0,1-1 0 0 0,0 28 0 0 0,-4 9 140 0 0,2-40-171 0 0,4-13-8 0 0,-1-1 0 0 0,1 1 0 0 0,0 0-1 0 0,1 0 1 0 0,-1-1 0 0 0,1 1 0 0 0,0 0 0 0 0,-1 0 0 0 0,2 0 0 0 0,-1 0-1 0 0,0 0 1 0 0,1-1 0 0 0,0 1 0 0 0,1 4 0 0 0,-7 49 379 0 0,5-55-360 0 0,1 0 0 0 0,0 0 0 0 0,-1 0 0 0 0,1 0 0 0 0,0 0 0 0 0,0 0 0 0 0,0 0-1 0 0,0 0 1 0 0,0 0 0 0 0,0 0 0 0 0,1 0 0 0 0,-1-1 0 0 0,1 1 0 0 0,-1-1 0 0 0,1 1 0 0 0,0-1 0 0 0,3 3 0 0 0,38 11 198 0 0,-21-9-185 0 0,103 24 82 0 0,-124-30-227 0 0,1 0 1 0 0,-1 0-1 0 0,0 0 0 0 0,0-1 0 0 0,1 1 0 0 0,-1 0 0 0 0,0-1 0 0 0,0 1 0 0 0,0-1 0 0 0,0 1 0 0 0,0-1 0 0 0,0 1 1 0 0,1-1-1 0 0,-1 0 0 0 0,-1 1 0 0 0,1-1 0 0 0,0 0 0 0 0,0 0 0 0 0,0 0 0 0 0,0 0 0 0 0,0 0 0 0 0,-1 0 1 0 0,1 0-1 0 0,0 0 0 0 0,-1 0 0 0 0,1 0 0 0 0,-1 0 0 0 0,1-2 0 0 0,11-33-5423 0 0,-7 12 356 0 0,-4-4 395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1T19:56:02.71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 1 864 0 0,'0'0'13403'0'0,"5"2"-13161"0"0,8 3 34 0 0,1 0 0 0 0,0-1 0 0 0,1 0 1 0 0,-1-1-1 0 0,1 0 0 0 0,26 0 0 0 0,-10-2-263 0 0,1-1 0 0 0,42-6 0 0 0,-72 5-521 0 0,6-2-1838 0 0</inkml:trace>
  <inkml:trace contextRef="#ctx0" brushRef="#br0" timeOffset="1">288 36 256 0 0,'0'0'5903'0'0,"-1"6"-5151"0"0,-5 48 1534 0 0,2 1 0 0 0,5 72 1 0 0,0-57-1237 0 0,-7 76-1 0 0,-40 287 824 0 0,35-33-1068 0 0,12-273-694 0 0,-7-39-11 0 0,3-63-116 0 0,1 0-1 0 0,1-1 1 0 0,4 48 0 0 0,1-37 49 0 0,-2 54 0 0 0,-2-66-16 0 0,0-17-29 0 0,2-1 21 0 0,-1 1-1 0 0,0 0 1 0 0,0 0 0 0 0,0 0-1 0 0,-1 0 1 0 0,0 0-1 0 0,-1 11 1 0 0,-1 7 0 0 0,2 35-25 0 0,3-8-11 0 0,-3-49 21 0 0,3 28 238 0 0,-6-23 4733 0 0,-14-10-4175 0 0,0 1-1 0 0,-30 1 0 0 0,45 1-677 0 0,-60 5 558 0 0,57-6-1354 0 0,0 0 0 0 0,1 0-1 0 0,-1-1 1 0 0,1 0 0 0 0,-1 0-1 0 0,-7-4 1 0 0,5 1-1285 0 0,-5-4-1030 0 0,3 0-5580 0 0,2 0 3628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1T19:56:02.71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1 304 0 0,'0'0'21711'0'0,"4"0"-21592"0"0,15 3-3 0 0,-14-2 2 0 0,13 0 243 0 0,184 4 871 0 0,-158-5-1322 0 0,-42 0-252 0 0,10-1-958 0 0</inkml:trace>
  <inkml:trace contextRef="#ctx0" brushRef="#br0" timeOffset="1">31 148 360 0 0,'0'0'11962'0'0,"-2"9"-11185"0"0,4-4 1905 0 0,4-2-2329 0 0,0 0 0 0 0,0 0 0 0 0,0 0 1 0 0,0-1-1 0 0,0 0 0 0 0,0-1 0 0 0,1 1 0 0 0,-1-1 0 0 0,10 1 1 0 0,68-1 1670 0 0,-23 0-1440 0 0,-59-1-1034 0 0,4-21-11987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1T20:00:56.07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49 15 12 0 0,'0'0'12991'0'0,"-7"1"-12400"0"0,7-1-506 0 0,0 0 0 0 0,0 0 1 0 0,0 0-1 0 0,0 0 0 0 0,0 0 0 0 0,1 0 0 0 0,-1 0 0 0 0,0 1 0 0 0,0-1 0 0 0,0 0 0 0 0,0 0 0 0 0,0 0 1 0 0,0 0-1 0 0,0 0 0 0 0,0 0 0 0 0,0 0 0 0 0,0 0 0 0 0,0 0 0 0 0,1 0 0 0 0,-1 0 0 0 0,0 1 0 0 0,0-1 1 0 0,0 0-1 0 0,0 0 0 0 0,0 0 0 0 0,0 0 0 0 0,0 0 0 0 0,0 0 0 0 0,0 0 0 0 0,0 0 0 0 0,0 1 0 0 0,0-1 1 0 0,0 0-1 0 0,0 0 0 0 0,0 0 0 0 0,0 0 0 0 0,0 0 0 0 0,0 0 0 0 0,0 0 0 0 0,0 1 0 0 0,0-1 0 0 0,0 0 1 0 0,-1 0-1 0 0,1 0 0 0 0,0 0 0 0 0,0 0 0 0 0,0 0 0 0 0,0 0 0 0 0,0 0 0 0 0,0 0 0 0 0,16 6 8 0 0,0-2 0 0 0,1 0 0 0 0,0-1 0 0 0,-1-1 0 0 0,22 1 0 0 0,91-3 247 0 0,-103-3 777 0 0,-11 2-4192 0 0,-7 0-6910 0 0</inkml:trace>
  <inkml:trace contextRef="#ctx0" brushRef="#br0" timeOffset="1">118 1 336 0 0,'0'0'2446'0'0,"-6"46"1835"0"0,10-10-3238 0 0,-3-1-1 0 0,0 0 1 0 0,-2 1-1 0 0,-12 64 1 0 0,9-69-753 0 0,-2 58 407 0 0,-4 22 307 0 0,-8 98 590 0 0,8-58-409 0 0,-5 86 305 0 0,11-182-1208 0 0,3-41-214 0 0,0 1 0 0 0,0-1 0 0 0,1 0-1 0 0,3 16 1 0 0,-2-21-18 0 0,-1-1 0 0 0,0 1-1 0 0,0 0 1 0 0,-3 17 0 0 0,2-19-12 0 0,0 0 0 0 0,1 0 0 0 0,0-1 0 0 0,0 1 0 0 0,1 10 0 0 0,1-6 9 0 0,-1 0 0 0 0,0 0 0 0 0,0 0 0 0 0,-1 0 0 0 0,-2 15-1 0 0,0 19 62 0 0,2 92 367 0 0,-5-60-318 0 0,5-72-150 0 0,-4 16 38 0 0,1-1 0 0 0,0 28 0 0 0,-4 9 140 0 0,2-40-171 0 0,4-13-8 0 0,-1-1 0 0 0,1 1 0 0 0,0 0-1 0 0,1 0 1 0 0,-1-1 0 0 0,1 1 0 0 0,0 0 0 0 0,-1 0 0 0 0,2 0 0 0 0,-1 0-1 0 0,0 0 1 0 0,1-1 0 0 0,0 1 0 0 0,1 4 0 0 0,-7 49 379 0 0,5-55-360 0 0,1 0 0 0 0,0 0 0 0 0,-1 0 0 0 0,1 0 0 0 0,0 0 0 0 0,0 0 0 0 0,0 0-1 0 0,0 0 1 0 0,0 0 0 0 0,0 0 0 0 0,1 0 0 0 0,-1-1 0 0 0,1 1 0 0 0,-1-1 0 0 0,1 1 0 0 0,0-1 0 0 0,3 3 0 0 0,38 11 198 0 0,-21-9-185 0 0,103 24 82 0 0,-124-30-227 0 0,1 0 1 0 0,-1 0-1 0 0,0 0 0 0 0,0-1 0 0 0,1 1 0 0 0,-1 0 0 0 0,0-1 0 0 0,0 1 0 0 0,0-1 0 0 0,0 1 0 0 0,0-1 0 0 0,0 1 1 0 0,1-1-1 0 0,-1 0 0 0 0,-1 1 0 0 0,1-1 0 0 0,0 0 0 0 0,0 0 0 0 0,0 0 0 0 0,0 0 0 0 0,0 0 0 0 0,-1 0 1 0 0,1 0-1 0 0,0 0 0 0 0,-1 0 0 0 0,1 0 0 0 0,-1 0 0 0 0,1-2 0 0 0,11-33-5423 0 0,-7 12 356 0 0,-4-4 395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1T20:00:56.07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 1 864 0 0,'0'0'13403'0'0,"5"2"-13161"0"0,8 3 34 0 0,1 0 0 0 0,0-1 0 0 0,1 0 1 0 0,-1-1-1 0 0,1 0 0 0 0,26 0 0 0 0,-10-2-263 0 0,1-1 0 0 0,42-6 0 0 0,-72 5-521 0 0,6-2-1838 0 0</inkml:trace>
  <inkml:trace contextRef="#ctx0" brushRef="#br0" timeOffset="1">288 36 256 0 0,'0'0'5903'0'0,"-1"6"-5151"0"0,-5 48 1534 0 0,2 1 0 0 0,5 72 1 0 0,0-57-1237 0 0,-7 76-1 0 0,-40 287 824 0 0,35-33-1068 0 0,12-273-694 0 0,-7-39-11 0 0,3-63-116 0 0,1 0-1 0 0,1-1 1 0 0,4 48 0 0 0,1-37 49 0 0,-2 54 0 0 0,-2-66-16 0 0,0-17-29 0 0,2-1 21 0 0,-1 1-1 0 0,0 0 1 0 0,0 0 0 0 0,0 0-1 0 0,-1 0 1 0 0,0 0-1 0 0,-1 11 1 0 0,-1 7 0 0 0,2 35-25 0 0,3-8-11 0 0,-3-49 21 0 0,3 28 238 0 0,-6-23 4733 0 0,-14-10-4175 0 0,0 1-1 0 0,-30 1 0 0 0,45 1-677 0 0,-60 5 558 0 0,57-6-1354 0 0,0 0 0 0 0,1 0-1 0 0,-1-1 1 0 0,1 0 0 0 0,-1 0-1 0 0,-7-4 1 0 0,5 1-1285 0 0,-5-4-1030 0 0,3 0-5580 0 0,2 0 3628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EE0F-8732-4EBF-B919-E22D11596F3D}">
  <dimension ref="A1:I177"/>
  <sheetViews>
    <sheetView tabSelected="1" zoomScaleNormal="100" workbookViewId="0">
      <selection activeCell="I178" sqref="I178"/>
    </sheetView>
  </sheetViews>
  <sheetFormatPr defaultRowHeight="15" x14ac:dyDescent="0.25"/>
  <cols>
    <col min="2" max="2" width="12.28515625" customWidth="1"/>
    <col min="4" max="4" width="14.5703125" customWidth="1"/>
    <col min="5" max="5" width="10" bestFit="1" customWidth="1"/>
    <col min="7" max="7" width="9.140625" customWidth="1"/>
  </cols>
  <sheetData>
    <row r="1" spans="1:6" x14ac:dyDescent="0.25">
      <c r="A1" t="s">
        <v>0</v>
      </c>
    </row>
    <row r="3" spans="1:6" x14ac:dyDescent="0.25">
      <c r="A3" t="s">
        <v>1</v>
      </c>
      <c r="B3">
        <v>200</v>
      </c>
      <c r="C3" t="s">
        <v>2</v>
      </c>
      <c r="E3">
        <f>B3*1000^2</f>
        <v>200000000</v>
      </c>
      <c r="F3" t="s">
        <v>18</v>
      </c>
    </row>
    <row r="4" spans="1:6" x14ac:dyDescent="0.25">
      <c r="A4" t="s">
        <v>3</v>
      </c>
      <c r="B4">
        <v>6000</v>
      </c>
      <c r="C4" t="s">
        <v>4</v>
      </c>
      <c r="D4" t="s">
        <v>5</v>
      </c>
      <c r="E4">
        <f>B4/1000^2</f>
        <v>6.0000000000000001E-3</v>
      </c>
      <c r="F4" t="s">
        <v>19</v>
      </c>
    </row>
    <row r="5" spans="1:6" x14ac:dyDescent="0.25">
      <c r="A5" t="s">
        <v>3</v>
      </c>
      <c r="B5">
        <v>8000</v>
      </c>
      <c r="C5" t="s">
        <v>4</v>
      </c>
      <c r="D5" t="s">
        <v>7</v>
      </c>
      <c r="E5">
        <f>B5/1000^2</f>
        <v>8.0000000000000002E-3</v>
      </c>
      <c r="F5" t="s">
        <v>19</v>
      </c>
    </row>
    <row r="7" spans="1:6" x14ac:dyDescent="0.25">
      <c r="A7" t="s">
        <v>5</v>
      </c>
    </row>
    <row r="8" spans="1:6" x14ac:dyDescent="0.25">
      <c r="A8" t="s">
        <v>9</v>
      </c>
      <c r="B8">
        <v>14</v>
      </c>
    </row>
    <row r="9" spans="1:6" x14ac:dyDescent="0.25">
      <c r="A9" t="s">
        <v>10</v>
      </c>
      <c r="B9">
        <v>0</v>
      </c>
    </row>
    <row r="10" spans="1:6" x14ac:dyDescent="0.25">
      <c r="A10" t="s">
        <v>8</v>
      </c>
      <c r="B10">
        <f>SQRT(B8^2+B9^2)</f>
        <v>14</v>
      </c>
    </row>
    <row r="12" spans="1:6" x14ac:dyDescent="0.25">
      <c r="A12" t="s">
        <v>11</v>
      </c>
      <c r="B12">
        <f>B8/B10</f>
        <v>1</v>
      </c>
    </row>
    <row r="13" spans="1:6" x14ac:dyDescent="0.25">
      <c r="A13" t="s">
        <v>12</v>
      </c>
      <c r="B13">
        <f>B9/B10</f>
        <v>0</v>
      </c>
    </row>
    <row r="14" spans="1:6" x14ac:dyDescent="0.25">
      <c r="A14" t="s">
        <v>13</v>
      </c>
      <c r="B14">
        <f>B12^2</f>
        <v>1</v>
      </c>
    </row>
    <row r="15" spans="1:6" x14ac:dyDescent="0.25">
      <c r="A15" t="s">
        <v>14</v>
      </c>
      <c r="B15">
        <f>B13^2</f>
        <v>0</v>
      </c>
    </row>
    <row r="16" spans="1:6" x14ac:dyDescent="0.25">
      <c r="A16" t="s">
        <v>15</v>
      </c>
      <c r="B16">
        <f>B12*B13</f>
        <v>0</v>
      </c>
    </row>
    <row r="20" spans="1:8" x14ac:dyDescent="0.25">
      <c r="A20" s="8" t="s">
        <v>16</v>
      </c>
      <c r="B20" s="2" t="s">
        <v>17</v>
      </c>
      <c r="C20" s="3">
        <f>B14</f>
        <v>1</v>
      </c>
      <c r="D20" s="3">
        <f>B16</f>
        <v>0</v>
      </c>
      <c r="E20" s="3">
        <f>-B14</f>
        <v>-1</v>
      </c>
      <c r="F20" s="3">
        <f>-B16</f>
        <v>0</v>
      </c>
    </row>
    <row r="21" spans="1:8" x14ac:dyDescent="0.25">
      <c r="A21" s="8"/>
      <c r="B21" s="8">
        <f>E3*E4/B10</f>
        <v>85714.28571428571</v>
      </c>
      <c r="C21" s="3">
        <f>B16</f>
        <v>0</v>
      </c>
      <c r="D21" s="3">
        <f>B15</f>
        <v>0</v>
      </c>
      <c r="E21" s="3">
        <f>-B16</f>
        <v>0</v>
      </c>
      <c r="F21" s="3">
        <f>-B15</f>
        <v>0</v>
      </c>
    </row>
    <row r="22" spans="1:8" x14ac:dyDescent="0.25">
      <c r="A22" s="8"/>
      <c r="B22" s="8"/>
      <c r="C22" s="3">
        <f>-C20</f>
        <v>-1</v>
      </c>
      <c r="D22" s="3">
        <f>-D20</f>
        <v>0</v>
      </c>
      <c r="E22" s="3">
        <f>-E20</f>
        <v>1</v>
      </c>
      <c r="F22" s="3">
        <f>-F20</f>
        <v>0</v>
      </c>
    </row>
    <row r="23" spans="1:8" x14ac:dyDescent="0.25">
      <c r="A23" s="8"/>
      <c r="B23" s="8"/>
      <c r="C23" s="3">
        <f>-C21</f>
        <v>0</v>
      </c>
      <c r="D23" s="3">
        <f t="shared" ref="D23:F23" si="0">-D21</f>
        <v>0</v>
      </c>
      <c r="E23" s="3">
        <f t="shared" si="0"/>
        <v>0</v>
      </c>
      <c r="F23" s="3">
        <f t="shared" si="0"/>
        <v>0</v>
      </c>
    </row>
    <row r="24" spans="1:8" x14ac:dyDescent="0.25">
      <c r="A24" s="1"/>
      <c r="B24" s="1"/>
      <c r="C24" s="15" t="s">
        <v>26</v>
      </c>
      <c r="D24" s="15"/>
      <c r="E24" s="16" t="s">
        <v>48</v>
      </c>
      <c r="F24" s="17"/>
    </row>
    <row r="25" spans="1:8" x14ac:dyDescent="0.25">
      <c r="C25">
        <v>0</v>
      </c>
      <c r="D25">
        <v>0</v>
      </c>
      <c r="E25">
        <v>0</v>
      </c>
      <c r="F25">
        <v>0</v>
      </c>
    </row>
    <row r="26" spans="1:8" x14ac:dyDescent="0.25">
      <c r="A26" s="8" t="s">
        <v>16</v>
      </c>
      <c r="B26" s="2" t="s">
        <v>17</v>
      </c>
      <c r="C26" s="3">
        <f>C20*$B$27</f>
        <v>85714.28571428571</v>
      </c>
      <c r="D26" s="3">
        <f t="shared" ref="D26:F26" si="1">D20*$B$27</f>
        <v>0</v>
      </c>
      <c r="E26" s="3">
        <f t="shared" si="1"/>
        <v>-85714.28571428571</v>
      </c>
      <c r="F26" s="3">
        <f t="shared" si="1"/>
        <v>0</v>
      </c>
      <c r="G26">
        <v>0</v>
      </c>
    </row>
    <row r="27" spans="1:8" x14ac:dyDescent="0.25">
      <c r="A27" s="8"/>
      <c r="B27" s="8">
        <f>B21</f>
        <v>85714.28571428571</v>
      </c>
      <c r="C27" s="3">
        <f t="shared" ref="C27:F29" si="2">C21*$B$27</f>
        <v>0</v>
      </c>
      <c r="D27" s="3">
        <f t="shared" si="2"/>
        <v>0</v>
      </c>
      <c r="E27" s="3">
        <f t="shared" si="2"/>
        <v>0</v>
      </c>
      <c r="F27" s="3">
        <f t="shared" si="2"/>
        <v>0</v>
      </c>
      <c r="G27">
        <v>0</v>
      </c>
    </row>
    <row r="28" spans="1:8" x14ac:dyDescent="0.25">
      <c r="A28" s="8"/>
      <c r="B28" s="8"/>
      <c r="C28" s="3">
        <f t="shared" si="2"/>
        <v>-85714.28571428571</v>
      </c>
      <c r="D28" s="3">
        <f t="shared" si="2"/>
        <v>0</v>
      </c>
      <c r="E28" s="3">
        <f t="shared" si="2"/>
        <v>85714.28571428571</v>
      </c>
      <c r="F28" s="3">
        <f t="shared" si="2"/>
        <v>0</v>
      </c>
      <c r="G28">
        <v>0</v>
      </c>
    </row>
    <row r="29" spans="1:8" x14ac:dyDescent="0.25">
      <c r="A29" s="8"/>
      <c r="B29" s="8"/>
      <c r="C29" s="3">
        <f t="shared" si="2"/>
        <v>0</v>
      </c>
      <c r="D29" s="3">
        <f t="shared" si="2"/>
        <v>0</v>
      </c>
      <c r="E29" s="3">
        <f t="shared" si="2"/>
        <v>0</v>
      </c>
      <c r="F29" s="3">
        <f t="shared" si="2"/>
        <v>0</v>
      </c>
      <c r="G29">
        <v>0</v>
      </c>
      <c r="H29" t="s">
        <v>20</v>
      </c>
    </row>
    <row r="30" spans="1:8" x14ac:dyDescent="0.25">
      <c r="H30" t="s">
        <v>21</v>
      </c>
    </row>
    <row r="31" spans="1:8" x14ac:dyDescent="0.25">
      <c r="H31" t="s">
        <v>22</v>
      </c>
    </row>
    <row r="32" spans="1:8" x14ac:dyDescent="0.25">
      <c r="A32" t="s">
        <v>6</v>
      </c>
      <c r="H32" t="s">
        <v>27</v>
      </c>
    </row>
    <row r="33" spans="1:8" x14ac:dyDescent="0.25">
      <c r="A33" t="s">
        <v>9</v>
      </c>
      <c r="B33">
        <v>8</v>
      </c>
      <c r="H33" t="s">
        <v>28</v>
      </c>
    </row>
    <row r="34" spans="1:8" x14ac:dyDescent="0.25">
      <c r="A34" t="s">
        <v>10</v>
      </c>
      <c r="B34">
        <v>6</v>
      </c>
    </row>
    <row r="35" spans="1:8" x14ac:dyDescent="0.25">
      <c r="A35" t="s">
        <v>8</v>
      </c>
      <c r="B35">
        <f>SQRT(B33^2+B34^2)</f>
        <v>10</v>
      </c>
    </row>
    <row r="37" spans="1:8" x14ac:dyDescent="0.25">
      <c r="A37" t="s">
        <v>11</v>
      </c>
      <c r="B37">
        <f>B33/B35</f>
        <v>0.8</v>
      </c>
    </row>
    <row r="38" spans="1:8" x14ac:dyDescent="0.25">
      <c r="A38" t="s">
        <v>12</v>
      </c>
      <c r="B38">
        <f>B34/B35</f>
        <v>0.6</v>
      </c>
    </row>
    <row r="39" spans="1:8" x14ac:dyDescent="0.25">
      <c r="A39" t="s">
        <v>13</v>
      </c>
      <c r="B39">
        <f>B37^2</f>
        <v>0.64000000000000012</v>
      </c>
    </row>
    <row r="40" spans="1:8" x14ac:dyDescent="0.25">
      <c r="A40" t="s">
        <v>14</v>
      </c>
      <c r="B40">
        <f>B38^2</f>
        <v>0.36</v>
      </c>
    </row>
    <row r="41" spans="1:8" x14ac:dyDescent="0.25">
      <c r="A41" t="s">
        <v>15</v>
      </c>
      <c r="B41">
        <f>B37*B38</f>
        <v>0.48</v>
      </c>
    </row>
    <row r="45" spans="1:8" x14ac:dyDescent="0.25">
      <c r="A45" s="8" t="s">
        <v>16</v>
      </c>
      <c r="B45" s="2" t="s">
        <v>17</v>
      </c>
      <c r="C45" s="3">
        <f>B39</f>
        <v>0.64000000000000012</v>
      </c>
      <c r="D45" s="3">
        <f>B41</f>
        <v>0.48</v>
      </c>
      <c r="E45" s="3">
        <f>-B39</f>
        <v>-0.64000000000000012</v>
      </c>
      <c r="F45" s="3">
        <f>-B41</f>
        <v>-0.48</v>
      </c>
    </row>
    <row r="46" spans="1:8" x14ac:dyDescent="0.25">
      <c r="A46" s="8"/>
      <c r="B46" s="8">
        <f>$E$3*E5/B35</f>
        <v>160000</v>
      </c>
      <c r="C46" s="3">
        <f>B41</f>
        <v>0.48</v>
      </c>
      <c r="D46" s="3">
        <f>B40</f>
        <v>0.36</v>
      </c>
      <c r="E46" s="3">
        <f>-B41</f>
        <v>-0.48</v>
      </c>
      <c r="F46" s="3">
        <f>-B40</f>
        <v>-0.36</v>
      </c>
    </row>
    <row r="47" spans="1:8" x14ac:dyDescent="0.25">
      <c r="A47" s="8"/>
      <c r="B47" s="8"/>
      <c r="C47" s="3">
        <f>-C45</f>
        <v>-0.64000000000000012</v>
      </c>
      <c r="D47" s="3">
        <f>-D45</f>
        <v>-0.48</v>
      </c>
      <c r="E47" s="3">
        <f>-E45</f>
        <v>0.64000000000000012</v>
      </c>
      <c r="F47" s="3">
        <f>-F45</f>
        <v>0.48</v>
      </c>
    </row>
    <row r="48" spans="1:8" x14ac:dyDescent="0.25">
      <c r="A48" s="8"/>
      <c r="B48" s="8"/>
      <c r="C48" s="3">
        <f>-C46</f>
        <v>-0.48</v>
      </c>
      <c r="D48" s="3">
        <f t="shared" ref="D48:F48" si="3">-D46</f>
        <v>-0.36</v>
      </c>
      <c r="E48" s="3">
        <f t="shared" si="3"/>
        <v>0.48</v>
      </c>
      <c r="F48" s="3">
        <f t="shared" si="3"/>
        <v>0.36</v>
      </c>
    </row>
    <row r="49" spans="1:8" x14ac:dyDescent="0.25">
      <c r="A49" s="1"/>
      <c r="B49" s="1"/>
      <c r="C49" s="15" t="s">
        <v>26</v>
      </c>
      <c r="D49" s="15"/>
      <c r="E49" s="16" t="s">
        <v>25</v>
      </c>
      <c r="F49" s="17"/>
    </row>
    <row r="50" spans="1:8" x14ac:dyDescent="0.25">
      <c r="C50">
        <v>0</v>
      </c>
      <c r="D50">
        <v>0</v>
      </c>
      <c r="E50">
        <v>1</v>
      </c>
      <c r="F50">
        <v>2</v>
      </c>
    </row>
    <row r="51" spans="1:8" x14ac:dyDescent="0.25">
      <c r="A51" s="8" t="s">
        <v>16</v>
      </c>
      <c r="B51" s="2" t="s">
        <v>17</v>
      </c>
      <c r="C51" s="3">
        <f>C45*$B$52</f>
        <v>102400.00000000001</v>
      </c>
      <c r="D51" s="3">
        <f>D45*$B$52</f>
        <v>76800</v>
      </c>
      <c r="E51" s="3">
        <f t="shared" ref="E51:F51" si="4">E45*$B$52</f>
        <v>-102400.00000000001</v>
      </c>
      <c r="F51" s="3">
        <f t="shared" si="4"/>
        <v>-76800</v>
      </c>
      <c r="G51">
        <v>0</v>
      </c>
    </row>
    <row r="52" spans="1:8" x14ac:dyDescent="0.25">
      <c r="A52" s="8"/>
      <c r="B52" s="8">
        <f>B46</f>
        <v>160000</v>
      </c>
      <c r="C52" s="3">
        <f>C46*$B$52</f>
        <v>76800</v>
      </c>
      <c r="D52" s="3">
        <f t="shared" ref="C52:F54" si="5">D46*$B$52</f>
        <v>57600</v>
      </c>
      <c r="E52" s="3">
        <f t="shared" si="5"/>
        <v>-76800</v>
      </c>
      <c r="F52" s="3">
        <f t="shared" si="5"/>
        <v>-57600</v>
      </c>
      <c r="G52">
        <v>0</v>
      </c>
    </row>
    <row r="53" spans="1:8" x14ac:dyDescent="0.25">
      <c r="A53" s="8"/>
      <c r="B53" s="8"/>
      <c r="C53" s="3">
        <f t="shared" si="5"/>
        <v>-102400.00000000001</v>
      </c>
      <c r="D53" s="3">
        <f t="shared" si="5"/>
        <v>-76800</v>
      </c>
      <c r="E53" s="5">
        <f t="shared" si="5"/>
        <v>102400.00000000001</v>
      </c>
      <c r="F53" s="5">
        <f t="shared" si="5"/>
        <v>76800</v>
      </c>
      <c r="G53">
        <v>1</v>
      </c>
    </row>
    <row r="54" spans="1:8" x14ac:dyDescent="0.25">
      <c r="A54" s="8"/>
      <c r="B54" s="8"/>
      <c r="C54" s="3">
        <f t="shared" si="5"/>
        <v>-76800</v>
      </c>
      <c r="D54" s="3">
        <f t="shared" si="5"/>
        <v>-57600</v>
      </c>
      <c r="E54" s="5">
        <f t="shared" si="5"/>
        <v>76800</v>
      </c>
      <c r="F54" s="5">
        <f t="shared" si="5"/>
        <v>57600</v>
      </c>
      <c r="G54">
        <v>2</v>
      </c>
      <c r="H54" t="s">
        <v>20</v>
      </c>
    </row>
    <row r="55" spans="1:8" x14ac:dyDescent="0.25">
      <c r="H55" t="s">
        <v>21</v>
      </c>
    </row>
    <row r="56" spans="1:8" x14ac:dyDescent="0.25">
      <c r="H56" t="s">
        <v>22</v>
      </c>
    </row>
    <row r="57" spans="1:8" x14ac:dyDescent="0.25">
      <c r="A57" t="s">
        <v>29</v>
      </c>
      <c r="H57" t="s">
        <v>23</v>
      </c>
    </row>
    <row r="58" spans="1:8" x14ac:dyDescent="0.25">
      <c r="A58" t="s">
        <v>9</v>
      </c>
      <c r="B58">
        <v>-6</v>
      </c>
      <c r="H58" t="s">
        <v>24</v>
      </c>
    </row>
    <row r="59" spans="1:8" x14ac:dyDescent="0.25">
      <c r="A59" t="s">
        <v>10</v>
      </c>
      <c r="B59">
        <v>6</v>
      </c>
    </row>
    <row r="60" spans="1:8" x14ac:dyDescent="0.25">
      <c r="A60" t="s">
        <v>8</v>
      </c>
      <c r="B60">
        <f>SQRT(B58^2+B59^2)</f>
        <v>8.4852813742385695</v>
      </c>
    </row>
    <row r="62" spans="1:8" x14ac:dyDescent="0.25">
      <c r="A62" t="s">
        <v>11</v>
      </c>
      <c r="B62">
        <f>B58/B60</f>
        <v>-0.70710678118654757</v>
      </c>
    </row>
    <row r="63" spans="1:8" x14ac:dyDescent="0.25">
      <c r="A63" t="s">
        <v>12</v>
      </c>
      <c r="B63">
        <f>B59/B60</f>
        <v>0.70710678118654757</v>
      </c>
    </row>
    <row r="64" spans="1:8" x14ac:dyDescent="0.25">
      <c r="A64" t="s">
        <v>13</v>
      </c>
      <c r="B64">
        <f>B62^2</f>
        <v>0.50000000000000011</v>
      </c>
    </row>
    <row r="65" spans="1:8" x14ac:dyDescent="0.25">
      <c r="A65" t="s">
        <v>14</v>
      </c>
      <c r="B65">
        <f>B63^2</f>
        <v>0.50000000000000011</v>
      </c>
    </row>
    <row r="66" spans="1:8" x14ac:dyDescent="0.25">
      <c r="A66" t="s">
        <v>15</v>
      </c>
      <c r="B66">
        <f>B62*B63</f>
        <v>-0.50000000000000011</v>
      </c>
    </row>
    <row r="70" spans="1:8" x14ac:dyDescent="0.25">
      <c r="A70" s="8" t="s">
        <v>16</v>
      </c>
      <c r="B70" s="2" t="s">
        <v>17</v>
      </c>
      <c r="C70" s="3">
        <f>B64</f>
        <v>0.50000000000000011</v>
      </c>
      <c r="D70" s="3">
        <f>B66</f>
        <v>-0.50000000000000011</v>
      </c>
      <c r="E70" s="3">
        <f>-B64</f>
        <v>-0.50000000000000011</v>
      </c>
      <c r="F70" s="3">
        <f>-B66</f>
        <v>0.50000000000000011</v>
      </c>
    </row>
    <row r="71" spans="1:8" x14ac:dyDescent="0.25">
      <c r="A71" s="8"/>
      <c r="B71" s="8">
        <f>$E$3*E5/B60</f>
        <v>188561.8083164127</v>
      </c>
      <c r="C71" s="3">
        <f>B66</f>
        <v>-0.50000000000000011</v>
      </c>
      <c r="D71" s="3">
        <f>B65</f>
        <v>0.50000000000000011</v>
      </c>
      <c r="E71" s="3">
        <f>-B66</f>
        <v>0.50000000000000011</v>
      </c>
      <c r="F71" s="3">
        <f>-B65</f>
        <v>-0.50000000000000011</v>
      </c>
    </row>
    <row r="72" spans="1:8" x14ac:dyDescent="0.25">
      <c r="A72" s="8"/>
      <c r="B72" s="8"/>
      <c r="C72" s="3">
        <f>-C70</f>
        <v>-0.50000000000000011</v>
      </c>
      <c r="D72" s="3">
        <f>-D70</f>
        <v>0.50000000000000011</v>
      </c>
      <c r="E72" s="3">
        <f>-E70</f>
        <v>0.50000000000000011</v>
      </c>
      <c r="F72" s="3">
        <f>-F70</f>
        <v>-0.50000000000000011</v>
      </c>
    </row>
    <row r="73" spans="1:8" x14ac:dyDescent="0.25">
      <c r="A73" s="8"/>
      <c r="B73" s="8"/>
      <c r="C73" s="3">
        <f>-C71</f>
        <v>0.50000000000000011</v>
      </c>
      <c r="D73" s="3">
        <f t="shared" ref="D73:F73" si="6">-D71</f>
        <v>-0.50000000000000011</v>
      </c>
      <c r="E73" s="3">
        <f t="shared" si="6"/>
        <v>-0.50000000000000011</v>
      </c>
      <c r="F73" s="3">
        <f t="shared" si="6"/>
        <v>0.50000000000000011</v>
      </c>
    </row>
    <row r="74" spans="1:8" x14ac:dyDescent="0.25">
      <c r="A74" s="1"/>
      <c r="B74" s="1"/>
      <c r="C74" s="15" t="s">
        <v>47</v>
      </c>
      <c r="D74" s="15"/>
      <c r="E74" s="16" t="s">
        <v>25</v>
      </c>
      <c r="F74" s="17"/>
    </row>
    <row r="75" spans="1:8" x14ac:dyDescent="0.25">
      <c r="C75">
        <v>0</v>
      </c>
      <c r="D75">
        <v>0</v>
      </c>
      <c r="E75">
        <v>1</v>
      </c>
      <c r="F75">
        <v>2</v>
      </c>
    </row>
    <row r="76" spans="1:8" x14ac:dyDescent="0.25">
      <c r="A76" s="8" t="s">
        <v>16</v>
      </c>
      <c r="B76" s="2" t="s">
        <v>17</v>
      </c>
      <c r="C76" s="3">
        <f>C70*$B$77</f>
        <v>94280.904158206366</v>
      </c>
      <c r="D76" s="3">
        <f t="shared" ref="D76:F76" si="7">D70*$B$77</f>
        <v>-94280.904158206366</v>
      </c>
      <c r="E76" s="3">
        <f t="shared" si="7"/>
        <v>-94280.904158206366</v>
      </c>
      <c r="F76" s="3">
        <f t="shared" si="7"/>
        <v>94280.904158206366</v>
      </c>
      <c r="G76">
        <v>0</v>
      </c>
    </row>
    <row r="77" spans="1:8" x14ac:dyDescent="0.25">
      <c r="A77" s="8"/>
      <c r="B77" s="8">
        <f>B71</f>
        <v>188561.8083164127</v>
      </c>
      <c r="C77" s="3">
        <f>C71*$B$77</f>
        <v>-94280.904158206366</v>
      </c>
      <c r="D77" s="3">
        <f t="shared" ref="C77:F79" si="8">D71*$B$77</f>
        <v>94280.904158206366</v>
      </c>
      <c r="E77" s="3">
        <f t="shared" si="8"/>
        <v>94280.904158206366</v>
      </c>
      <c r="F77" s="3">
        <f t="shared" si="8"/>
        <v>-94280.904158206366</v>
      </c>
      <c r="G77">
        <v>0</v>
      </c>
    </row>
    <row r="78" spans="1:8" x14ac:dyDescent="0.25">
      <c r="A78" s="8"/>
      <c r="B78" s="8"/>
      <c r="C78" s="3">
        <f t="shared" si="8"/>
        <v>-94280.904158206366</v>
      </c>
      <c r="D78" s="3">
        <f t="shared" si="8"/>
        <v>94280.904158206366</v>
      </c>
      <c r="E78" s="3">
        <f t="shared" si="8"/>
        <v>94280.904158206366</v>
      </c>
      <c r="F78" s="3">
        <f t="shared" si="8"/>
        <v>-94280.904158206366</v>
      </c>
      <c r="G78">
        <v>1</v>
      </c>
    </row>
    <row r="79" spans="1:8" x14ac:dyDescent="0.25">
      <c r="A79" s="8"/>
      <c r="B79" s="8"/>
      <c r="C79" s="3">
        <f t="shared" si="8"/>
        <v>94280.904158206366</v>
      </c>
      <c r="D79" s="3">
        <f t="shared" si="8"/>
        <v>-94280.904158206366</v>
      </c>
      <c r="E79" s="3">
        <f t="shared" si="8"/>
        <v>-94280.904158206366</v>
      </c>
      <c r="F79" s="3">
        <f t="shared" si="8"/>
        <v>94280.904158206366</v>
      </c>
      <c r="G79">
        <v>2</v>
      </c>
      <c r="H79" t="s">
        <v>20</v>
      </c>
    </row>
    <row r="80" spans="1:8" x14ac:dyDescent="0.25">
      <c r="H80" t="s">
        <v>27</v>
      </c>
    </row>
    <row r="81" spans="1:8" x14ac:dyDescent="0.25">
      <c r="H81" t="s">
        <v>28</v>
      </c>
    </row>
    <row r="82" spans="1:8" x14ac:dyDescent="0.25">
      <c r="H82" t="s">
        <v>23</v>
      </c>
    </row>
    <row r="83" spans="1:8" x14ac:dyDescent="0.25">
      <c r="H83" t="s">
        <v>24</v>
      </c>
    </row>
    <row r="85" spans="1:8" x14ac:dyDescent="0.25">
      <c r="A85" t="s">
        <v>30</v>
      </c>
    </row>
    <row r="86" spans="1:8" x14ac:dyDescent="0.25">
      <c r="A86" s="6" t="s">
        <v>32</v>
      </c>
      <c r="B86" s="6"/>
      <c r="C86" s="6"/>
    </row>
    <row r="87" spans="1:8" x14ac:dyDescent="0.25">
      <c r="B87">
        <v>1</v>
      </c>
      <c r="C87">
        <v>2</v>
      </c>
    </row>
    <row r="88" spans="1:8" x14ac:dyDescent="0.25">
      <c r="A88" s="8" t="s">
        <v>31</v>
      </c>
      <c r="B88" s="3">
        <f>E53+E78</f>
        <v>196680.90415820637</v>
      </c>
      <c r="C88" s="3">
        <f>F53+F78</f>
        <v>-17480.904158206366</v>
      </c>
      <c r="D88">
        <v>1</v>
      </c>
    </row>
    <row r="89" spans="1:8" x14ac:dyDescent="0.25">
      <c r="A89" s="8"/>
      <c r="B89" s="3">
        <f>E54+E79</f>
        <v>-17480.904158206366</v>
      </c>
      <c r="C89" s="3">
        <f>F54+F79</f>
        <v>151880.90415820637</v>
      </c>
      <c r="D89">
        <v>2</v>
      </c>
    </row>
    <row r="91" spans="1:8" x14ac:dyDescent="0.25">
      <c r="A91" s="10" t="s">
        <v>33</v>
      </c>
      <c r="B91" s="10"/>
    </row>
    <row r="92" spans="1:8" x14ac:dyDescent="0.25">
      <c r="A92" t="s">
        <v>34</v>
      </c>
      <c r="B92">
        <v>80</v>
      </c>
    </row>
    <row r="93" spans="1:8" x14ac:dyDescent="0.25">
      <c r="A93" t="s">
        <v>35</v>
      </c>
      <c r="B93">
        <v>-120</v>
      </c>
    </row>
    <row r="95" spans="1:8" x14ac:dyDescent="0.25">
      <c r="A95" t="s">
        <v>36</v>
      </c>
    </row>
    <row r="96" spans="1:8" x14ac:dyDescent="0.25">
      <c r="A96">
        <f>B92</f>
        <v>80</v>
      </c>
      <c r="B96">
        <f>B88</f>
        <v>196680.90415820637</v>
      </c>
      <c r="C96">
        <f>C88</f>
        <v>-17480.904158206366</v>
      </c>
      <c r="D96" t="s">
        <v>45</v>
      </c>
    </row>
    <row r="97" spans="1:4" x14ac:dyDescent="0.25">
      <c r="A97">
        <f>B93</f>
        <v>-120</v>
      </c>
      <c r="B97">
        <f>B89</f>
        <v>-17480.904158206366</v>
      </c>
      <c r="C97">
        <f>C89</f>
        <v>151880.90415820637</v>
      </c>
      <c r="D97" t="s">
        <v>46</v>
      </c>
    </row>
    <row r="99" spans="1:4" x14ac:dyDescent="0.25">
      <c r="A99" s="11" t="s">
        <v>37</v>
      </c>
      <c r="B99" s="5" t="s">
        <v>38</v>
      </c>
      <c r="C99" s="5" t="s">
        <v>39</v>
      </c>
      <c r="D99" s="5" t="s">
        <v>40</v>
      </c>
    </row>
    <row r="100" spans="1:4" x14ac:dyDescent="0.25">
      <c r="A100" s="12"/>
      <c r="B100" s="5">
        <f>B96</f>
        <v>196680.90415820637</v>
      </c>
      <c r="C100" s="5">
        <f>B97</f>
        <v>-17480.904158206366</v>
      </c>
      <c r="D100" s="5">
        <f>A96</f>
        <v>80</v>
      </c>
    </row>
    <row r="101" spans="1:4" x14ac:dyDescent="0.25">
      <c r="A101" s="13"/>
      <c r="B101" s="5">
        <f>C96</f>
        <v>-17480.904158206366</v>
      </c>
      <c r="C101" s="5">
        <f>C97</f>
        <v>151880.90415820637</v>
      </c>
      <c r="D101" s="5">
        <f>A97</f>
        <v>-120</v>
      </c>
    </row>
    <row r="103" spans="1:4" x14ac:dyDescent="0.25">
      <c r="A103" t="s">
        <v>41</v>
      </c>
    </row>
    <row r="104" spans="1:4" x14ac:dyDescent="0.25">
      <c r="B104">
        <f>B100/$B$100</f>
        <v>1</v>
      </c>
      <c r="C104">
        <f>C100/$B$100</f>
        <v>-8.8879519000711227E-2</v>
      </c>
      <c r="D104">
        <f>D100/$B$100</f>
        <v>4.0675021473182536E-4</v>
      </c>
    </row>
    <row r="105" spans="1:4" x14ac:dyDescent="0.25">
      <c r="B105">
        <f>B101</f>
        <v>-17480.904158206366</v>
      </c>
      <c r="C105">
        <f t="shared" ref="C105:D105" si="9">C101</f>
        <v>151880.90415820637</v>
      </c>
      <c r="D105">
        <f t="shared" si="9"/>
        <v>-120</v>
      </c>
    </row>
    <row r="106" spans="1:4" x14ac:dyDescent="0.25">
      <c r="A106" t="s">
        <v>42</v>
      </c>
    </row>
    <row r="107" spans="1:4" x14ac:dyDescent="0.25">
      <c r="B107">
        <f>B104</f>
        <v>1</v>
      </c>
      <c r="C107">
        <f t="shared" ref="C107:D107" si="10">C104</f>
        <v>-8.8879519000711227E-2</v>
      </c>
      <c r="D107">
        <f t="shared" si="10"/>
        <v>4.0675021473182536E-4</v>
      </c>
    </row>
    <row r="108" spans="1:4" x14ac:dyDescent="0.25">
      <c r="B108">
        <f>B104*-$B$105+B105</f>
        <v>0</v>
      </c>
      <c r="C108">
        <f>C104*-$B$105+C105</f>
        <v>150327.20980492746</v>
      </c>
      <c r="D108">
        <f>D104*-$B$105+D105</f>
        <v>-112.8896384799431</v>
      </c>
    </row>
    <row r="109" spans="1:4" x14ac:dyDescent="0.25">
      <c r="A109" t="s">
        <v>43</v>
      </c>
    </row>
    <row r="110" spans="1:4" x14ac:dyDescent="0.25">
      <c r="B110">
        <f>B107</f>
        <v>1</v>
      </c>
      <c r="C110">
        <f t="shared" ref="C110:D110" si="11">C107</f>
        <v>-8.8879519000711227E-2</v>
      </c>
      <c r="D110">
        <f t="shared" si="11"/>
        <v>4.0675021473182536E-4</v>
      </c>
    </row>
    <row r="111" spans="1:4" x14ac:dyDescent="0.25">
      <c r="B111">
        <f>B108</f>
        <v>0</v>
      </c>
      <c r="C111">
        <f>C108/$C$108</f>
        <v>1</v>
      </c>
      <c r="D111">
        <f>D108/$C$108</f>
        <v>-7.5095944790324167E-4</v>
      </c>
    </row>
    <row r="112" spans="1:4" x14ac:dyDescent="0.25">
      <c r="A112" t="s">
        <v>42</v>
      </c>
    </row>
    <row r="113" spans="1:9" x14ac:dyDescent="0.25">
      <c r="B113">
        <f>B110</f>
        <v>1</v>
      </c>
      <c r="C113">
        <f>C111*-$C$110+C110</f>
        <v>0</v>
      </c>
      <c r="D113" s="4">
        <f>D111*-$C$110+D110</f>
        <v>3.4000530021314557E-4</v>
      </c>
      <c r="E113" s="14" t="s">
        <v>44</v>
      </c>
      <c r="F113" s="7" t="s">
        <v>45</v>
      </c>
      <c r="G113" s="7">
        <f>D113</f>
        <v>3.4000530021314557E-4</v>
      </c>
      <c r="H113" t="s">
        <v>49</v>
      </c>
    </row>
    <row r="114" spans="1:9" x14ac:dyDescent="0.25">
      <c r="B114">
        <f>B111</f>
        <v>0</v>
      </c>
      <c r="C114">
        <f t="shared" ref="C114:D114" si="12">C111</f>
        <v>1</v>
      </c>
      <c r="D114" s="4">
        <f t="shared" si="12"/>
        <v>-7.5095944790324167E-4</v>
      </c>
      <c r="E114" s="14"/>
      <c r="F114" s="7" t="s">
        <v>46</v>
      </c>
      <c r="G114" s="7">
        <f>D114</f>
        <v>-7.5095944790324167E-4</v>
      </c>
      <c r="H114" t="s">
        <v>49</v>
      </c>
    </row>
    <row r="116" spans="1:9" x14ac:dyDescent="0.25">
      <c r="A116" t="s">
        <v>50</v>
      </c>
    </row>
    <row r="117" spans="1:9" x14ac:dyDescent="0.25">
      <c r="A117" t="s">
        <v>5</v>
      </c>
    </row>
    <row r="118" spans="1:9" x14ac:dyDescent="0.25">
      <c r="A118">
        <f>C25</f>
        <v>0</v>
      </c>
      <c r="B118">
        <f>C25</f>
        <v>0</v>
      </c>
    </row>
    <row r="119" spans="1:9" x14ac:dyDescent="0.25">
      <c r="A119">
        <f>D25</f>
        <v>0</v>
      </c>
      <c r="B119">
        <f>D25</f>
        <v>0</v>
      </c>
    </row>
    <row r="120" spans="1:9" x14ac:dyDescent="0.25">
      <c r="A120">
        <f>E25</f>
        <v>0</v>
      </c>
      <c r="B120">
        <f>E25</f>
        <v>0</v>
      </c>
    </row>
    <row r="121" spans="1:9" x14ac:dyDescent="0.25">
      <c r="A121">
        <f>F25</f>
        <v>0</v>
      </c>
      <c r="B121">
        <f>F25</f>
        <v>0</v>
      </c>
    </row>
    <row r="123" spans="1:9" x14ac:dyDescent="0.25">
      <c r="A123" s="8" t="s">
        <v>51</v>
      </c>
      <c r="B123" s="3">
        <f>B12</f>
        <v>1</v>
      </c>
      <c r="C123" s="3">
        <f>B13</f>
        <v>0</v>
      </c>
      <c r="D123" s="3">
        <v>0</v>
      </c>
      <c r="E123" s="3">
        <v>0</v>
      </c>
      <c r="G123">
        <f>B118</f>
        <v>0</v>
      </c>
    </row>
    <row r="124" spans="1:9" x14ac:dyDescent="0.25">
      <c r="A124" s="8"/>
      <c r="B124" s="3">
        <v>0</v>
      </c>
      <c r="C124" s="3">
        <v>0</v>
      </c>
      <c r="D124" s="3">
        <f>B123</f>
        <v>1</v>
      </c>
      <c r="E124" s="3">
        <f>C123</f>
        <v>0</v>
      </c>
      <c r="G124">
        <f t="shared" ref="G124:G126" si="13">B119</f>
        <v>0</v>
      </c>
      <c r="I124">
        <f>B123*G123+C123*G124+D123*G125+E123*G126</f>
        <v>0</v>
      </c>
    </row>
    <row r="125" spans="1:9" x14ac:dyDescent="0.25">
      <c r="G125">
        <f t="shared" si="13"/>
        <v>0</v>
      </c>
      <c r="I125">
        <f>B124*G123+C124*G124+D124*G125+E124*G126</f>
        <v>0</v>
      </c>
    </row>
    <row r="126" spans="1:9" x14ac:dyDescent="0.25">
      <c r="G126">
        <f t="shared" si="13"/>
        <v>0</v>
      </c>
    </row>
    <row r="127" spans="1:9" x14ac:dyDescent="0.25">
      <c r="A127" t="s">
        <v>52</v>
      </c>
    </row>
    <row r="128" spans="1:9" x14ac:dyDescent="0.25">
      <c r="A128" s="9">
        <f>B21</f>
        <v>85714.28571428571</v>
      </c>
      <c r="B128">
        <v>1</v>
      </c>
      <c r="C128">
        <v>-1</v>
      </c>
      <c r="D128">
        <f>I124</f>
        <v>0</v>
      </c>
      <c r="E128" s="4">
        <f>A128*B128*D128+A128*C128*D129</f>
        <v>0</v>
      </c>
      <c r="F128" t="s">
        <v>54</v>
      </c>
    </row>
    <row r="129" spans="1:7" x14ac:dyDescent="0.25">
      <c r="A129" s="9"/>
      <c r="B129">
        <f>-B128</f>
        <v>-1</v>
      </c>
      <c r="C129">
        <f>-C128</f>
        <v>1</v>
      </c>
      <c r="D129">
        <f>I125</f>
        <v>0</v>
      </c>
      <c r="E129" s="4">
        <f>A128*B129*D128+A128*C129*D129</f>
        <v>0</v>
      </c>
    </row>
    <row r="131" spans="1:7" x14ac:dyDescent="0.25">
      <c r="A131" t="s">
        <v>53</v>
      </c>
    </row>
    <row r="132" spans="1:7" x14ac:dyDescent="0.25">
      <c r="A132">
        <f>B123</f>
        <v>1</v>
      </c>
      <c r="B132">
        <f>B124</f>
        <v>0</v>
      </c>
      <c r="D132" s="4">
        <f>A132*C133+B132*C134</f>
        <v>0</v>
      </c>
    </row>
    <row r="133" spans="1:7" x14ac:dyDescent="0.25">
      <c r="A133">
        <f>C123</f>
        <v>0</v>
      </c>
      <c r="B133">
        <f>C124</f>
        <v>0</v>
      </c>
      <c r="C133">
        <f>E128</f>
        <v>0</v>
      </c>
      <c r="D133" s="4">
        <f>A133*C133+B133*C134</f>
        <v>0</v>
      </c>
    </row>
    <row r="134" spans="1:7" x14ac:dyDescent="0.25">
      <c r="A134">
        <f>D123</f>
        <v>0</v>
      </c>
      <c r="B134">
        <f>D124</f>
        <v>1</v>
      </c>
      <c r="C134">
        <f>E129</f>
        <v>0</v>
      </c>
      <c r="D134" s="4">
        <f>A134*C133+B134*C134</f>
        <v>0</v>
      </c>
    </row>
    <row r="135" spans="1:7" x14ac:dyDescent="0.25">
      <c r="A135">
        <f>E123</f>
        <v>0</v>
      </c>
      <c r="B135">
        <f>E124</f>
        <v>0</v>
      </c>
      <c r="D135" s="4">
        <f>A135*C133+B135*C134</f>
        <v>0</v>
      </c>
    </row>
    <row r="137" spans="1:7" x14ac:dyDescent="0.25">
      <c r="A137" t="s">
        <v>50</v>
      </c>
    </row>
    <row r="138" spans="1:7" x14ac:dyDescent="0.25">
      <c r="A138" t="s">
        <v>6</v>
      </c>
    </row>
    <row r="139" spans="1:7" x14ac:dyDescent="0.25">
      <c r="A139">
        <f>C50</f>
        <v>0</v>
      </c>
      <c r="B139">
        <f>C50</f>
        <v>0</v>
      </c>
    </row>
    <row r="140" spans="1:7" x14ac:dyDescent="0.25">
      <c r="A140">
        <f>D75</f>
        <v>0</v>
      </c>
      <c r="B140">
        <f>D50</f>
        <v>0</v>
      </c>
    </row>
    <row r="141" spans="1:7" x14ac:dyDescent="0.25">
      <c r="A141">
        <f>E75</f>
        <v>1</v>
      </c>
      <c r="B141">
        <f>G113</f>
        <v>3.4000530021314557E-4</v>
      </c>
    </row>
    <row r="142" spans="1:7" x14ac:dyDescent="0.25">
      <c r="A142">
        <f>F50</f>
        <v>2</v>
      </c>
      <c r="B142">
        <f>G114</f>
        <v>-7.5095944790324167E-4</v>
      </c>
    </row>
    <row r="144" spans="1:7" x14ac:dyDescent="0.25">
      <c r="A144" s="8" t="s">
        <v>51</v>
      </c>
      <c r="B144" s="3">
        <f>B37</f>
        <v>0.8</v>
      </c>
      <c r="C144" s="3">
        <f>B38</f>
        <v>0.6</v>
      </c>
      <c r="D144" s="3">
        <v>0</v>
      </c>
      <c r="E144" s="3">
        <v>0</v>
      </c>
      <c r="G144">
        <f>B139</f>
        <v>0</v>
      </c>
    </row>
    <row r="145" spans="1:9" x14ac:dyDescent="0.25">
      <c r="A145" s="8"/>
      <c r="B145" s="3">
        <v>0</v>
      </c>
      <c r="C145" s="3">
        <v>0</v>
      </c>
      <c r="D145" s="3">
        <f>B144</f>
        <v>0.8</v>
      </c>
      <c r="E145" s="3">
        <f>C144</f>
        <v>0.6</v>
      </c>
      <c r="G145">
        <f t="shared" ref="G145:G147" si="14">B140</f>
        <v>0</v>
      </c>
      <c r="I145">
        <f>B144*G144+C144*G145+D144*G146+E144*G147</f>
        <v>0</v>
      </c>
    </row>
    <row r="146" spans="1:9" x14ac:dyDescent="0.25">
      <c r="G146">
        <f t="shared" si="14"/>
        <v>3.4000530021314557E-4</v>
      </c>
      <c r="I146">
        <f>B145*G144+C145*G145+D145*G146+E145*G147</f>
        <v>-1.7857142857142854E-4</v>
      </c>
    </row>
    <row r="147" spans="1:9" x14ac:dyDescent="0.25">
      <c r="G147">
        <f t="shared" si="14"/>
        <v>-7.5095944790324167E-4</v>
      </c>
    </row>
    <row r="148" spans="1:9" x14ac:dyDescent="0.25">
      <c r="A148" t="s">
        <v>52</v>
      </c>
    </row>
    <row r="149" spans="1:9" x14ac:dyDescent="0.25">
      <c r="A149" s="9">
        <f>B46</f>
        <v>160000</v>
      </c>
      <c r="B149">
        <v>1</v>
      </c>
      <c r="C149">
        <v>-1</v>
      </c>
      <c r="D149">
        <f>I145</f>
        <v>0</v>
      </c>
      <c r="E149" s="4">
        <f>A149*B149*D149+A149*C149*D150</f>
        <v>28.571428571428566</v>
      </c>
      <c r="F149" t="s">
        <v>54</v>
      </c>
    </row>
    <row r="150" spans="1:9" x14ac:dyDescent="0.25">
      <c r="A150" s="9"/>
      <c r="B150">
        <f>-B149</f>
        <v>-1</v>
      </c>
      <c r="C150">
        <f>-C149</f>
        <v>1</v>
      </c>
      <c r="D150">
        <f>I146</f>
        <v>-1.7857142857142854E-4</v>
      </c>
      <c r="E150" s="4">
        <f>A149*B150*D149+A149*C150*D150</f>
        <v>-28.571428571428566</v>
      </c>
    </row>
    <row r="152" spans="1:9" x14ac:dyDescent="0.25">
      <c r="A152" t="s">
        <v>53</v>
      </c>
    </row>
    <row r="153" spans="1:9" x14ac:dyDescent="0.25">
      <c r="A153">
        <f>B144</f>
        <v>0.8</v>
      </c>
      <c r="B153">
        <f>B145</f>
        <v>0</v>
      </c>
      <c r="D153" s="4">
        <f>A153*C154+B153*C155</f>
        <v>22.857142857142854</v>
      </c>
    </row>
    <row r="154" spans="1:9" x14ac:dyDescent="0.25">
      <c r="A154">
        <f>C144</f>
        <v>0.6</v>
      </c>
      <c r="B154">
        <f>C145</f>
        <v>0</v>
      </c>
      <c r="C154">
        <f>E149</f>
        <v>28.571428571428566</v>
      </c>
      <c r="D154" s="4">
        <f>A154*C154+B154*C155</f>
        <v>17.142857142857139</v>
      </c>
    </row>
    <row r="155" spans="1:9" x14ac:dyDescent="0.25">
      <c r="A155">
        <f>D144</f>
        <v>0</v>
      </c>
      <c r="B155">
        <f>D145</f>
        <v>0.8</v>
      </c>
      <c r="C155">
        <f>E150</f>
        <v>-28.571428571428566</v>
      </c>
      <c r="D155" s="4">
        <f>A155*C154+B155*C155</f>
        <v>-22.857142857142854</v>
      </c>
    </row>
    <row r="156" spans="1:9" x14ac:dyDescent="0.25">
      <c r="A156">
        <f>E144</f>
        <v>0</v>
      </c>
      <c r="B156">
        <f>E145</f>
        <v>0.6</v>
      </c>
      <c r="D156" s="4">
        <f>A156*C154+B156*C155</f>
        <v>-17.142857142857139</v>
      </c>
    </row>
    <row r="158" spans="1:9" x14ac:dyDescent="0.25">
      <c r="A158" t="s">
        <v>50</v>
      </c>
    </row>
    <row r="159" spans="1:9" x14ac:dyDescent="0.25">
      <c r="A159" t="s">
        <v>6</v>
      </c>
    </row>
    <row r="160" spans="1:9" x14ac:dyDescent="0.25">
      <c r="A160">
        <f>C75</f>
        <v>0</v>
      </c>
      <c r="B160">
        <f>C75</f>
        <v>0</v>
      </c>
    </row>
    <row r="161" spans="1:9" x14ac:dyDescent="0.25">
      <c r="A161">
        <f>D75</f>
        <v>0</v>
      </c>
      <c r="B161">
        <f>D75</f>
        <v>0</v>
      </c>
    </row>
    <row r="162" spans="1:9" x14ac:dyDescent="0.25">
      <c r="A162">
        <f>E75</f>
        <v>1</v>
      </c>
      <c r="B162">
        <f>G113</f>
        <v>3.4000530021314557E-4</v>
      </c>
    </row>
    <row r="163" spans="1:9" x14ac:dyDescent="0.25">
      <c r="A163">
        <f>F75</f>
        <v>2</v>
      </c>
      <c r="B163">
        <f>G114</f>
        <v>-7.5095944790324167E-4</v>
      </c>
    </row>
    <row r="165" spans="1:9" x14ac:dyDescent="0.25">
      <c r="A165" s="8" t="s">
        <v>51</v>
      </c>
      <c r="B165" s="3">
        <f>B62</f>
        <v>-0.70710678118654757</v>
      </c>
      <c r="C165" s="3">
        <f>B63</f>
        <v>0.70710678118654757</v>
      </c>
      <c r="D165" s="3">
        <v>0</v>
      </c>
      <c r="E165" s="3">
        <v>0</v>
      </c>
      <c r="G165">
        <f>B160</f>
        <v>0</v>
      </c>
    </row>
    <row r="166" spans="1:9" x14ac:dyDescent="0.25">
      <c r="A166" s="8"/>
      <c r="B166" s="3">
        <v>0</v>
      </c>
      <c r="C166" s="3">
        <v>0</v>
      </c>
      <c r="D166" s="3">
        <f>B165</f>
        <v>-0.70710678118654757</v>
      </c>
      <c r="E166" s="3">
        <f>C165</f>
        <v>0.70710678118654757</v>
      </c>
      <c r="G166">
        <f t="shared" ref="G166:G168" si="15">B161</f>
        <v>0</v>
      </c>
      <c r="I166">
        <f>B165*G165+C165*G166+D165*G167+E165*G168</f>
        <v>0</v>
      </c>
    </row>
    <row r="167" spans="1:9" x14ac:dyDescent="0.25">
      <c r="G167">
        <f t="shared" si="15"/>
        <v>3.4000530021314557E-4</v>
      </c>
      <c r="I167">
        <f>B166*G165+C166*G166+D166*G167+E166*G168</f>
        <v>-7.7142857142857124E-4</v>
      </c>
    </row>
    <row r="168" spans="1:9" x14ac:dyDescent="0.25">
      <c r="G168">
        <f t="shared" si="15"/>
        <v>-7.5095944790324167E-4</v>
      </c>
    </row>
    <row r="169" spans="1:9" x14ac:dyDescent="0.25">
      <c r="A169" t="s">
        <v>52</v>
      </c>
    </row>
    <row r="170" spans="1:9" x14ac:dyDescent="0.25">
      <c r="A170" s="9">
        <f>B71</f>
        <v>188561.8083164127</v>
      </c>
      <c r="B170">
        <v>1</v>
      </c>
      <c r="C170">
        <v>-1</v>
      </c>
      <c r="D170">
        <f>I166</f>
        <v>0</v>
      </c>
      <c r="E170" s="4">
        <f>A170*B170*D170+A170*C170*D171</f>
        <v>145.46196641551833</v>
      </c>
      <c r="F170" t="s">
        <v>54</v>
      </c>
    </row>
    <row r="171" spans="1:9" x14ac:dyDescent="0.25">
      <c r="A171" s="9"/>
      <c r="B171">
        <f>-B170</f>
        <v>-1</v>
      </c>
      <c r="C171">
        <f>-C170</f>
        <v>1</v>
      </c>
      <c r="D171">
        <f>I167</f>
        <v>-7.7142857142857124E-4</v>
      </c>
      <c r="E171" s="4">
        <f>A170*B171*D170+A170*C171*D171</f>
        <v>-145.46196641551833</v>
      </c>
    </row>
    <row r="173" spans="1:9" x14ac:dyDescent="0.25">
      <c r="A173" t="s">
        <v>53</v>
      </c>
    </row>
    <row r="174" spans="1:9" x14ac:dyDescent="0.25">
      <c r="A174">
        <f>B165</f>
        <v>-0.70710678118654757</v>
      </c>
      <c r="B174">
        <f>B166</f>
        <v>0</v>
      </c>
      <c r="D174" s="4">
        <f>A174*C175+B174*C176</f>
        <v>-102.85714285714285</v>
      </c>
    </row>
    <row r="175" spans="1:9" x14ac:dyDescent="0.25">
      <c r="A175">
        <f>C165</f>
        <v>0.70710678118654757</v>
      </c>
      <c r="B175">
        <f>C166</f>
        <v>0</v>
      </c>
      <c r="C175">
        <f>E170</f>
        <v>145.46196641551833</v>
      </c>
      <c r="D175" s="4">
        <f>A175*C175+B175*C176</f>
        <v>102.85714285714285</v>
      </c>
    </row>
    <row r="176" spans="1:9" x14ac:dyDescent="0.25">
      <c r="A176">
        <f>D165</f>
        <v>0</v>
      </c>
      <c r="B176">
        <f>D166</f>
        <v>-0.70710678118654757</v>
      </c>
      <c r="C176">
        <f>E171</f>
        <v>-145.46196641551833</v>
      </c>
      <c r="D176" s="4">
        <f>A176*C175+B176*C176</f>
        <v>102.85714285714285</v>
      </c>
    </row>
    <row r="177" spans="1:4" x14ac:dyDescent="0.25">
      <c r="A177">
        <f>E165</f>
        <v>0</v>
      </c>
      <c r="B177">
        <f>E166</f>
        <v>0.70710678118654757</v>
      </c>
      <c r="D177" s="4">
        <f>A177*C175+B177*C176</f>
        <v>-102.85714285714285</v>
      </c>
    </row>
  </sheetData>
  <mergeCells count="28">
    <mergeCell ref="E24:F24"/>
    <mergeCell ref="A20:A23"/>
    <mergeCell ref="B21:B23"/>
    <mergeCell ref="A26:A29"/>
    <mergeCell ref="B27:B29"/>
    <mergeCell ref="C24:D24"/>
    <mergeCell ref="A45:A48"/>
    <mergeCell ref="B46:B48"/>
    <mergeCell ref="C49:D49"/>
    <mergeCell ref="E49:F49"/>
    <mergeCell ref="A51:A54"/>
    <mergeCell ref="B52:B54"/>
    <mergeCell ref="E113:E114"/>
    <mergeCell ref="A123:A124"/>
    <mergeCell ref="A128:A129"/>
    <mergeCell ref="A70:A73"/>
    <mergeCell ref="B71:B73"/>
    <mergeCell ref="C74:D74"/>
    <mergeCell ref="E74:F74"/>
    <mergeCell ref="A76:A79"/>
    <mergeCell ref="B77:B79"/>
    <mergeCell ref="A144:A145"/>
    <mergeCell ref="A149:A150"/>
    <mergeCell ref="A165:A166"/>
    <mergeCell ref="A170:A171"/>
    <mergeCell ref="A88:A89"/>
    <mergeCell ref="A91:B91"/>
    <mergeCell ref="A99:A1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Janclyde Espinosa</dc:creator>
  <cp:lastModifiedBy>Janclyde Espinosa</cp:lastModifiedBy>
  <dcterms:created xsi:type="dcterms:W3CDTF">2025-03-21T17:59:04Z</dcterms:created>
  <dcterms:modified xsi:type="dcterms:W3CDTF">2025-03-21T20:08:40Z</dcterms:modified>
</cp:coreProperties>
</file>