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CEBoardexam-randomizer\downloads\"/>
    </mc:Choice>
  </mc:AlternateContent>
  <xr:revisionPtr revIDLastSave="0" documentId="13_ncr:1_{94E0476D-C65D-4EA5-BE13-24B59C20C8DF}" xr6:coauthVersionLast="47" xr6:coauthVersionMax="47" xr10:uidLastSave="{00000000-0000-0000-0000-000000000000}"/>
  <bookViews>
    <workbookView xWindow="-28920" yWindow="-120" windowWidth="29040" windowHeight="15720" xr2:uid="{26CCF7B1-0108-4633-BF1D-90CD57B01C82}"/>
  </bookViews>
  <sheets>
    <sheet name="DPD Method" sheetId="1" r:id="rId1"/>
    <sheet name="DMD Metho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2" i="2"/>
  <c r="H4" i="2"/>
  <c r="H5" i="2" s="1"/>
  <c r="H6" i="2" s="1"/>
  <c r="H3" i="2"/>
  <c r="H2" i="2"/>
  <c r="D6" i="2"/>
  <c r="G6" i="2" s="1"/>
  <c r="D5" i="2"/>
  <c r="G5" i="2" s="1"/>
  <c r="D4" i="2"/>
  <c r="G4" i="2" s="1"/>
  <c r="D3" i="2"/>
  <c r="G3" i="2" s="1"/>
  <c r="D2" i="2"/>
  <c r="G2" i="2" s="1"/>
  <c r="I8" i="1"/>
  <c r="I7" i="1"/>
  <c r="I3" i="1"/>
  <c r="I4" i="1"/>
  <c r="I5" i="1"/>
  <c r="I6" i="1"/>
  <c r="I2" i="1"/>
  <c r="H4" i="1"/>
  <c r="H5" i="1"/>
  <c r="H6" i="1" s="1"/>
  <c r="H3" i="1"/>
  <c r="H2" i="1"/>
  <c r="G3" i="1"/>
  <c r="G4" i="1"/>
  <c r="G5" i="1"/>
  <c r="G6" i="1"/>
  <c r="G2" i="1"/>
  <c r="F3" i="1"/>
  <c r="F4" i="1"/>
  <c r="F5" i="1"/>
  <c r="F6" i="1"/>
  <c r="F2" i="1"/>
  <c r="D3" i="1"/>
  <c r="D4" i="1"/>
  <c r="D5" i="1"/>
  <c r="D6" i="1"/>
  <c r="D2" i="1"/>
  <c r="F5" i="2" l="1"/>
  <c r="F3" i="2"/>
  <c r="F6" i="2"/>
  <c r="F4" i="2"/>
  <c r="F2" i="2"/>
  <c r="I7" i="2" l="1"/>
  <c r="I8" i="2" s="1"/>
</calcChain>
</file>

<file path=xl/sharedStrings.xml><?xml version="1.0" encoding="utf-8"?>
<sst xmlns="http://schemas.openxmlformats.org/spreadsheetml/2006/main" count="51" uniqueCount="23">
  <si>
    <t>Departure Direction</t>
  </si>
  <si>
    <t>Latitude Direction</t>
  </si>
  <si>
    <t>Bearing Angles</t>
  </si>
  <si>
    <t>Bearing Angles in Decimal Form</t>
  </si>
  <si>
    <t>Distances</t>
  </si>
  <si>
    <t>Departures</t>
  </si>
  <si>
    <t>Latitudes</t>
  </si>
  <si>
    <t>DPD</t>
  </si>
  <si>
    <t>E</t>
  </si>
  <si>
    <t>W</t>
  </si>
  <si>
    <t>S</t>
  </si>
  <si>
    <t>N</t>
  </si>
  <si>
    <t>53º4'37"</t>
  </si>
  <si>
    <t>15º31'54"</t>
  </si>
  <si>
    <t>75º24'47"</t>
  </si>
  <si>
    <t>26º9'41"</t>
  </si>
  <si>
    <t>1º41'00"</t>
  </si>
  <si>
    <t>2A = DPD (Dep)</t>
  </si>
  <si>
    <t>A</t>
  </si>
  <si>
    <t>2A = DMD(Lat)</t>
  </si>
  <si>
    <t>DMD</t>
  </si>
  <si>
    <t>2A=</t>
  </si>
  <si>
    <t>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</si>
</sst>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652097</xdr:colOff>
      <xdr:row>13</xdr:row>
      <xdr:rowOff>94693</xdr:rowOff>
    </xdr:from>
    <xdr:to>
      <xdr:col>7</xdr:col>
      <xdr:colOff>785598</xdr:colOff>
      <xdr:row>22</xdr:row>
      <xdr:rowOff>155028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33CC3C-37C8-5220-DD66-2443CFAE4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2097" y="2571193"/>
          <a:ext cx="8001000" cy="1774835"/>
        </a:xfrm>
        <a:prstGeom prst="rect">
          <a:avLst/>
        </a:prstGeom>
      </xdr:spPr>
    </xdr:pic>
    <xdr:clientData/>
  </xdr:twoCellAnchor>
  <xdr:twoCellAnchor editAs="oneCell">
    <xdr:from>
      <xdr:col>0</xdr:col>
      <xdr:colOff>1868365</xdr:colOff>
      <xdr:row>8</xdr:row>
      <xdr:rowOff>139211</xdr:rowOff>
    </xdr:from>
    <xdr:to>
      <xdr:col>8</xdr:col>
      <xdr:colOff>346434</xdr:colOff>
      <xdr:row>12</xdr:row>
      <xdr:rowOff>25001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79247F-4E50-45F4-B41E-407BFDD57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68365" y="1663211"/>
          <a:ext cx="8487960" cy="6477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</xdr:colOff>
      <xdr:row>8</xdr:row>
      <xdr:rowOff>47625</xdr:rowOff>
    </xdr:from>
    <xdr:to>
      <xdr:col>11</xdr:col>
      <xdr:colOff>420350</xdr:colOff>
      <xdr:row>11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BC7C9C-D00E-D93B-2044-CCB8CF737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0" y="1571625"/>
          <a:ext cx="8954750" cy="62873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CE641C-A3D9-479E-AED1-88F1109C0961}" name="Table1" displayName="Table1" ref="A1:I6" totalsRowShown="0">
  <autoFilter ref="A1:I6" xr:uid="{FECE641C-A3D9-479E-AED1-88F1109C0961}"/>
  <tableColumns count="9">
    <tableColumn id="1" xr3:uid="{345B454A-4099-4F7C-BB26-BC72FD22CEB7}" name="Departure Direction"/>
    <tableColumn id="2" xr3:uid="{661409F5-3B84-4D70-850A-7DB18F85E284}" name="Latitude Direction"/>
    <tableColumn id="3" xr3:uid="{04F6A65A-7C8E-48DE-BAA6-556792806095}" name="Bearing Angles"/>
    <tableColumn id="4" xr3:uid="{33A15619-E474-4BCD-9934-08320028BBB8}" name="Bearing Angles in Decimal Form">
      <calculatedColumnFormula>LEFT(C2,FIND("º",C2)-1)
 + MID(C2,FIND("º",C2)+1,FIND("'",C2)-FIND("º",C2)-1)/60
 + MID(C2,FIND("'",C2)+1,FIND("""",C2)-FIND("'",C2)-1)/3600</calculatedColumnFormula>
    </tableColumn>
    <tableColumn id="5" xr3:uid="{C4B9F5B4-E7AA-42FD-8D05-434C39856279}" name="Distances"/>
    <tableColumn id="6" xr3:uid="{DBC321CA-6E65-4793-A0F7-AD702E2B3422}" name="Departures">
      <calculatedColumnFormula>IF(A2="E",E2*SIN(D2*PI()/180),-E2*SIN(D2*PI()/180))</calculatedColumnFormula>
    </tableColumn>
    <tableColumn id="7" xr3:uid="{8B26BD2A-5D70-4613-A34C-96D873AD25A5}" name="Latitudes">
      <calculatedColumnFormula>IF(B2="N",E2*COS(D2*PI()/180),-E2*COS(D2*PI()/180))</calculatedColumnFormula>
    </tableColumn>
    <tableColumn id="8" xr3:uid="{D944E766-E6A8-49D7-845A-9A06A004718C}" name="DPD">
      <calculatedColumnFormula>H1+G1+G2</calculatedColumnFormula>
    </tableColumn>
    <tableColumn id="9" xr3:uid="{84B21A31-B74B-4F5A-97A6-CA9A60BDA91F}" name="2A = DPD (Dep)">
      <calculatedColumnFormula>H2*F2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F6EE6-AE62-426C-8C63-485618A55C97}">
  <dimension ref="A1:I8"/>
  <sheetViews>
    <sheetView tabSelected="1" zoomScale="130" zoomScaleNormal="130" workbookViewId="0">
      <selection activeCell="I17" sqref="I17"/>
    </sheetView>
  </sheetViews>
  <sheetFormatPr defaultRowHeight="15" x14ac:dyDescent="0.25"/>
  <cols>
    <col min="1" max="1" width="5.7109375" customWidth="1"/>
    <col min="2" max="2" width="9.28515625" customWidth="1"/>
    <col min="3" max="3" width="18" customWidth="1"/>
    <col min="4" max="4" width="29.28515625" customWidth="1"/>
    <col min="5" max="5" width="20.42578125" customWidth="1"/>
    <col min="6" max="6" width="15.85546875" customWidth="1"/>
    <col min="7" max="7" width="15.42578125" customWidth="1"/>
    <col min="8" max="8" width="13.85546875" customWidth="1"/>
    <col min="9" max="9" width="15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17</v>
      </c>
    </row>
    <row r="2" spans="1:9" x14ac:dyDescent="0.25">
      <c r="A2" t="s">
        <v>8</v>
      </c>
      <c r="B2" t="s">
        <v>10</v>
      </c>
      <c r="C2" t="s">
        <v>12</v>
      </c>
      <c r="D2">
        <f>LEFT(C2,FIND("º",C2)-1)
 + MID(C2,FIND("º",C2)+1,FIND("'",C2)-FIND("º",C2)-1)/60
 + MID(C2,FIND("'",C2)+1,FIND("""",C2)-FIND("'",C2)-1)/3600</f>
        <v>53.07694444444445</v>
      </c>
      <c r="E2">
        <v>647.26</v>
      </c>
      <c r="F2">
        <f>IF(A2="E",E2*SIN(D2*PI()/180),-E2*SIN(D2*PI()/180))</f>
        <v>517.44746805068712</v>
      </c>
      <c r="G2">
        <f>IF(B2="N",E2*COS(D2*PI()/180),-E2*COS(D2*PI()/180))</f>
        <v>-388.83624497715374</v>
      </c>
      <c r="H2">
        <f>G2</f>
        <v>-388.83624497715374</v>
      </c>
      <c r="I2">
        <f>H2*F2</f>
        <v>-201202.33044976491</v>
      </c>
    </row>
    <row r="3" spans="1:9" x14ac:dyDescent="0.25">
      <c r="A3" t="s">
        <v>8</v>
      </c>
      <c r="B3" t="s">
        <v>10</v>
      </c>
      <c r="C3" t="s">
        <v>16</v>
      </c>
      <c r="D3">
        <f t="shared" ref="D3:D6" si="0">LEFT(C3,FIND("º",C3)-1)
 + MID(C3,FIND("º",C3)+1,FIND("'",C3)-FIND("º",C3)-1)/60
 + MID(C3,FIND("'",C3)+1,FIND("""",C3)-FIND("'",C3)-1)/3600</f>
        <v>1.6833333333333333</v>
      </c>
      <c r="E3">
        <v>203.04</v>
      </c>
      <c r="F3">
        <f t="shared" ref="F3:F6" si="1">IF(A3="E",E3*SIN(D3*PI()/180),-E3*SIN(D3*PI()/180))</f>
        <v>5.9643979986627125</v>
      </c>
      <c r="G3">
        <f t="shared" ref="G3:G6" si="2">IF(B3="N",E3*COS(D3*PI()/180),-E3*COS(D3*PI()/180))</f>
        <v>-202.95237755816891</v>
      </c>
      <c r="H3">
        <f>H2+G2+G3</f>
        <v>-980.62486751247638</v>
      </c>
      <c r="I3">
        <f t="shared" ref="I3:I6" si="3">H3*F3</f>
        <v>-5848.8369972303017</v>
      </c>
    </row>
    <row r="4" spans="1:9" x14ac:dyDescent="0.25">
      <c r="A4" t="s">
        <v>8</v>
      </c>
      <c r="B4" t="s">
        <v>11</v>
      </c>
      <c r="C4" t="s">
        <v>13</v>
      </c>
      <c r="D4">
        <f t="shared" si="0"/>
        <v>15.531666666666668</v>
      </c>
      <c r="E4">
        <v>720.33</v>
      </c>
      <c r="F4">
        <f t="shared" si="1"/>
        <v>192.88342812498226</v>
      </c>
      <c r="G4">
        <f t="shared" si="2"/>
        <v>694.02542608664919</v>
      </c>
      <c r="H4">
        <f t="shared" ref="H4:H6" si="4">H3+G3+G4</f>
        <v>-489.55181898399621</v>
      </c>
      <c r="I4">
        <f t="shared" si="3"/>
        <v>-94426.433090453953</v>
      </c>
    </row>
    <row r="5" spans="1:9" x14ac:dyDescent="0.25">
      <c r="A5" t="s">
        <v>9</v>
      </c>
      <c r="B5" t="s">
        <v>11</v>
      </c>
      <c r="C5" t="s">
        <v>14</v>
      </c>
      <c r="D5">
        <f t="shared" si="0"/>
        <v>75.413055555555559</v>
      </c>
      <c r="E5">
        <v>610.24</v>
      </c>
      <c r="F5">
        <f t="shared" si="1"/>
        <v>-590.56987930214541</v>
      </c>
      <c r="G5">
        <f t="shared" si="2"/>
        <v>153.6882404774334</v>
      </c>
      <c r="H5">
        <f t="shared" si="4"/>
        <v>358.16184758008637</v>
      </c>
      <c r="I5">
        <f t="shared" si="3"/>
        <v>-211519.599096005</v>
      </c>
    </row>
    <row r="6" spans="1:9" x14ac:dyDescent="0.25">
      <c r="A6" t="s">
        <v>9</v>
      </c>
      <c r="B6" t="s">
        <v>10</v>
      </c>
      <c r="C6" t="s">
        <v>15</v>
      </c>
      <c r="D6">
        <f t="shared" si="0"/>
        <v>26.161388888888887</v>
      </c>
      <c r="E6">
        <v>285.14</v>
      </c>
      <c r="F6">
        <f t="shared" si="1"/>
        <v>-125.71853914991966</v>
      </c>
      <c r="G6">
        <f t="shared" si="2"/>
        <v>-255.92903022910494</v>
      </c>
      <c r="H6">
        <f t="shared" si="4"/>
        <v>255.92105782841483</v>
      </c>
      <c r="I6">
        <f t="shared" si="3"/>
        <v>-32174.021527890425</v>
      </c>
    </row>
    <row r="7" spans="1:9" x14ac:dyDescent="0.25">
      <c r="H7" s="2" t="s">
        <v>21</v>
      </c>
      <c r="I7">
        <f>SUM(I2:I6)</f>
        <v>-545171.22116134467</v>
      </c>
    </row>
    <row r="8" spans="1:9" x14ac:dyDescent="0.25">
      <c r="H8" s="2" t="s">
        <v>22</v>
      </c>
      <c r="I8" s="1">
        <f>ABS(I7/2)</f>
        <v>272585.61058067234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1C0DB-A2C3-40D6-9A32-283E3526A6BA}">
  <dimension ref="A1:I8"/>
  <sheetViews>
    <sheetView workbookViewId="0">
      <selection activeCell="G24" sqref="G24"/>
    </sheetView>
  </sheetViews>
  <sheetFormatPr defaultRowHeight="15" x14ac:dyDescent="0.25"/>
  <cols>
    <col min="1" max="1" width="22.28515625" customWidth="1"/>
    <col min="2" max="2" width="19.42578125" customWidth="1"/>
    <col min="3" max="3" width="20.42578125" customWidth="1"/>
    <col min="4" max="4" width="31.85546875" customWidth="1"/>
    <col min="5" max="5" width="13.5703125" customWidth="1"/>
    <col min="6" max="6" width="17.28515625" customWidth="1"/>
    <col min="7" max="7" width="15.85546875" customWidth="1"/>
    <col min="8" max="8" width="16" customWidth="1"/>
    <col min="9" max="9" width="15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</v>
      </c>
      <c r="I1" t="s">
        <v>19</v>
      </c>
    </row>
    <row r="2" spans="1:9" x14ac:dyDescent="0.25">
      <c r="A2" t="s">
        <v>8</v>
      </c>
      <c r="B2" t="s">
        <v>10</v>
      </c>
      <c r="C2" t="s">
        <v>12</v>
      </c>
      <c r="D2">
        <f>LEFT(C2,FIND("º",C2)-1)
 + MID(C2,FIND("º",C2)+1,FIND("'",C2)-FIND("º",C2)-1)/60
 + MID(C2,FIND("'",C2)+1,FIND("""",C2)-FIND("'",C2)-1)/3600</f>
        <v>53.07694444444445</v>
      </c>
      <c r="E2">
        <v>647.26</v>
      </c>
      <c r="F2">
        <f>IF(A2="E",E2*SIN(D2*PI()/180),-E2*SIN(D2*PI()/180))</f>
        <v>517.44746805068712</v>
      </c>
      <c r="G2">
        <f>IF(B2="N",E2*COS(D2*PI()/180),-E2*COS(D2*PI()/180))</f>
        <v>-388.83624497715374</v>
      </c>
      <c r="H2">
        <f>F2</f>
        <v>517.44746805068712</v>
      </c>
      <c r="I2">
        <f>H2*G2</f>
        <v>-201202.33044976491</v>
      </c>
    </row>
    <row r="3" spans="1:9" x14ac:dyDescent="0.25">
      <c r="A3" t="s">
        <v>8</v>
      </c>
      <c r="B3" t="s">
        <v>10</v>
      </c>
      <c r="C3" t="s">
        <v>16</v>
      </c>
      <c r="D3">
        <f t="shared" ref="D3:D6" si="0">LEFT(C3,FIND("º",C3)-1)
 + MID(C3,FIND("º",C3)+1,FIND("'",C3)-FIND("º",C3)-1)/60
 + MID(C3,FIND("'",C3)+1,FIND("""",C3)-FIND("'",C3)-1)/3600</f>
        <v>1.6833333333333333</v>
      </c>
      <c r="E3">
        <v>203.04</v>
      </c>
      <c r="F3">
        <f t="shared" ref="F3:F6" si="1">IF(A3="E",E3*SIN(D3*PI()/180),-E3*SIN(D3*PI()/180))</f>
        <v>5.9643979986627125</v>
      </c>
      <c r="G3">
        <f t="shared" ref="G3:G6" si="2">IF(B3="N",E3*COS(D3*PI()/180),-E3*COS(D3*PI()/180))</f>
        <v>-202.95237755816891</v>
      </c>
      <c r="H3">
        <f>H2+F2+F3</f>
        <v>1040.8593341000369</v>
      </c>
      <c r="I3">
        <f t="shared" ref="I3:I6" si="3">H3*G3</f>
        <v>-211244.87655921496</v>
      </c>
    </row>
    <row r="4" spans="1:9" x14ac:dyDescent="0.25">
      <c r="A4" t="s">
        <v>8</v>
      </c>
      <c r="B4" t="s">
        <v>11</v>
      </c>
      <c r="C4" t="s">
        <v>13</v>
      </c>
      <c r="D4">
        <f t="shared" si="0"/>
        <v>15.531666666666668</v>
      </c>
      <c r="E4">
        <v>720.33</v>
      </c>
      <c r="F4">
        <f t="shared" si="1"/>
        <v>192.88342812498226</v>
      </c>
      <c r="G4">
        <f t="shared" si="2"/>
        <v>694.02542608664919</v>
      </c>
      <c r="H4">
        <f t="shared" ref="H4:H6" si="4">H3+F3+F4</f>
        <v>1239.7071602236817</v>
      </c>
      <c r="I4">
        <f t="shared" si="3"/>
        <v>860388.29009691055</v>
      </c>
    </row>
    <row r="5" spans="1:9" x14ac:dyDescent="0.25">
      <c r="A5" t="s">
        <v>9</v>
      </c>
      <c r="B5" t="s">
        <v>11</v>
      </c>
      <c r="C5" t="s">
        <v>14</v>
      </c>
      <c r="D5">
        <f t="shared" si="0"/>
        <v>75.413055555555559</v>
      </c>
      <c r="E5">
        <v>610.24</v>
      </c>
      <c r="F5">
        <f t="shared" si="1"/>
        <v>-590.56987930214541</v>
      </c>
      <c r="G5">
        <f t="shared" si="2"/>
        <v>153.6882404774334</v>
      </c>
      <c r="H5">
        <f t="shared" si="4"/>
        <v>842.0207090465185</v>
      </c>
      <c r="I5">
        <f t="shared" si="3"/>
        <v>129408.68121892032</v>
      </c>
    </row>
    <row r="6" spans="1:9" x14ac:dyDescent="0.25">
      <c r="A6" t="s">
        <v>9</v>
      </c>
      <c r="B6" t="s">
        <v>10</v>
      </c>
      <c r="C6" t="s">
        <v>15</v>
      </c>
      <c r="D6">
        <f t="shared" si="0"/>
        <v>26.161388888888887</v>
      </c>
      <c r="E6">
        <v>285.14</v>
      </c>
      <c r="F6">
        <f t="shared" si="1"/>
        <v>-125.71853914991966</v>
      </c>
      <c r="G6">
        <f t="shared" si="2"/>
        <v>-255.92903022910494</v>
      </c>
      <c r="H6">
        <f t="shared" si="4"/>
        <v>125.73229059445343</v>
      </c>
      <c r="I6">
        <f t="shared" si="3"/>
        <v>-32178.543200322478</v>
      </c>
    </row>
    <row r="7" spans="1:9" x14ac:dyDescent="0.25">
      <c r="I7">
        <f>SUM(I2:I6)</f>
        <v>545171.22110652854</v>
      </c>
    </row>
    <row r="8" spans="1:9" x14ac:dyDescent="0.25">
      <c r="H8" t="s">
        <v>18</v>
      </c>
      <c r="I8" s="1">
        <f>ABS(I7/2)</f>
        <v>272585.61055326427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DPD Method</vt:lpstr>
      <vt:lpstr>DMD 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office74869</dc:creator>
  <cp:lastModifiedBy>office74869</cp:lastModifiedBy>
  <dcterms:created xsi:type="dcterms:W3CDTF">2025-10-29T01:09:09Z</dcterms:created>
  <dcterms:modified xsi:type="dcterms:W3CDTF">2025-10-29T15:11:14Z</dcterms:modified>
</cp:coreProperties>
</file>