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ri\OneDrive\Documentos\GitHub\localization-WiFi-with-ESP8266-and-App-Android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9" i="1"/>
  <c r="C30" i="1"/>
  <c r="N64" i="1" l="1"/>
  <c r="N63" i="1"/>
  <c r="N62" i="1"/>
  <c r="N61" i="1"/>
  <c r="N60" i="1"/>
  <c r="N59" i="1"/>
  <c r="N58" i="1"/>
  <c r="N57" i="1"/>
  <c r="N56" i="1"/>
  <c r="N55" i="1"/>
  <c r="M64" i="1"/>
  <c r="M63" i="1"/>
  <c r="M62" i="1"/>
  <c r="M61" i="1"/>
  <c r="M60" i="1"/>
  <c r="M59" i="1"/>
  <c r="M58" i="1"/>
  <c r="M57" i="1"/>
  <c r="M56" i="1"/>
  <c r="M55" i="1"/>
  <c r="L64" i="1"/>
  <c r="L63" i="1"/>
  <c r="L62" i="1"/>
  <c r="L61" i="1"/>
  <c r="L60" i="1"/>
  <c r="L59" i="1"/>
  <c r="L58" i="1"/>
  <c r="L57" i="1"/>
  <c r="L56" i="1"/>
  <c r="L55" i="1"/>
  <c r="O16" i="1" l="1"/>
  <c r="O17" i="1"/>
  <c r="O18" i="1"/>
  <c r="O19" i="1"/>
  <c r="O20" i="1"/>
  <c r="O21" i="1"/>
  <c r="O22" i="1"/>
  <c r="O23" i="1"/>
  <c r="O24" i="1"/>
  <c r="O15" i="1"/>
  <c r="L16" i="1"/>
  <c r="L17" i="1"/>
  <c r="L18" i="1"/>
  <c r="L19" i="1"/>
  <c r="L20" i="1"/>
  <c r="L21" i="1"/>
  <c r="L22" i="1"/>
  <c r="L23" i="1"/>
  <c r="L24" i="1"/>
  <c r="L15" i="1"/>
  <c r="C24" i="1"/>
  <c r="D24" i="1"/>
  <c r="E24" i="1"/>
  <c r="F24" i="1"/>
  <c r="G24" i="1"/>
  <c r="H24" i="1"/>
  <c r="I24" i="1"/>
  <c r="J24" i="1"/>
  <c r="K24" i="1"/>
  <c r="C23" i="1"/>
  <c r="D23" i="1"/>
  <c r="E23" i="1"/>
  <c r="F23" i="1"/>
  <c r="G23" i="1"/>
  <c r="H23" i="1"/>
  <c r="I23" i="1"/>
  <c r="J23" i="1"/>
  <c r="K23" i="1"/>
  <c r="C22" i="1"/>
  <c r="D22" i="1"/>
  <c r="E22" i="1"/>
  <c r="F22" i="1"/>
  <c r="G22" i="1"/>
  <c r="H22" i="1"/>
  <c r="I22" i="1"/>
  <c r="J22" i="1"/>
  <c r="K22" i="1"/>
  <c r="C21" i="1"/>
  <c r="D21" i="1"/>
  <c r="E21" i="1"/>
  <c r="F21" i="1"/>
  <c r="G21" i="1"/>
  <c r="H21" i="1"/>
  <c r="I21" i="1"/>
  <c r="J21" i="1"/>
  <c r="K21" i="1"/>
  <c r="C20" i="1"/>
  <c r="D20" i="1"/>
  <c r="E20" i="1"/>
  <c r="F20" i="1"/>
  <c r="G20" i="1"/>
  <c r="H20" i="1"/>
  <c r="I20" i="1"/>
  <c r="J20" i="1"/>
  <c r="K20" i="1"/>
  <c r="C19" i="1"/>
  <c r="D19" i="1"/>
  <c r="E19" i="1"/>
  <c r="F19" i="1"/>
  <c r="G19" i="1"/>
  <c r="H19" i="1"/>
  <c r="I19" i="1"/>
  <c r="J19" i="1"/>
  <c r="K19" i="1"/>
  <c r="C18" i="1"/>
  <c r="D18" i="1"/>
  <c r="E18" i="1"/>
  <c r="F18" i="1"/>
  <c r="G18" i="1"/>
  <c r="H18" i="1"/>
  <c r="I18" i="1"/>
  <c r="J18" i="1"/>
  <c r="K18" i="1"/>
  <c r="C17" i="1"/>
  <c r="D17" i="1"/>
  <c r="E17" i="1"/>
  <c r="F17" i="1"/>
  <c r="G17" i="1"/>
  <c r="H17" i="1"/>
  <c r="I17" i="1"/>
  <c r="J17" i="1"/>
  <c r="K17" i="1"/>
  <c r="C16" i="1"/>
  <c r="D16" i="1"/>
  <c r="E16" i="1"/>
  <c r="F16" i="1"/>
  <c r="G16" i="1"/>
  <c r="H16" i="1"/>
  <c r="I16" i="1"/>
  <c r="J16" i="1"/>
  <c r="K16" i="1"/>
  <c r="B24" i="1"/>
  <c r="B23" i="1"/>
  <c r="B22" i="1"/>
  <c r="B21" i="1"/>
  <c r="B20" i="1"/>
  <c r="B19" i="1"/>
  <c r="B18" i="1"/>
  <c r="B17" i="1"/>
  <c r="B16" i="1"/>
  <c r="C15" i="1"/>
  <c r="D15" i="1"/>
  <c r="E15" i="1"/>
  <c r="F15" i="1"/>
  <c r="G15" i="1"/>
  <c r="H15" i="1"/>
  <c r="I15" i="1"/>
  <c r="J15" i="1"/>
  <c r="K15" i="1"/>
  <c r="B15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<sst xmlns="http://schemas.openxmlformats.org/spreadsheetml/2006/main" count="49" uniqueCount="42">
  <si>
    <t>Distância (m)</t>
  </si>
  <si>
    <t>X medio</t>
  </si>
  <si>
    <t>x/15</t>
  </si>
  <si>
    <t>Valor medido médio (m)</t>
  </si>
  <si>
    <t>S^2(1)</t>
  </si>
  <si>
    <t>S^2(2)</t>
  </si>
  <si>
    <t>S^2(5)</t>
  </si>
  <si>
    <t>S^2(10)</t>
  </si>
  <si>
    <t>S^2(15)</t>
  </si>
  <si>
    <t>S^2(30)</t>
  </si>
  <si>
    <t>S^2(50)</t>
  </si>
  <si>
    <t>S^2(60)</t>
  </si>
  <si>
    <t>S^2(80)</t>
  </si>
  <si>
    <t>S^2(100)</t>
  </si>
  <si>
    <t>SQ(1)</t>
  </si>
  <si>
    <t>SQ(2)</t>
  </si>
  <si>
    <t>SQ(5)</t>
  </si>
  <si>
    <t>SQ(10)</t>
  </si>
  <si>
    <t>SQ(15)</t>
  </si>
  <si>
    <t>SQ(30)</t>
  </si>
  <si>
    <t>SQ(50)</t>
  </si>
  <si>
    <t>SQ(60)</t>
  </si>
  <si>
    <t>SQ(80)</t>
  </si>
  <si>
    <t>SQ(100)</t>
  </si>
  <si>
    <t>Desvio Padrão</t>
  </si>
  <si>
    <t>Soma Quadrados</t>
  </si>
  <si>
    <t>Variâncias S^2</t>
  </si>
  <si>
    <t>Gráficos</t>
  </si>
  <si>
    <t>Desvio Padrão (S)</t>
  </si>
  <si>
    <t>Variâncias (S^2)</t>
  </si>
  <si>
    <t>Medida 1</t>
  </si>
  <si>
    <t>Medida 2</t>
  </si>
  <si>
    <t>Medida 3</t>
  </si>
  <si>
    <t>Medida 4</t>
  </si>
  <si>
    <t>Medida 5</t>
  </si>
  <si>
    <t>Medida 6</t>
  </si>
  <si>
    <t>Medida 7</t>
  </si>
  <si>
    <t>Medida 8</t>
  </si>
  <si>
    <t>Medida 9</t>
  </si>
  <si>
    <t>Medida 10</t>
  </si>
  <si>
    <t>Valor Ajustado</t>
  </si>
  <si>
    <t>Fator Calibração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</si>
</sst>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_-;\-* #,##0.000_-;_-* &quot;-&quot;??_-;_-@_-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Valores Medidos x Valores Reais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Valores Médios Medidos Aplicativo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Planilha1!$A$30:$A$39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50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</c:numCache>
            </c:numRef>
          </c:xVal>
          <c:yVal>
            <c:numRef>
              <c:f>Planilha1!$B$30:$B$39</c:f>
              <c:numCache>
                <c:formatCode>General</c:formatCode>
                <c:ptCount val="10"/>
                <c:pt idx="0">
                  <c:v>15.326599999999999</c:v>
                </c:pt>
                <c:pt idx="1">
                  <c:v>28.9971</c:v>
                </c:pt>
                <c:pt idx="2">
                  <c:v>103.90579999999997</c:v>
                </c:pt>
                <c:pt idx="3">
                  <c:v>338.70830000000001</c:v>
                </c:pt>
                <c:pt idx="4">
                  <c:v>404.34170000000006</c:v>
                </c:pt>
                <c:pt idx="5">
                  <c:v>672.60439999999994</c:v>
                </c:pt>
                <c:pt idx="6">
                  <c:v>1224.8135</c:v>
                </c:pt>
                <c:pt idx="7">
                  <c:v>1560.2703000000001</c:v>
                </c:pt>
                <c:pt idx="8">
                  <c:v>2486.2961999999998</c:v>
                </c:pt>
                <c:pt idx="9">
                  <c:v>3146.2752999999998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B-4300-BFE1-222FACEF12FF}"/>
            </c:ext>
          </c:extLst>
        </c:ser>
        <c:ser>
          <c:idx val="1"/>
          <c:order val="1"/>
          <c:tx>
            <c:v>Valores Reais (x = y)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Planilha1!$D$30:$D$39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50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</c:numCache>
            </c:numRef>
          </c:xVal>
          <c:yVal>
            <c:numRef>
              <c:f>Planilha1!$E$30:$E$39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50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B-4300-BFE1-222FACEF1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890479"/>
        <c:axId val="1789878415"/>
      </c:scatterChart>
      <c:valAx>
        <c:axId val="178989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878415"/>
        <c:crosses val="autoZero"/>
        <c:crossBetween val="midCat"/>
      </c:valAx>
      <c:valAx>
        <c:axId val="17898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890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Valores</a:t>
            </a:r>
            <a:r>
              <a:rPr lang="pt-BR" baseline="0"/>
              <a:t> Ajustados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Planilha1!$H$42</c:f>
              <c:strCache>
                <c:ptCount val="1"/>
                <c:pt idx="0">
                  <c:v>Valor Ajustado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Planilha1!$D$30:$D$39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50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</c:numCache>
            </c:numRef>
          </c:xVal>
          <c:yVal>
            <c:numRef>
              <c:f>Planilha1!$E$30:$E$39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50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D-4B70-8379-CD659461A4E3}"/>
            </c:ext>
          </c:extLst>
        </c:ser>
        <c:ser>
          <c:idx val="1"/>
          <c:order val="1"/>
          <c:tx>
            <c:v>Valor Real(y=x)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Planilha1!$D$30:$D$39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50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</c:numCache>
            </c:numRef>
          </c:xVal>
          <c:yVal>
            <c:numRef>
              <c:f>Planilha1!$H$43:$H$52</c:f>
              <c:numCache>
                <c:formatCode>General</c:formatCode>
                <c:ptCount val="10"/>
                <c:pt idx="0">
                  <c:v>0.99962024916208181</c:v>
                </c:pt>
                <c:pt idx="1">
                  <c:v>1.4318753557199773</c:v>
                </c:pt>
                <c:pt idx="2">
                  <c:v>3.8004550053753232</c:v>
                </c:pt>
                <c:pt idx="3">
                  <c:v>11.224805223550243</c:v>
                </c:pt>
                <c:pt idx="4">
                  <c:v>13.300104028331122</c:v>
                </c:pt>
                <c:pt idx="5">
                  <c:v>21.782450831594257</c:v>
                </c:pt>
                <c:pt idx="6">
                  <c:v>39.243056029848859</c:v>
                </c:pt>
                <c:pt idx="7">
                  <c:v>49.850050275090119</c:v>
                </c:pt>
                <c:pt idx="8">
                  <c:v>79.130575792069806</c:v>
                </c:pt>
                <c:pt idx="9">
                  <c:v>99.998820274457714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D-4B70-8379-CD659461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87727"/>
        <c:axId val="959559039"/>
      </c:scatterChart>
      <c:valAx>
        <c:axId val="26158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9559039"/>
        <c:crosses val="autoZero"/>
        <c:crossBetween val="midCat"/>
      </c:valAx>
      <c:valAx>
        <c:axId val="9595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58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25</xdr:row>
      <xdr:rowOff>28575</xdr:rowOff>
    </xdr:from>
    <xdr:to>
      <xdr:col>14</xdr:col>
      <xdr:colOff>276225</xdr:colOff>
      <xdr:row>39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352424</xdr:colOff>
      <xdr:row>53</xdr:row>
      <xdr:rowOff>38100</xdr:rowOff>
    </xdr:from>
    <xdr:ext cx="333375" cy="342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0715624" y="10134600"/>
              <a:ext cx="33337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pt-BR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0715624" y="10134600"/>
              <a:ext cx="333375" cy="342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200" b="0" i="0">
                  <a:latin typeface="Cambria Math" panose="02040503050406030204" pitchFamily="18" charset="0"/>
                </a:rPr>
                <a:t>𝑋 ̅</a:t>
              </a:r>
              <a:endParaRPr lang="pt-BR" sz="12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twoCellAnchor>
    <xdr:from>
      <xdr:col>15</xdr:col>
      <xdr:colOff>130175</xdr:colOff>
      <xdr:row>36</xdr:row>
      <xdr:rowOff>63500</xdr:rowOff>
    </xdr:from>
    <xdr:to>
      <xdr:col>22</xdr:col>
      <xdr:colOff>460375</xdr:colOff>
      <xdr:row>50</xdr:row>
      <xdr:rowOff>139700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I33" zoomScaleNormal="100" workbookViewId="0">
      <selection activeCell="U53" sqref="U53"/>
    </sheetView>
  </sheetViews>
  <sheetFormatPr defaultRowHeight="15" x14ac:dyDescent="0.25"/>
  <cols>
    <col min="1" max="1" width="16.28515625" bestFit="1" customWidth="1"/>
    <col min="2" max="2" width="23.42578125" bestFit="1" customWidth="1"/>
    <col min="3" max="3" width="16.5703125" bestFit="1" customWidth="1"/>
    <col min="4" max="5" width="15.42578125" bestFit="1" customWidth="1"/>
    <col min="6" max="6" width="18.42578125" bestFit="1" customWidth="1"/>
    <col min="7" max="7" width="15.42578125" bestFit="1" customWidth="1"/>
    <col min="8" max="8" width="16.5703125" bestFit="1" customWidth="1"/>
    <col min="9" max="10" width="15.42578125" bestFit="1" customWidth="1"/>
    <col min="11" max="11" width="14.85546875" bestFit="1" customWidth="1"/>
    <col min="12" max="12" width="16.140625" bestFit="1" customWidth="1"/>
    <col min="13" max="13" width="19.140625" bestFit="1" customWidth="1"/>
    <col min="14" max="14" width="20.28515625" bestFit="1" customWidth="1"/>
    <col min="15" max="15" width="12.5703125" bestFit="1" customWidth="1"/>
  </cols>
  <sheetData>
    <row r="1" spans="1:16" x14ac:dyDescent="0.25">
      <c r="A1" t="s">
        <v>0</v>
      </c>
      <c r="L1" t="s">
        <v>1</v>
      </c>
      <c r="M1" t="s">
        <v>2</v>
      </c>
      <c r="O1" t="s">
        <v>0</v>
      </c>
      <c r="P1" t="s">
        <v>3</v>
      </c>
    </row>
    <row r="2" spans="1:16" x14ac:dyDescent="0.25">
      <c r="A2">
        <v>1</v>
      </c>
      <c r="B2" s="1">
        <v>13.766999999999999</v>
      </c>
      <c r="C2" s="1">
        <v>13.766999999999999</v>
      </c>
      <c r="D2" s="1">
        <v>15.446999999999999</v>
      </c>
      <c r="E2" s="1">
        <v>13.766999999999999</v>
      </c>
      <c r="F2" s="1">
        <v>13.766999999999999</v>
      </c>
      <c r="G2" s="1">
        <v>13.766999999999999</v>
      </c>
      <c r="H2" s="1">
        <v>21.82</v>
      </c>
      <c r="I2" s="1">
        <v>19.446999999999999</v>
      </c>
      <c r="J2" s="1">
        <v>15.446999999999999</v>
      </c>
      <c r="K2" s="1">
        <v>12.27</v>
      </c>
      <c r="L2" s="2">
        <f>SUM(B2:K2)/10</f>
        <v>15.326599999999999</v>
      </c>
      <c r="M2" s="2"/>
      <c r="O2">
        <v>1</v>
      </c>
      <c r="P2">
        <v>15.326599999999999</v>
      </c>
    </row>
    <row r="3" spans="1:16" x14ac:dyDescent="0.25">
      <c r="A3">
        <v>2</v>
      </c>
      <c r="B3" s="1">
        <v>30.821000000000002</v>
      </c>
      <c r="C3" s="1">
        <v>21.82</v>
      </c>
      <c r="D3" s="1">
        <v>30.821000000000002</v>
      </c>
      <c r="E3" s="1">
        <v>27.469000000000001</v>
      </c>
      <c r="F3" s="1">
        <v>27.469000000000001</v>
      </c>
      <c r="G3" s="1">
        <v>27.469000000000001</v>
      </c>
      <c r="H3" s="1">
        <v>27.469000000000001</v>
      </c>
      <c r="I3" s="1">
        <v>34.582000000000001</v>
      </c>
      <c r="J3" s="1">
        <v>34.582000000000001</v>
      </c>
      <c r="K3" s="1">
        <v>27.469000000000001</v>
      </c>
      <c r="L3" s="2">
        <f t="shared" ref="L3:L11" si="0">SUM(B3:K3)/10</f>
        <v>28.9971</v>
      </c>
      <c r="M3" s="2"/>
      <c r="O3">
        <v>2</v>
      </c>
      <c r="P3">
        <v>28.9971</v>
      </c>
    </row>
    <row r="4" spans="1:16" x14ac:dyDescent="0.25">
      <c r="A4">
        <v>5</v>
      </c>
      <c r="B4" s="1">
        <v>109.35899999999999</v>
      </c>
      <c r="C4" s="1">
        <v>154.47300000000001</v>
      </c>
      <c r="D4" s="1">
        <v>194.471</v>
      </c>
      <c r="E4" s="1">
        <v>86.867000000000004</v>
      </c>
      <c r="F4" s="1">
        <v>86.867000000000004</v>
      </c>
      <c r="G4" s="1">
        <v>77.42</v>
      </c>
      <c r="H4" s="1">
        <v>69</v>
      </c>
      <c r="I4" s="1">
        <v>86.867000000000004</v>
      </c>
      <c r="J4" s="1">
        <v>86.867000000000004</v>
      </c>
      <c r="K4" s="1">
        <v>86.867000000000004</v>
      </c>
      <c r="L4" s="2">
        <f t="shared" si="0"/>
        <v>103.90579999999997</v>
      </c>
      <c r="M4" s="2"/>
      <c r="O4">
        <v>5</v>
      </c>
      <c r="P4">
        <v>103.90579999999997</v>
      </c>
    </row>
    <row r="5" spans="1:16" x14ac:dyDescent="0.25">
      <c r="A5">
        <v>10</v>
      </c>
      <c r="B5" s="1">
        <v>308.21600000000001</v>
      </c>
      <c r="C5" s="1">
        <v>488.49</v>
      </c>
      <c r="D5" s="1">
        <v>308.21600000000001</v>
      </c>
      <c r="E5" s="1">
        <v>244.82499999999999</v>
      </c>
      <c r="F5" s="1">
        <v>345.82400000000001</v>
      </c>
      <c r="G5" s="1">
        <v>345.82400000000001</v>
      </c>
      <c r="H5" s="1">
        <v>345.82400000000001</v>
      </c>
      <c r="I5" s="1">
        <v>308.21600000000001</v>
      </c>
      <c r="J5" s="1">
        <v>345.82400000000001</v>
      </c>
      <c r="K5" s="1">
        <v>345.82400000000001</v>
      </c>
      <c r="L5" s="2">
        <f t="shared" si="0"/>
        <v>338.70830000000001</v>
      </c>
      <c r="M5" s="2"/>
      <c r="O5">
        <v>10</v>
      </c>
      <c r="P5">
        <v>338.70830000000001</v>
      </c>
    </row>
    <row r="6" spans="1:16" x14ac:dyDescent="0.25">
      <c r="A6">
        <v>15</v>
      </c>
      <c r="B6" s="1">
        <v>690.00900000000001</v>
      </c>
      <c r="C6" s="1">
        <v>218.2</v>
      </c>
      <c r="D6" s="1">
        <v>218.2</v>
      </c>
      <c r="E6" s="1">
        <v>194.471</v>
      </c>
      <c r="F6" s="1">
        <v>194.471</v>
      </c>
      <c r="G6" s="1">
        <v>388.02100000000002</v>
      </c>
      <c r="H6" s="1">
        <v>488.49</v>
      </c>
      <c r="I6" s="1">
        <v>548.09400000000005</v>
      </c>
      <c r="J6" s="1">
        <v>614.971</v>
      </c>
      <c r="K6" s="1">
        <v>488.49</v>
      </c>
      <c r="L6" s="2">
        <f t="shared" si="0"/>
        <v>404.34170000000006</v>
      </c>
      <c r="M6" s="2"/>
      <c r="O6">
        <v>15</v>
      </c>
      <c r="P6">
        <v>404.34170000000006</v>
      </c>
    </row>
    <row r="7" spans="1:16" x14ac:dyDescent="0.25">
      <c r="A7">
        <v>30</v>
      </c>
      <c r="B7" s="1">
        <v>614.97199999999998</v>
      </c>
      <c r="C7" s="1">
        <v>690.01</v>
      </c>
      <c r="D7" s="1">
        <v>774.20399999999995</v>
      </c>
      <c r="E7" s="1">
        <v>690.01</v>
      </c>
      <c r="F7" s="1">
        <v>774.2</v>
      </c>
      <c r="G7" s="1">
        <v>690.01</v>
      </c>
      <c r="H7" s="1">
        <v>774.20399999999995</v>
      </c>
      <c r="I7" s="1">
        <v>614.97199999999998</v>
      </c>
      <c r="J7" s="1">
        <v>614.97199999999998</v>
      </c>
      <c r="K7" s="1">
        <v>488.49</v>
      </c>
      <c r="L7" s="2">
        <f t="shared" si="0"/>
        <v>672.60439999999994</v>
      </c>
      <c r="M7" s="2"/>
      <c r="O7">
        <v>30</v>
      </c>
      <c r="P7">
        <v>672.60439999999994</v>
      </c>
    </row>
    <row r="8" spans="1:16" x14ac:dyDescent="0.25">
      <c r="A8">
        <v>50</v>
      </c>
      <c r="B8" s="1">
        <v>1227.03</v>
      </c>
      <c r="C8" s="1">
        <v>774.20399999999995</v>
      </c>
      <c r="D8" s="1">
        <v>1127.03</v>
      </c>
      <c r="E8" s="1">
        <v>1227.03</v>
      </c>
      <c r="F8" s="1">
        <v>974.66499999999996</v>
      </c>
      <c r="G8" s="1">
        <v>974.66499999999996</v>
      </c>
      <c r="H8" s="1">
        <v>1227.03</v>
      </c>
      <c r="I8" s="1">
        <v>1544.739</v>
      </c>
      <c r="J8" s="1">
        <v>1227.03</v>
      </c>
      <c r="K8" s="1">
        <v>1944.712</v>
      </c>
      <c r="L8" s="2">
        <f t="shared" si="0"/>
        <v>1224.8135</v>
      </c>
      <c r="M8" s="2"/>
      <c r="O8">
        <v>50</v>
      </c>
      <c r="P8">
        <v>1224.8135</v>
      </c>
    </row>
    <row r="9" spans="1:16" x14ac:dyDescent="0.25">
      <c r="A9">
        <v>60</v>
      </c>
      <c r="B9" s="1">
        <v>1376.75</v>
      </c>
      <c r="C9" s="1">
        <v>1733.2260000000001</v>
      </c>
      <c r="D9" s="1">
        <v>1733.2260000000001</v>
      </c>
      <c r="E9" s="1">
        <v>1733.2260000000001</v>
      </c>
      <c r="F9" s="1">
        <v>1733.2260000000001</v>
      </c>
      <c r="G9" s="1">
        <v>1544.74</v>
      </c>
      <c r="H9" s="1">
        <v>1093.5920000000001</v>
      </c>
      <c r="I9" s="1">
        <v>1544.74</v>
      </c>
      <c r="J9" s="1">
        <v>1376.751</v>
      </c>
      <c r="K9" s="1">
        <v>1733.2260000000001</v>
      </c>
      <c r="L9" s="2">
        <f t="shared" si="0"/>
        <v>1560.2703000000001</v>
      </c>
      <c r="M9" s="2"/>
      <c r="O9">
        <v>60</v>
      </c>
      <c r="P9">
        <v>1560.2703000000001</v>
      </c>
    </row>
    <row r="10" spans="1:16" x14ac:dyDescent="0.25">
      <c r="A10">
        <v>80</v>
      </c>
      <c r="B10" s="1">
        <v>2448.2469999999998</v>
      </c>
      <c r="C10" s="1">
        <v>2182.0030000000002</v>
      </c>
      <c r="D10" s="1">
        <v>3082.1610000000001</v>
      </c>
      <c r="E10" s="1">
        <v>3082.1610000000001</v>
      </c>
      <c r="F10" s="1">
        <v>2746.9789999999998</v>
      </c>
      <c r="G10" s="1">
        <v>2746.9789999999998</v>
      </c>
      <c r="H10" s="1">
        <v>1733.2260000000001</v>
      </c>
      <c r="I10" s="1">
        <v>2448.2469999999998</v>
      </c>
      <c r="J10" s="1">
        <v>2448.2469999999998</v>
      </c>
      <c r="K10" s="1">
        <v>1944.712</v>
      </c>
      <c r="L10" s="2">
        <f t="shared" si="0"/>
        <v>2486.2961999999998</v>
      </c>
      <c r="M10" s="2"/>
      <c r="O10">
        <v>80</v>
      </c>
      <c r="P10">
        <v>2486.2961999999998</v>
      </c>
    </row>
    <row r="11" spans="1:16" x14ac:dyDescent="0.25">
      <c r="A11">
        <v>100</v>
      </c>
      <c r="B11" s="1">
        <v>3082.1610000000001</v>
      </c>
      <c r="C11" s="1">
        <v>3082.1610000000001</v>
      </c>
      <c r="D11" s="1">
        <v>2746.9789999999998</v>
      </c>
      <c r="E11" s="1">
        <v>2746.9789999999998</v>
      </c>
      <c r="F11" s="1">
        <v>3082.1610000000001</v>
      </c>
      <c r="G11" s="1">
        <v>3082.1610000000001</v>
      </c>
      <c r="H11" s="1">
        <v>3082.1610000000001</v>
      </c>
      <c r="I11" s="1">
        <v>3082.1610000000001</v>
      </c>
      <c r="J11" s="1">
        <v>4393.6679999999997</v>
      </c>
      <c r="K11" s="1">
        <v>3082.1610000000001</v>
      </c>
      <c r="L11" s="2">
        <f t="shared" si="0"/>
        <v>3146.2752999999998</v>
      </c>
      <c r="M11" s="2"/>
      <c r="O11">
        <v>100</v>
      </c>
      <c r="P11">
        <v>3146.2752999999998</v>
      </c>
    </row>
    <row r="14" spans="1:16" x14ac:dyDescent="0.25">
      <c r="A14" t="s">
        <v>25</v>
      </c>
      <c r="L14" t="s">
        <v>26</v>
      </c>
      <c r="N14" t="s">
        <v>24</v>
      </c>
    </row>
    <row r="15" spans="1:16" x14ac:dyDescent="0.25">
      <c r="A15" t="s">
        <v>14</v>
      </c>
      <c r="B15">
        <f>(B2-$L$2)^2</f>
        <v>2.4323521599999989</v>
      </c>
      <c r="C15">
        <f t="shared" ref="C15:K15" si="1">(C2-$L$2)^2</f>
        <v>2.4323521599999989</v>
      </c>
      <c r="D15">
        <f t="shared" si="1"/>
        <v>1.4496160000000015E-2</v>
      </c>
      <c r="E15">
        <f t="shared" si="1"/>
        <v>2.4323521599999989</v>
      </c>
      <c r="F15">
        <f t="shared" si="1"/>
        <v>2.4323521599999989</v>
      </c>
      <c r="G15">
        <f t="shared" si="1"/>
        <v>2.4323521599999989</v>
      </c>
      <c r="H15">
        <f t="shared" si="1"/>
        <v>42.164243560000017</v>
      </c>
      <c r="I15">
        <f t="shared" si="1"/>
        <v>16.977696160000001</v>
      </c>
      <c r="J15">
        <f t="shared" si="1"/>
        <v>1.4496160000000015E-2</v>
      </c>
      <c r="K15">
        <f t="shared" si="1"/>
        <v>9.3428035599999966</v>
      </c>
      <c r="L15">
        <f>SUM(B15:K15)/9</f>
        <v>8.9639440444444443</v>
      </c>
      <c r="N15" t="s">
        <v>4</v>
      </c>
      <c r="O15">
        <f>(L15)^(1/2)</f>
        <v>2.9939846433214123</v>
      </c>
    </row>
    <row r="16" spans="1:16" x14ac:dyDescent="0.25">
      <c r="A16" t="s">
        <v>15</v>
      </c>
      <c r="B16">
        <f>(B3-$L$3)^2</f>
        <v>3.3266112100000069</v>
      </c>
      <c r="C16">
        <f t="shared" ref="C16:K16" si="2">(C3-$L$3)^2</f>
        <v>51.510764409999993</v>
      </c>
      <c r="D16">
        <f t="shared" si="2"/>
        <v>3.3266112100000069</v>
      </c>
      <c r="E16">
        <f t="shared" si="2"/>
        <v>2.3350896099999954</v>
      </c>
      <c r="F16">
        <f t="shared" si="2"/>
        <v>2.3350896099999954</v>
      </c>
      <c r="G16">
        <f t="shared" si="2"/>
        <v>2.3350896099999954</v>
      </c>
      <c r="H16">
        <f t="shared" si="2"/>
        <v>2.3350896099999954</v>
      </c>
      <c r="I16">
        <f t="shared" si="2"/>
        <v>31.191108010000011</v>
      </c>
      <c r="J16">
        <f t="shared" si="2"/>
        <v>31.191108010000011</v>
      </c>
      <c r="K16">
        <f t="shared" si="2"/>
        <v>2.3350896099999954</v>
      </c>
      <c r="L16">
        <f t="shared" ref="L16:L24" si="3">SUM(B16:K16)/9</f>
        <v>14.691294544444446</v>
      </c>
      <c r="N16" t="s">
        <v>5</v>
      </c>
      <c r="O16">
        <f t="shared" ref="O16:O24" si="4">(L16)^(1/2)</f>
        <v>3.8329224547914409</v>
      </c>
    </row>
    <row r="17" spans="1:15" x14ac:dyDescent="0.25">
      <c r="A17" t="s">
        <v>16</v>
      </c>
      <c r="B17">
        <f>(B4-$L$4)^2</f>
        <v>29.737390240000259</v>
      </c>
      <c r="C17">
        <f t="shared" ref="C17:K17" si="5">(C4-$L$4)^2</f>
        <v>2557.0417158400041</v>
      </c>
      <c r="D17">
        <f t="shared" si="5"/>
        <v>8202.0554510400052</v>
      </c>
      <c r="E17">
        <f t="shared" si="5"/>
        <v>290.32070543999885</v>
      </c>
      <c r="F17">
        <f t="shared" si="5"/>
        <v>290.32070543999885</v>
      </c>
      <c r="G17">
        <f t="shared" si="5"/>
        <v>701.49760163999838</v>
      </c>
      <c r="H17">
        <f t="shared" si="5"/>
        <v>1218.4148736399979</v>
      </c>
      <c r="I17">
        <f t="shared" si="5"/>
        <v>290.32070543999885</v>
      </c>
      <c r="J17">
        <f t="shared" si="5"/>
        <v>290.32070543999885</v>
      </c>
      <c r="K17">
        <f t="shared" si="5"/>
        <v>290.32070543999885</v>
      </c>
      <c r="L17">
        <f t="shared" si="3"/>
        <v>1573.3722844000001</v>
      </c>
      <c r="N17" t="s">
        <v>6</v>
      </c>
      <c r="O17">
        <f t="shared" si="4"/>
        <v>39.665757075845661</v>
      </c>
    </row>
    <row r="18" spans="1:15" x14ac:dyDescent="0.25">
      <c r="A18" t="s">
        <v>17</v>
      </c>
      <c r="B18">
        <f>(B5-$L$5)^2</f>
        <v>929.78035928999998</v>
      </c>
      <c r="C18">
        <f t="shared" ref="C18:K18" si="6">(C5-$L$5)^2</f>
        <v>22434.557654889999</v>
      </c>
      <c r="D18">
        <f t="shared" si="6"/>
        <v>929.78035928999998</v>
      </c>
      <c r="E18">
        <f t="shared" si="6"/>
        <v>8814.0740188900036</v>
      </c>
      <c r="F18">
        <f t="shared" si="6"/>
        <v>50.633186490000057</v>
      </c>
      <c r="G18">
        <f t="shared" si="6"/>
        <v>50.633186490000057</v>
      </c>
      <c r="H18">
        <f t="shared" si="6"/>
        <v>50.633186490000057</v>
      </c>
      <c r="I18">
        <f t="shared" si="6"/>
        <v>929.78035928999998</v>
      </c>
      <c r="J18">
        <f t="shared" si="6"/>
        <v>50.633186490000057</v>
      </c>
      <c r="K18">
        <f t="shared" si="6"/>
        <v>50.633186490000057</v>
      </c>
      <c r="L18">
        <f t="shared" si="3"/>
        <v>3810.1265204555552</v>
      </c>
      <c r="N18" t="s">
        <v>7</v>
      </c>
      <c r="O18">
        <f t="shared" si="4"/>
        <v>61.726222308315251</v>
      </c>
    </row>
    <row r="19" spans="1:15" x14ac:dyDescent="0.25">
      <c r="A19" t="s">
        <v>18</v>
      </c>
      <c r="B19">
        <f>(B6-$L$6)^2</f>
        <v>81605.806289289976</v>
      </c>
      <c r="C19">
        <f t="shared" ref="C19:K19" si="7">(C6-$L$6)^2</f>
        <v>34648.73247889003</v>
      </c>
      <c r="D19">
        <f t="shared" si="7"/>
        <v>34648.73247889003</v>
      </c>
      <c r="E19">
        <f t="shared" si="7"/>
        <v>44045.710718490023</v>
      </c>
      <c r="F19">
        <f t="shared" si="7"/>
        <v>44045.710718490023</v>
      </c>
      <c r="G19">
        <f t="shared" si="7"/>
        <v>266.36524849000148</v>
      </c>
      <c r="H19">
        <f t="shared" si="7"/>
        <v>7080.9363928899911</v>
      </c>
      <c r="I19">
        <f t="shared" si="7"/>
        <v>20664.723755289997</v>
      </c>
      <c r="J19">
        <f t="shared" si="7"/>
        <v>44364.702018489974</v>
      </c>
      <c r="K19">
        <f t="shared" si="7"/>
        <v>7080.9363928899911</v>
      </c>
      <c r="L19">
        <f t="shared" si="3"/>
        <v>35383.595165788887</v>
      </c>
      <c r="N19" t="s">
        <v>8</v>
      </c>
      <c r="O19">
        <f t="shared" si="4"/>
        <v>188.10527681537508</v>
      </c>
    </row>
    <row r="20" spans="1:15" x14ac:dyDescent="0.25">
      <c r="A20" t="s">
        <v>19</v>
      </c>
      <c r="B20">
        <f>(B7-$L$7)^2</f>
        <v>3321.4935297599955</v>
      </c>
      <c r="C20">
        <f t="shared" ref="C20:K20" si="8">(C7-$L$7)^2</f>
        <v>302.95491136000174</v>
      </c>
      <c r="D20">
        <f t="shared" si="8"/>
        <v>10322.478720160001</v>
      </c>
      <c r="E20">
        <f t="shared" si="8"/>
        <v>302.95491136000174</v>
      </c>
      <c r="F20">
        <f t="shared" si="8"/>
        <v>10321.66593936002</v>
      </c>
      <c r="G20">
        <f t="shared" si="8"/>
        <v>302.95491136000174</v>
      </c>
      <c r="H20">
        <f t="shared" si="8"/>
        <v>10322.478720160001</v>
      </c>
      <c r="I20">
        <f t="shared" si="8"/>
        <v>3321.4935297599955</v>
      </c>
      <c r="J20">
        <f t="shared" si="8"/>
        <v>3321.4935297599955</v>
      </c>
      <c r="K20">
        <f t="shared" si="8"/>
        <v>33898.112287359974</v>
      </c>
      <c r="L20">
        <f t="shared" si="3"/>
        <v>8415.3423322666658</v>
      </c>
      <c r="N20" t="s">
        <v>9</v>
      </c>
      <c r="O20">
        <f t="shared" si="4"/>
        <v>91.735174999923913</v>
      </c>
    </row>
    <row r="21" spans="1:15" x14ac:dyDescent="0.25">
      <c r="A21" t="s">
        <v>20</v>
      </c>
      <c r="B21">
        <f>(B8-$L$8)^2</f>
        <v>4.9128722499999835</v>
      </c>
      <c r="C21">
        <f t="shared" ref="C21:K21" si="9">(C8-$L$8)^2</f>
        <v>203048.92149025001</v>
      </c>
      <c r="D21">
        <f t="shared" si="9"/>
        <v>9561.6128722500016</v>
      </c>
      <c r="E21">
        <f t="shared" si="9"/>
        <v>4.9128722499999835</v>
      </c>
      <c r="F21">
        <f t="shared" si="9"/>
        <v>62574.272052250009</v>
      </c>
      <c r="G21">
        <f t="shared" si="9"/>
        <v>62574.272052250009</v>
      </c>
      <c r="H21">
        <f t="shared" si="9"/>
        <v>4.9128722499999835</v>
      </c>
      <c r="I21">
        <f t="shared" si="9"/>
        <v>102352.32555025004</v>
      </c>
      <c r="J21">
        <f t="shared" si="9"/>
        <v>4.9128722499999835</v>
      </c>
      <c r="K21">
        <f t="shared" si="9"/>
        <v>518253.85030225001</v>
      </c>
      <c r="L21">
        <f t="shared" si="3"/>
        <v>106487.21175650001</v>
      </c>
      <c r="N21" t="s">
        <v>10</v>
      </c>
      <c r="O21">
        <f t="shared" si="4"/>
        <v>326.32378362065492</v>
      </c>
    </row>
    <row r="22" spans="1:15" x14ac:dyDescent="0.25">
      <c r="A22" t="s">
        <v>21</v>
      </c>
      <c r="B22">
        <f>(B9-$L$9)^2</f>
        <v>33679.70051209005</v>
      </c>
      <c r="C22">
        <f t="shared" ref="C22:K22" si="10">(C9-$L$9)^2</f>
        <v>29913.674162489991</v>
      </c>
      <c r="D22">
        <f t="shared" si="10"/>
        <v>29913.674162489991</v>
      </c>
      <c r="E22">
        <f t="shared" si="10"/>
        <v>29913.674162489991</v>
      </c>
      <c r="F22">
        <f t="shared" si="10"/>
        <v>29913.674162489991</v>
      </c>
      <c r="G22">
        <f t="shared" si="10"/>
        <v>241.19021809000387</v>
      </c>
      <c r="H22">
        <f t="shared" si="10"/>
        <v>217788.63569089002</v>
      </c>
      <c r="I22">
        <f t="shared" si="10"/>
        <v>241.19021809000387</v>
      </c>
      <c r="J22">
        <f t="shared" si="10"/>
        <v>33679.333472490056</v>
      </c>
      <c r="K22">
        <f t="shared" si="10"/>
        <v>29913.674162489991</v>
      </c>
      <c r="L22">
        <f t="shared" si="3"/>
        <v>48355.380102677787</v>
      </c>
      <c r="N22" t="s">
        <v>11</v>
      </c>
      <c r="O22">
        <f t="shared" si="4"/>
        <v>219.8985677594963</v>
      </c>
    </row>
    <row r="23" spans="1:15" x14ac:dyDescent="0.25">
      <c r="A23" t="s">
        <v>22</v>
      </c>
      <c r="B23">
        <f>(B10-$L$10)^2</f>
        <v>1447.7416206399946</v>
      </c>
      <c r="C23">
        <f t="shared" ref="C23:K23" si="11">(C10-$L$10)^2</f>
        <v>92594.351566239769</v>
      </c>
      <c r="D23">
        <f t="shared" si="11"/>
        <v>355054.85987904033</v>
      </c>
      <c r="E23">
        <f t="shared" si="11"/>
        <v>355054.85987904033</v>
      </c>
      <c r="F23">
        <f t="shared" si="11"/>
        <v>67955.522215840028</v>
      </c>
      <c r="G23">
        <f t="shared" si="11"/>
        <v>67955.522215840028</v>
      </c>
      <c r="H23">
        <f t="shared" si="11"/>
        <v>567114.72612803953</v>
      </c>
      <c r="I23">
        <f t="shared" si="11"/>
        <v>1447.7416206399946</v>
      </c>
      <c r="J23">
        <f t="shared" si="11"/>
        <v>1447.7416206399946</v>
      </c>
      <c r="K23">
        <f t="shared" si="11"/>
        <v>293313.44568963978</v>
      </c>
      <c r="L23">
        <f t="shared" si="3"/>
        <v>200376.27915951109</v>
      </c>
      <c r="N23" t="s">
        <v>12</v>
      </c>
      <c r="O23">
        <f t="shared" si="4"/>
        <v>447.63409070301054</v>
      </c>
    </row>
    <row r="24" spans="1:15" x14ac:dyDescent="0.25">
      <c r="A24" t="s">
        <v>23</v>
      </c>
      <c r="B24">
        <f>(B11-$L$11)^2</f>
        <v>4110.6434644899655</v>
      </c>
      <c r="C24">
        <f t="shared" ref="C24:K24" si="12">(C11-$L$11)^2</f>
        <v>4110.6434644899655</v>
      </c>
      <c r="D24">
        <f t="shared" si="12"/>
        <v>159437.53519368998</v>
      </c>
      <c r="E24">
        <f t="shared" si="12"/>
        <v>159437.53519368998</v>
      </c>
      <c r="F24">
        <f t="shared" si="12"/>
        <v>4110.6434644899655</v>
      </c>
      <c r="G24">
        <f t="shared" si="12"/>
        <v>4110.6434644899655</v>
      </c>
      <c r="H24">
        <f t="shared" si="12"/>
        <v>4110.6434644899655</v>
      </c>
      <c r="I24">
        <f t="shared" si="12"/>
        <v>4110.6434644899655</v>
      </c>
      <c r="J24">
        <f t="shared" si="12"/>
        <v>1555988.5480132897</v>
      </c>
      <c r="K24">
        <f t="shared" si="12"/>
        <v>4110.6434644899655</v>
      </c>
      <c r="L24">
        <f t="shared" si="3"/>
        <v>211515.34696134439</v>
      </c>
      <c r="N24" t="s">
        <v>13</v>
      </c>
      <c r="O24">
        <f t="shared" si="4"/>
        <v>459.90797662287224</v>
      </c>
    </row>
    <row r="27" spans="1:15" x14ac:dyDescent="0.25">
      <c r="A27" t="s">
        <v>27</v>
      </c>
    </row>
    <row r="28" spans="1:15" x14ac:dyDescent="0.25">
      <c r="F28" t="s">
        <v>41</v>
      </c>
      <c r="G28">
        <v>31.626000000000001</v>
      </c>
    </row>
    <row r="29" spans="1:15" x14ac:dyDescent="0.25">
      <c r="A29" t="s">
        <v>0</v>
      </c>
      <c r="B29" t="s">
        <v>3</v>
      </c>
      <c r="C29" t="s">
        <v>40</v>
      </c>
      <c r="D29" t="s">
        <v>0</v>
      </c>
    </row>
    <row r="30" spans="1:15" x14ac:dyDescent="0.25">
      <c r="A30">
        <v>1</v>
      </c>
      <c r="B30">
        <v>15.326599999999999</v>
      </c>
      <c r="C30">
        <f>(B30)/($G$28) + 0.515</f>
        <v>0.99962024916208181</v>
      </c>
      <c r="D30">
        <v>1</v>
      </c>
      <c r="E30">
        <v>1</v>
      </c>
    </row>
    <row r="31" spans="1:15" x14ac:dyDescent="0.25">
      <c r="A31">
        <v>2</v>
      </c>
      <c r="B31">
        <v>28.9971</v>
      </c>
      <c r="C31">
        <f t="shared" ref="C31:C39" si="13">(B31)/($G$28) + 0.515</f>
        <v>1.4318753557199773</v>
      </c>
      <c r="D31">
        <v>2</v>
      </c>
      <c r="E31">
        <v>2</v>
      </c>
    </row>
    <row r="32" spans="1:15" x14ac:dyDescent="0.25">
      <c r="A32">
        <v>5</v>
      </c>
      <c r="B32">
        <v>103.90579999999997</v>
      </c>
      <c r="C32">
        <f t="shared" si="13"/>
        <v>3.8004550053753232</v>
      </c>
      <c r="D32">
        <v>5</v>
      </c>
      <c r="E32">
        <v>5</v>
      </c>
    </row>
    <row r="33" spans="1:8" x14ac:dyDescent="0.25">
      <c r="A33">
        <v>10</v>
      </c>
      <c r="B33">
        <v>338.70830000000001</v>
      </c>
      <c r="C33">
        <f t="shared" si="13"/>
        <v>11.224805223550243</v>
      </c>
      <c r="D33">
        <v>10</v>
      </c>
      <c r="E33">
        <v>10</v>
      </c>
    </row>
    <row r="34" spans="1:8" x14ac:dyDescent="0.25">
      <c r="A34">
        <v>15</v>
      </c>
      <c r="B34">
        <v>404.34170000000006</v>
      </c>
      <c r="C34">
        <f t="shared" si="13"/>
        <v>13.300104028331122</v>
      </c>
      <c r="D34">
        <v>15</v>
      </c>
      <c r="E34">
        <v>15</v>
      </c>
    </row>
    <row r="35" spans="1:8" x14ac:dyDescent="0.25">
      <c r="A35">
        <v>30</v>
      </c>
      <c r="B35">
        <v>672.60439999999994</v>
      </c>
      <c r="C35">
        <f t="shared" si="13"/>
        <v>21.782450831594257</v>
      </c>
      <c r="D35">
        <v>30</v>
      </c>
      <c r="E35">
        <v>30</v>
      </c>
    </row>
    <row r="36" spans="1:8" x14ac:dyDescent="0.25">
      <c r="A36">
        <v>50</v>
      </c>
      <c r="B36">
        <v>1224.8135</v>
      </c>
      <c r="C36">
        <f t="shared" si="13"/>
        <v>39.243056029848859</v>
      </c>
      <c r="D36">
        <v>50</v>
      </c>
      <c r="E36">
        <v>50</v>
      </c>
    </row>
    <row r="37" spans="1:8" x14ac:dyDescent="0.25">
      <c r="A37">
        <v>60</v>
      </c>
      <c r="B37">
        <v>1560.2703000000001</v>
      </c>
      <c r="C37">
        <f t="shared" si="13"/>
        <v>49.850050275090119</v>
      </c>
      <c r="D37">
        <v>60</v>
      </c>
      <c r="E37">
        <v>60</v>
      </c>
    </row>
    <row r="38" spans="1:8" x14ac:dyDescent="0.25">
      <c r="A38">
        <v>80</v>
      </c>
      <c r="B38">
        <v>2486.2961999999998</v>
      </c>
      <c r="C38">
        <f t="shared" si="13"/>
        <v>79.130575792069806</v>
      </c>
      <c r="D38">
        <v>80</v>
      </c>
      <c r="E38">
        <v>80</v>
      </c>
    </row>
    <row r="39" spans="1:8" x14ac:dyDescent="0.25">
      <c r="A39">
        <v>100</v>
      </c>
      <c r="B39">
        <v>3146.2752999999998</v>
      </c>
      <c r="C39">
        <f t="shared" si="13"/>
        <v>99.998820274457714</v>
      </c>
      <c r="D39">
        <v>100</v>
      </c>
      <c r="E39">
        <v>100</v>
      </c>
    </row>
    <row r="42" spans="1:8" x14ac:dyDescent="0.25">
      <c r="G42" t="s">
        <v>0</v>
      </c>
      <c r="H42" t="s">
        <v>40</v>
      </c>
    </row>
    <row r="43" spans="1:8" x14ac:dyDescent="0.25">
      <c r="G43">
        <v>1</v>
      </c>
      <c r="H43">
        <v>0.99962024916208181</v>
      </c>
    </row>
    <row r="44" spans="1:8" x14ac:dyDescent="0.25">
      <c r="G44">
        <v>2</v>
      </c>
      <c r="H44">
        <v>1.4318753557199773</v>
      </c>
    </row>
    <row r="45" spans="1:8" x14ac:dyDescent="0.25">
      <c r="G45">
        <v>5</v>
      </c>
      <c r="H45">
        <v>3.8004550053753232</v>
      </c>
    </row>
    <row r="46" spans="1:8" x14ac:dyDescent="0.25">
      <c r="G46">
        <v>10</v>
      </c>
      <c r="H46">
        <v>11.224805223550243</v>
      </c>
    </row>
    <row r="47" spans="1:8" x14ac:dyDescent="0.25">
      <c r="G47">
        <v>15</v>
      </c>
      <c r="H47">
        <v>13.300104028331122</v>
      </c>
    </row>
    <row r="48" spans="1:8" x14ac:dyDescent="0.25">
      <c r="G48">
        <v>30</v>
      </c>
      <c r="H48">
        <v>21.782450831594257</v>
      </c>
    </row>
    <row r="49" spans="1:14" x14ac:dyDescent="0.25">
      <c r="G49">
        <v>50</v>
      </c>
      <c r="H49">
        <v>39.243056029848859</v>
      </c>
    </row>
    <row r="50" spans="1:14" x14ac:dyDescent="0.25">
      <c r="G50">
        <v>60</v>
      </c>
      <c r="H50">
        <v>49.850050275090119</v>
      </c>
    </row>
    <row r="51" spans="1:14" x14ac:dyDescent="0.25">
      <c r="G51">
        <v>80</v>
      </c>
      <c r="H51">
        <v>79.130575792069806</v>
      </c>
    </row>
    <row r="52" spans="1:14" x14ac:dyDescent="0.25">
      <c r="G52">
        <v>100</v>
      </c>
      <c r="H52">
        <v>99.998820274457714</v>
      </c>
    </row>
    <row r="54" spans="1:14" ht="15.75" x14ac:dyDescent="0.25">
      <c r="A54" s="3" t="s">
        <v>0</v>
      </c>
      <c r="B54" s="3" t="s">
        <v>30</v>
      </c>
      <c r="C54" s="3" t="s">
        <v>31</v>
      </c>
      <c r="D54" s="3" t="s">
        <v>32</v>
      </c>
      <c r="E54" s="3" t="s">
        <v>33</v>
      </c>
      <c r="F54" s="3" t="s">
        <v>34</v>
      </c>
      <c r="G54" s="3" t="s">
        <v>35</v>
      </c>
      <c r="H54" s="3" t="s">
        <v>36</v>
      </c>
      <c r="I54" s="3" t="s">
        <v>37</v>
      </c>
      <c r="J54" s="3" t="s">
        <v>38</v>
      </c>
      <c r="K54" s="3" t="s">
        <v>39</v>
      </c>
      <c r="L54" s="3"/>
      <c r="M54" s="3" t="s">
        <v>29</v>
      </c>
      <c r="N54" s="3" t="s">
        <v>28</v>
      </c>
    </row>
    <row r="55" spans="1:14" ht="15.75" x14ac:dyDescent="0.25">
      <c r="A55" s="3">
        <v>1</v>
      </c>
      <c r="B55" s="4">
        <v>13.766999999999999</v>
      </c>
      <c r="C55" s="4">
        <v>13.766999999999999</v>
      </c>
      <c r="D55" s="4">
        <v>15.446999999999999</v>
      </c>
      <c r="E55" s="4">
        <v>13.766999999999999</v>
      </c>
      <c r="F55" s="4">
        <v>13.766999999999999</v>
      </c>
      <c r="G55" s="4">
        <v>13.766999999999999</v>
      </c>
      <c r="H55" s="4">
        <v>21.82</v>
      </c>
      <c r="I55" s="4">
        <v>19.446999999999999</v>
      </c>
      <c r="J55" s="4">
        <v>15.446999999999999</v>
      </c>
      <c r="K55" s="4">
        <v>12.27</v>
      </c>
      <c r="L55" s="5">
        <f>SUM(B55:K55)/10</f>
        <v>15.326599999999999</v>
      </c>
      <c r="M55" s="6">
        <f>SUM(C55:L55)/9</f>
        <v>17.202844444444445</v>
      </c>
      <c r="N55" s="6">
        <f>(K55)^(1/2)</f>
        <v>3.5028559776273989</v>
      </c>
    </row>
    <row r="56" spans="1:14" ht="15.75" x14ac:dyDescent="0.25">
      <c r="A56" s="3">
        <v>2</v>
      </c>
      <c r="B56" s="4">
        <v>30.821000000000002</v>
      </c>
      <c r="C56" s="4">
        <v>21.82</v>
      </c>
      <c r="D56" s="4">
        <v>30.821000000000002</v>
      </c>
      <c r="E56" s="4">
        <v>27.469000000000001</v>
      </c>
      <c r="F56" s="4">
        <v>27.469000000000001</v>
      </c>
      <c r="G56" s="4">
        <v>27.469000000000001</v>
      </c>
      <c r="H56" s="4">
        <v>27.469000000000001</v>
      </c>
      <c r="I56" s="4">
        <v>34.582000000000001</v>
      </c>
      <c r="J56" s="4">
        <v>34.582000000000001</v>
      </c>
      <c r="K56" s="4">
        <v>27.469000000000001</v>
      </c>
      <c r="L56" s="5">
        <f t="shared" ref="L56:L64" si="14">SUM(B56:K56)/10</f>
        <v>28.9971</v>
      </c>
      <c r="M56" s="6">
        <f t="shared" ref="M56:M64" si="15">SUM(C56:L56)/9</f>
        <v>32.016344444444442</v>
      </c>
      <c r="N56" s="6">
        <f t="shared" ref="N56:N64" si="16">(K56)^(1/2)</f>
        <v>5.241087673374679</v>
      </c>
    </row>
    <row r="57" spans="1:14" ht="15.75" x14ac:dyDescent="0.25">
      <c r="A57" s="3">
        <v>5</v>
      </c>
      <c r="B57" s="4">
        <v>109.35899999999999</v>
      </c>
      <c r="C57" s="4">
        <v>154.47300000000001</v>
      </c>
      <c r="D57" s="4">
        <v>194.471</v>
      </c>
      <c r="E57" s="4">
        <v>86.867000000000004</v>
      </c>
      <c r="F57" s="4">
        <v>86.867000000000004</v>
      </c>
      <c r="G57" s="4">
        <v>77.42</v>
      </c>
      <c r="H57" s="4">
        <v>69</v>
      </c>
      <c r="I57" s="4">
        <v>86.867000000000004</v>
      </c>
      <c r="J57" s="4">
        <v>86.867000000000004</v>
      </c>
      <c r="K57" s="4">
        <v>86.867000000000004</v>
      </c>
      <c r="L57" s="5">
        <f t="shared" si="14"/>
        <v>103.90579999999997</v>
      </c>
      <c r="M57" s="6">
        <f t="shared" si="15"/>
        <v>114.84497777777776</v>
      </c>
      <c r="N57" s="6">
        <f t="shared" si="16"/>
        <v>9.3202467778487499</v>
      </c>
    </row>
    <row r="58" spans="1:14" ht="15.75" x14ac:dyDescent="0.25">
      <c r="A58" s="3">
        <v>10</v>
      </c>
      <c r="B58" s="4">
        <v>308.21600000000001</v>
      </c>
      <c r="C58" s="4">
        <v>488.49</v>
      </c>
      <c r="D58" s="4">
        <v>308.21600000000001</v>
      </c>
      <c r="E58" s="4">
        <v>244.82499999999999</v>
      </c>
      <c r="F58" s="4">
        <v>345.82400000000001</v>
      </c>
      <c r="G58" s="4">
        <v>345.82400000000001</v>
      </c>
      <c r="H58" s="4">
        <v>345.82400000000001</v>
      </c>
      <c r="I58" s="4">
        <v>308.21600000000001</v>
      </c>
      <c r="J58" s="4">
        <v>345.82400000000001</v>
      </c>
      <c r="K58" s="4">
        <v>345.82400000000001</v>
      </c>
      <c r="L58" s="5">
        <f t="shared" si="14"/>
        <v>338.70830000000001</v>
      </c>
      <c r="M58" s="6">
        <f t="shared" si="15"/>
        <v>379.73058888888892</v>
      </c>
      <c r="N58" s="6">
        <f t="shared" si="16"/>
        <v>18.596343726657668</v>
      </c>
    </row>
    <row r="59" spans="1:14" ht="15.75" x14ac:dyDescent="0.25">
      <c r="A59" s="3">
        <v>15</v>
      </c>
      <c r="B59" s="4">
        <v>690.00900000000001</v>
      </c>
      <c r="C59" s="4">
        <v>218.2</v>
      </c>
      <c r="D59" s="4">
        <v>218.2</v>
      </c>
      <c r="E59" s="4">
        <v>194.471</v>
      </c>
      <c r="F59" s="4">
        <v>194.471</v>
      </c>
      <c r="G59" s="4">
        <v>388.02100000000002</v>
      </c>
      <c r="H59" s="4">
        <v>488.49</v>
      </c>
      <c r="I59" s="4">
        <v>548.09400000000005</v>
      </c>
      <c r="J59" s="4">
        <v>614.971</v>
      </c>
      <c r="K59" s="4">
        <v>488.49</v>
      </c>
      <c r="L59" s="5">
        <f t="shared" si="14"/>
        <v>404.34170000000006</v>
      </c>
      <c r="M59" s="6">
        <f t="shared" si="15"/>
        <v>417.52774444444447</v>
      </c>
      <c r="N59" s="6">
        <f t="shared" si="16"/>
        <v>22.101809880640996</v>
      </c>
    </row>
    <row r="60" spans="1:14" ht="15.75" x14ac:dyDescent="0.25">
      <c r="A60" s="3">
        <v>30</v>
      </c>
      <c r="B60" s="4">
        <v>614.97199999999998</v>
      </c>
      <c r="C60" s="4">
        <v>690.01</v>
      </c>
      <c r="D60" s="4">
        <v>774.20399999999995</v>
      </c>
      <c r="E60" s="4">
        <v>690.01</v>
      </c>
      <c r="F60" s="4">
        <v>774.2</v>
      </c>
      <c r="G60" s="4">
        <v>690.01</v>
      </c>
      <c r="H60" s="4">
        <v>774.20399999999995</v>
      </c>
      <c r="I60" s="4">
        <v>614.97199999999998</v>
      </c>
      <c r="J60" s="4">
        <v>614.97199999999998</v>
      </c>
      <c r="K60" s="4">
        <v>488.49</v>
      </c>
      <c r="L60" s="5">
        <f t="shared" si="14"/>
        <v>672.60439999999994</v>
      </c>
      <c r="M60" s="6">
        <f t="shared" si="15"/>
        <v>753.74182222222214</v>
      </c>
      <c r="N60" s="6">
        <f t="shared" si="16"/>
        <v>22.101809880640996</v>
      </c>
    </row>
    <row r="61" spans="1:14" ht="15.75" x14ac:dyDescent="0.25">
      <c r="A61" s="3">
        <v>50</v>
      </c>
      <c r="B61" s="4">
        <v>1227.03</v>
      </c>
      <c r="C61" s="4">
        <v>774.20399999999995</v>
      </c>
      <c r="D61" s="4">
        <v>1127.03</v>
      </c>
      <c r="E61" s="4">
        <v>1227.03</v>
      </c>
      <c r="F61" s="4">
        <v>974.66499999999996</v>
      </c>
      <c r="G61" s="4">
        <v>974.66499999999996</v>
      </c>
      <c r="H61" s="4">
        <v>1227.03</v>
      </c>
      <c r="I61" s="4">
        <v>1544.739</v>
      </c>
      <c r="J61" s="4">
        <v>1227.03</v>
      </c>
      <c r="K61" s="4">
        <v>1944.712</v>
      </c>
      <c r="L61" s="5">
        <f t="shared" si="14"/>
        <v>1224.8135</v>
      </c>
      <c r="M61" s="6">
        <f t="shared" si="15"/>
        <v>1360.657611111111</v>
      </c>
      <c r="N61" s="6">
        <f t="shared" si="16"/>
        <v>44.098888874891166</v>
      </c>
    </row>
    <row r="62" spans="1:14" ht="15.75" x14ac:dyDescent="0.25">
      <c r="A62" s="3">
        <v>60</v>
      </c>
      <c r="B62" s="4">
        <v>1376.75</v>
      </c>
      <c r="C62" s="4">
        <v>1733.2260000000001</v>
      </c>
      <c r="D62" s="4">
        <v>1733.2260000000001</v>
      </c>
      <c r="E62" s="4">
        <v>1733.2260000000001</v>
      </c>
      <c r="F62" s="4">
        <v>1733.2260000000001</v>
      </c>
      <c r="G62" s="4">
        <v>1544.74</v>
      </c>
      <c r="H62" s="4">
        <v>1093.5920000000001</v>
      </c>
      <c r="I62" s="4">
        <v>1544.74</v>
      </c>
      <c r="J62" s="4">
        <v>1376.751</v>
      </c>
      <c r="K62" s="4">
        <v>1733.2260000000001</v>
      </c>
      <c r="L62" s="5">
        <f t="shared" si="14"/>
        <v>1560.2703000000001</v>
      </c>
      <c r="M62" s="6">
        <f t="shared" si="15"/>
        <v>1754.0248111111114</v>
      </c>
      <c r="N62" s="6">
        <f t="shared" si="16"/>
        <v>41.632030937728707</v>
      </c>
    </row>
    <row r="63" spans="1:14" ht="15.75" x14ac:dyDescent="0.25">
      <c r="A63" s="3">
        <v>80</v>
      </c>
      <c r="B63" s="4">
        <v>2448.2469999999998</v>
      </c>
      <c r="C63" s="4">
        <v>2182.0030000000002</v>
      </c>
      <c r="D63" s="4">
        <v>3082.1610000000001</v>
      </c>
      <c r="E63" s="4">
        <v>3082.1610000000001</v>
      </c>
      <c r="F63" s="4">
        <v>2746.9789999999998</v>
      </c>
      <c r="G63" s="4">
        <v>2746.9789999999998</v>
      </c>
      <c r="H63" s="4">
        <v>1733.2260000000001</v>
      </c>
      <c r="I63" s="4">
        <v>2448.2469999999998</v>
      </c>
      <c r="J63" s="4">
        <v>2448.2469999999998</v>
      </c>
      <c r="K63" s="4">
        <v>1944.712</v>
      </c>
      <c r="L63" s="5">
        <f t="shared" si="14"/>
        <v>2486.2961999999998</v>
      </c>
      <c r="M63" s="6">
        <f t="shared" si="15"/>
        <v>2766.7790222222225</v>
      </c>
      <c r="N63" s="6">
        <f t="shared" si="16"/>
        <v>44.098888874891166</v>
      </c>
    </row>
    <row r="64" spans="1:14" ht="15.75" x14ac:dyDescent="0.25">
      <c r="A64" s="3">
        <v>100</v>
      </c>
      <c r="B64" s="4">
        <v>3082.1610000000001</v>
      </c>
      <c r="C64" s="4">
        <v>3082.1610000000001</v>
      </c>
      <c r="D64" s="4">
        <v>2746.9789999999998</v>
      </c>
      <c r="E64" s="4">
        <v>2746.9789999999998</v>
      </c>
      <c r="F64" s="4">
        <v>3082.1610000000001</v>
      </c>
      <c r="G64" s="4">
        <v>3082.1610000000001</v>
      </c>
      <c r="H64" s="4">
        <v>3082.1610000000001</v>
      </c>
      <c r="I64" s="4">
        <v>3082.1610000000001</v>
      </c>
      <c r="J64" s="4">
        <v>4393.6679999999997</v>
      </c>
      <c r="K64" s="4">
        <v>3082.1610000000001</v>
      </c>
      <c r="L64" s="5">
        <f t="shared" si="14"/>
        <v>3146.2752999999998</v>
      </c>
      <c r="M64" s="6">
        <f t="shared" si="15"/>
        <v>3502.9852555555553</v>
      </c>
      <c r="N64" s="6">
        <f t="shared" si="16"/>
        <v>55.517213546791055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Machado Lourenço</dc:creator>
  <cp:lastModifiedBy>Mauricio Machado Lourenço</cp:lastModifiedBy>
  <dcterms:created xsi:type="dcterms:W3CDTF">2016-11-26T22:45:17Z</dcterms:created>
  <dcterms:modified xsi:type="dcterms:W3CDTF">2016-11-27T04:20:16Z</dcterms:modified>
</cp:coreProperties>
</file>